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130" windowHeight="12585" activeTab="3"/>
  </bookViews>
  <sheets>
    <sheet name="玩法设计" sheetId="8" r:id="rId1"/>
    <sheet name="数值表" sheetId="14" r:id="rId2"/>
    <sheet name="关卡数值" sheetId="16" r:id="rId3"/>
    <sheet name="头脑风暴" sheetId="13" r:id="rId4"/>
    <sheet name="武器" sheetId="11" r:id="rId5"/>
    <sheet name="怪物" sheetId="9" r:id="rId6"/>
    <sheet name="待完善" sheetId="18" r:id="rId7"/>
    <sheet name="7.22" sheetId="12" r:id="rId8"/>
    <sheet name="7.29" sheetId="15" r:id="rId9"/>
    <sheet name="7.30" sheetId="1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<sst xmlns="http://schemas.openxmlformats.org/spreadsheetml/2006/main" count="112" uniqueCount="101">
  <si>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</si>
  <si>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</si>
  <si>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</si>
  <si>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</si>
  <si>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</si>
  <si>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</si>
  <si>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</si>
  <si>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
DeBuff：攻击力降低|攻速降低|移动速度降低</t>
  </si>
  <si>
    <t>升级系统：</t>
  </si>
  <si>
    <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</si>
  <si>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</si>
  <si>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t xml:space="preserve">
玩家可以是不同类型的各式武器，包括弓箭、太刀、大锤等等。
需要通过消耗金币、观看广告来解锁不同的武器。
每种武器都有一套独立的技能组。
</t>
  </si>
  <si>
    <t>宝珠系统：</t>
  </si>
  <si>
    <t xml:space="preserve">通过关卡15后开放。
15关会给一颗珠子。
武器最多携带3枚宝珠。
</t>
  </si>
  <si>
    <t>会心宝珠：暴击率提高5|10|15
重击宝珠：暴击伤害提高25|50|75
迅捷宝珠：移动速度提高50/100/150
生命宝珠：生命值提高1/2/3
持续宝珠：获得的增益Buff持续时间提高%
碎片宝珠：关卡获得的碎片数量提高5%|10%|20%
龙之宝珠：对Boss造成的伤害提高5%|10%|20%</t>
  </si>
  <si>
    <t>广告活动：</t>
  </si>
  <si>
    <t>收看广告解锁奖励，每看1次广告，获得对应的奖品。最终的奖品是某个武器。</t>
  </si>
  <si>
    <t>攻击力</t>
  </si>
  <si>
    <t>当前攻击力=初始攻击力+(等级-1)*成长系数</t>
  </si>
  <si>
    <t>初始攻击力</t>
  </si>
  <si>
    <t>消耗=初始消耗*等级^成长指数*成长系数</t>
  </si>
  <si>
    <t>初始消耗</t>
  </si>
  <si>
    <t>成长指数</t>
  </si>
  <si>
    <t>等级</t>
  </si>
  <si>
    <t>攻击力成长系数</t>
  </si>
  <si>
    <t>消耗</t>
  </si>
  <si>
    <t>攻速</t>
  </si>
  <si>
    <t>初始攻速</t>
  </si>
  <si>
    <t>攻速成长</t>
  </si>
  <si>
    <t>攻速成长系数</t>
  </si>
  <si>
    <t>难度曲线</t>
  </si>
  <si>
    <t>秒伤</t>
  </si>
  <si>
    <t>产出</t>
  </si>
  <si>
    <t>攻击消耗</t>
  </si>
  <si>
    <t>攻速消耗</t>
  </si>
  <si>
    <t>总消耗</t>
  </si>
  <si>
    <t>停留时间(分钟)</t>
  </si>
  <si>
    <t>产出效率(分钟)</t>
  </si>
  <si>
    <t>总计</t>
  </si>
  <si>
    <t>基础产出</t>
  </si>
  <si>
    <t>差分</t>
  </si>
  <si>
    <t>关卡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</si>
  <si>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</si>
  <si>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t>ID</t>
  </si>
  <si>
    <t>名字</t>
  </si>
  <si>
    <t>描述</t>
  </si>
  <si>
    <t>功能</t>
  </si>
  <si>
    <t>攻击分支</t>
  </si>
  <si>
    <t>攻速分支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</si>
  <si>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</si>
  <si>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</si>
  <si>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</si>
  <si>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</si>
  <si>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</si>
  <si>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</si>
  <si>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</si>
  <si>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</si>
  <si>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巨剑</t>
  </si>
  <si>
    <t>纯纯近战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</si>
  <si>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</si>
  <si>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</si>
  <si>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</si>
  <si>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</si>
  <si>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</si>
  <si>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>敌人是否拥有弱点？</t>
  </si>
  <si>
    <t>比如火、冰、雷等弱点?</t>
  </si>
  <si>
    <t>蝙蝠</t>
  </si>
  <si>
    <t>普通怪物</t>
  </si>
  <si>
    <t>方</t>
  </si>
  <si>
    <t>是普通怪物血量的2倍</t>
  </si>
  <si>
    <t>三角</t>
  </si>
  <si>
    <t>皮薄，但是会发射子弹</t>
  </si>
  <si>
    <t>菱形</t>
  </si>
  <si>
    <t>移动速度较快</t>
  </si>
  <si>
    <t>治疗</t>
  </si>
  <si>
    <t>为周围的同伴恢复生命</t>
  </si>
  <si>
    <t>1号小Boss</t>
  </si>
  <si>
    <t>朝周围发射6颗子弹</t>
  </si>
  <si>
    <t>电磁蜘蛛</t>
  </si>
  <si>
    <t>出生自带一个可抵挡2次攻击的护盾</t>
  </si>
  <si>
    <t>无法移动；定期发射3颗子弹，攻击频率高；</t>
  </si>
  <si>
    <t>为周围2个友方附加护盾</t>
  </si>
  <si>
    <t>?</t>
  </si>
  <si>
    <t>会发射子弹。
发射射线，射线旋转180度。</t>
  </si>
  <si>
    <t>史莱姆</t>
  </si>
  <si>
    <t>分裂成小怪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</si>
  <si>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</si>
  <si>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</si>
  <si>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</si>
  <si>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</si>
  <si>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</si>
  <si>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暴击特效需要完善</t>
  </si>
  <si>
    <t>关卡的表格配置及读取</t>
  </si>
  <si>
    <t>初版怪物逻辑的实现</t>
  </si>
  <si>
    <t>初版皮肤升级额外功能的实现</t>
  </si>
  <si>
    <t>关卡拓展至10关（包含怪物逻辑的实现）</t>
  </si>
  <si>
    <t>配件种类完善及功能实现</t>
  </si>
  <si>
    <t>游戏内部肉鸽玩法的设计及实现</t>
  </si>
  <si>
    <t>技能重置功能（包括资源的返还）</t>
  </si>
  <si>
    <t>设计怪物及实现对应逻辑</t>
  </si>
  <si>
    <t>前面的关卡出怪可以紧凑一点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</si>
</sst>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20"/>
      <color theme="1"/>
      <name val="方正粗黑宋简体"/>
      <charset val="134"/>
    </font>
    <font>
      <sz val="22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17" fillId="10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3" borderId="0" xfId="0" applyFont="1" applyFill="1">
      <alignment vertical="center"/>
    </xf>
    <xf numFmtId="0" fontId="3" fillId="0" borderId="0" xfId="0" applyFont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A4" workbookViewId="0">
      <selection activeCell="B5" sqref="B5"/>
    </sheetView>
  </sheetViews>
  <sheetFormatPr defaultColWidth="9" defaultRowHeight="24" outlineLevelCol="3"/>
  <cols>
    <col min="2" max="2" width="27" style="17" customWidth="1"/>
    <col min="3" max="3" width="105.125" style="1" customWidth="1"/>
    <col min="4" max="4" width="114.125" style="18" customWidth="1"/>
  </cols>
  <sheetData>
    <row r="3" ht="140" customHeight="1" spans="2:3">
      <c r="B3" s="17" t="s">
        <v>0</v>
      </c>
      <c r="C3" s="6" t="s">
        <v>1</v>
      </c>
    </row>
    <row r="4" ht="101" customHeight="1" spans="2:3">
      <c r="B4" s="17" t="s">
        <v>2</v>
      </c>
      <c r="C4" s="6" t="s">
        <v>3</v>
      </c>
    </row>
    <row r="5" ht="101" customHeight="1" spans="2:3">
      <c r="B5" s="17" t="s">
        <v>4</v>
      </c>
      <c r="C5" s="6" t="s">
        <v>5</v>
      </c>
    </row>
    <row r="6" ht="103" customHeight="1" spans="2:3">
      <c r="B6" s="17" t="s">
        <v>6</v>
      </c>
      <c r="C6" s="6" t="s">
        <v>7</v>
      </c>
    </row>
    <row r="7" ht="103" customHeight="1" spans="2:3">
      <c r="B7" s="17" t="s">
        <v>8</v>
      </c>
      <c r="C7" s="6" t="s">
        <v>9</v>
      </c>
    </row>
    <row r="8" ht="100" customHeight="1" spans="2:3">
      <c r="B8" s="17" t="s">
        <v>10</v>
      </c>
      <c r="C8" s="6" t="s">
        <v>11</v>
      </c>
    </row>
    <row r="9" ht="94.5" spans="2:4">
      <c r="B9" s="17" t="s">
        <v>12</v>
      </c>
      <c r="C9" s="6" t="s">
        <v>13</v>
      </c>
      <c r="D9" s="19" t="s">
        <v>14</v>
      </c>
    </row>
    <row r="10" spans="2:3">
      <c r="B10" s="17" t="s">
        <v>15</v>
      </c>
      <c r="C10" s="1" t="s">
        <v>16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8:A12"/>
  <sheetViews>
    <sheetView workbookViewId="0">
      <selection activeCell="A13" sqref="A13"/>
    </sheetView>
  </sheetViews>
  <sheetFormatPr defaultColWidth="9" defaultRowHeight="14.25"/>
  <cols>
    <col min="1" max="1" width="41.25" style="1" customWidth="1"/>
    <col min="2" max="16384" width="9" style="1"/>
  </cols>
  <sheetData>
    <row r="8" spans="1:1">
      <c r="A8" s="1" t="s">
        <v>99</v>
      </c>
    </row>
    <row r="12" spans="1:1">
      <c r="A12" s="1" t="s">
        <v>100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7"/>
  <sheetViews>
    <sheetView topLeftCell="A28" workbookViewId="0">
      <selection activeCell="B98" sqref="B98"/>
    </sheetView>
  </sheetViews>
  <sheetFormatPr defaultColWidth="9" defaultRowHeight="14.25" outlineLevelCol="5"/>
  <cols>
    <col min="1" max="1" width="15.625" style="1" customWidth="1"/>
    <col min="2" max="2" width="19" style="1" customWidth="1"/>
    <col min="3" max="3" width="13.375" style="1" customWidth="1"/>
    <col min="4" max="4" width="28.875" style="1" customWidth="1"/>
    <col min="5" max="5" width="17" style="1" customWidth="1"/>
    <col min="6" max="6" width="16.75" style="1" customWidth="1"/>
    <col min="7" max="16384" width="9" style="1"/>
  </cols>
  <sheetData>
    <row r="1" ht="28.5" spans="1:1">
      <c r="A1" s="13" t="s">
        <v>17</v>
      </c>
    </row>
    <row r="2" spans="1:3">
      <c r="A2" s="14" t="s">
        <v>18</v>
      </c>
      <c r="B2" s="14"/>
      <c r="C2" s="14"/>
    </row>
    <row r="3" spans="1:2">
      <c r="A3" s="5" t="s">
        <v>19</v>
      </c>
      <c r="B3" s="5">
        <v>1</v>
      </c>
    </row>
    <row r="4" spans="1:1">
      <c r="A4" s="1" t="s">
        <v>20</v>
      </c>
    </row>
    <row r="5" spans="1:2">
      <c r="A5" s="1" t="s">
        <v>21</v>
      </c>
      <c r="B5" s="1">
        <v>1</v>
      </c>
    </row>
    <row r="6" spans="1:4">
      <c r="A6" s="15" t="s">
        <v>22</v>
      </c>
      <c r="B6" s="15">
        <v>2</v>
      </c>
      <c r="C6" s="15"/>
      <c r="D6" s="15"/>
    </row>
    <row r="7" spans="1:4">
      <c r="A7" s="16" t="s">
        <v>23</v>
      </c>
      <c r="B7" s="16" t="s">
        <v>24</v>
      </c>
      <c r="C7" s="16" t="s">
        <v>17</v>
      </c>
      <c r="D7" s="16" t="s">
        <v>25</v>
      </c>
    </row>
    <row r="8" spans="1:4">
      <c r="A8" s="1">
        <v>1</v>
      </c>
      <c r="B8" s="1">
        <f>FLOOR((A8-1)/3,1)+1</f>
        <v>1</v>
      </c>
      <c r="C8" s="1">
        <f>$B$3+(A8-1)*B8</f>
        <v>1</v>
      </c>
      <c r="D8" s="1">
        <f>$B$5*POWER(A8,$B$6)*B8</f>
        <v>1</v>
      </c>
    </row>
    <row r="9" spans="1:4">
      <c r="A9" s="1">
        <v>2</v>
      </c>
      <c r="B9" s="1">
        <f t="shared" ref="B9:B27" si="0">FLOOR((A9-1)/3,1)+1</f>
        <v>1</v>
      </c>
      <c r="C9" s="1">
        <f t="shared" ref="C9:C42" si="1">$B$3+(A9-1)*B9</f>
        <v>2</v>
      </c>
      <c r="D9" s="1">
        <f t="shared" ref="D9:D42" si="2">$B$5*POWER(A9,$B$6)*B9</f>
        <v>4</v>
      </c>
    </row>
    <row r="10" spans="1:4">
      <c r="A10" s="1">
        <v>3</v>
      </c>
      <c r="B10" s="1">
        <f t="shared" si="0"/>
        <v>1</v>
      </c>
      <c r="C10" s="1">
        <f t="shared" si="1"/>
        <v>3</v>
      </c>
      <c r="D10" s="1">
        <f t="shared" si="2"/>
        <v>9</v>
      </c>
    </row>
    <row r="11" spans="1:4">
      <c r="A11" s="1">
        <v>4</v>
      </c>
      <c r="B11" s="1">
        <f t="shared" si="0"/>
        <v>2</v>
      </c>
      <c r="C11" s="1">
        <f t="shared" si="1"/>
        <v>7</v>
      </c>
      <c r="D11" s="1">
        <f t="shared" si="2"/>
        <v>32</v>
      </c>
    </row>
    <row r="12" spans="1:4">
      <c r="A12" s="1">
        <v>5</v>
      </c>
      <c r="B12" s="1">
        <f t="shared" si="0"/>
        <v>2</v>
      </c>
      <c r="C12" s="1">
        <f t="shared" si="1"/>
        <v>9</v>
      </c>
      <c r="D12" s="1">
        <f t="shared" si="2"/>
        <v>50</v>
      </c>
    </row>
    <row r="13" spans="1:4">
      <c r="A13" s="1">
        <v>6</v>
      </c>
      <c r="B13" s="1">
        <f t="shared" si="0"/>
        <v>2</v>
      </c>
      <c r="C13" s="1">
        <f t="shared" si="1"/>
        <v>11</v>
      </c>
      <c r="D13" s="1">
        <f t="shared" si="2"/>
        <v>72</v>
      </c>
    </row>
    <row r="14" spans="1:4">
      <c r="A14" s="1">
        <v>7</v>
      </c>
      <c r="B14" s="1">
        <f t="shared" si="0"/>
        <v>3</v>
      </c>
      <c r="C14" s="1">
        <f t="shared" si="1"/>
        <v>19</v>
      </c>
      <c r="D14" s="1">
        <f t="shared" si="2"/>
        <v>147</v>
      </c>
    </row>
    <row r="15" spans="1:4">
      <c r="A15" s="1">
        <v>8</v>
      </c>
      <c r="B15" s="1">
        <f t="shared" si="0"/>
        <v>3</v>
      </c>
      <c r="C15" s="1">
        <f t="shared" si="1"/>
        <v>22</v>
      </c>
      <c r="D15" s="1">
        <f t="shared" si="2"/>
        <v>192</v>
      </c>
    </row>
    <row r="16" spans="1:4">
      <c r="A16" s="1">
        <v>9</v>
      </c>
      <c r="B16" s="1">
        <f t="shared" si="0"/>
        <v>3</v>
      </c>
      <c r="C16" s="1">
        <f t="shared" si="1"/>
        <v>25</v>
      </c>
      <c r="D16" s="1">
        <f t="shared" si="2"/>
        <v>243</v>
      </c>
    </row>
    <row r="17" spans="1:4">
      <c r="A17" s="1">
        <v>10</v>
      </c>
      <c r="B17" s="1">
        <f t="shared" si="0"/>
        <v>4</v>
      </c>
      <c r="C17" s="1">
        <f t="shared" si="1"/>
        <v>37</v>
      </c>
      <c r="D17" s="1">
        <f t="shared" si="2"/>
        <v>400</v>
      </c>
    </row>
    <row r="18" spans="1:4">
      <c r="A18" s="1">
        <v>11</v>
      </c>
      <c r="B18" s="1">
        <f t="shared" si="0"/>
        <v>4</v>
      </c>
      <c r="C18" s="1">
        <f t="shared" si="1"/>
        <v>41</v>
      </c>
      <c r="D18" s="1">
        <f t="shared" si="2"/>
        <v>484</v>
      </c>
    </row>
    <row r="19" spans="1:4">
      <c r="A19" s="1">
        <v>12</v>
      </c>
      <c r="B19" s="1">
        <f t="shared" si="0"/>
        <v>4</v>
      </c>
      <c r="C19" s="1">
        <f t="shared" si="1"/>
        <v>45</v>
      </c>
      <c r="D19" s="1">
        <f t="shared" si="2"/>
        <v>576</v>
      </c>
    </row>
    <row r="20" spans="1:4">
      <c r="A20" s="1">
        <v>13</v>
      </c>
      <c r="B20" s="1">
        <f t="shared" si="0"/>
        <v>5</v>
      </c>
      <c r="C20" s="1">
        <f t="shared" si="1"/>
        <v>61</v>
      </c>
      <c r="D20" s="1">
        <f t="shared" si="2"/>
        <v>845</v>
      </c>
    </row>
    <row r="21" spans="1:4">
      <c r="A21" s="1">
        <v>14</v>
      </c>
      <c r="B21" s="1">
        <f t="shared" si="0"/>
        <v>5</v>
      </c>
      <c r="C21" s="1">
        <f t="shared" si="1"/>
        <v>66</v>
      </c>
      <c r="D21" s="1">
        <f t="shared" si="2"/>
        <v>980</v>
      </c>
    </row>
    <row r="22" spans="1:4">
      <c r="A22" s="1">
        <v>15</v>
      </c>
      <c r="B22" s="1">
        <f t="shared" si="0"/>
        <v>5</v>
      </c>
      <c r="C22" s="1">
        <f t="shared" si="1"/>
        <v>71</v>
      </c>
      <c r="D22" s="1">
        <f t="shared" si="2"/>
        <v>1125</v>
      </c>
    </row>
    <row r="23" spans="1:4">
      <c r="A23" s="1">
        <v>16</v>
      </c>
      <c r="B23" s="1">
        <f t="shared" si="0"/>
        <v>6</v>
      </c>
      <c r="C23" s="1">
        <f t="shared" si="1"/>
        <v>91</v>
      </c>
      <c r="D23" s="1">
        <f t="shared" si="2"/>
        <v>1536</v>
      </c>
    </row>
    <row r="24" spans="1:4">
      <c r="A24" s="1">
        <v>17</v>
      </c>
      <c r="B24" s="1">
        <f t="shared" si="0"/>
        <v>6</v>
      </c>
      <c r="C24" s="1">
        <f t="shared" si="1"/>
        <v>97</v>
      </c>
      <c r="D24" s="1">
        <f t="shared" si="2"/>
        <v>1734</v>
      </c>
    </row>
    <row r="25" spans="1:4">
      <c r="A25" s="1">
        <v>18</v>
      </c>
      <c r="B25" s="1">
        <f t="shared" si="0"/>
        <v>6</v>
      </c>
      <c r="C25" s="1">
        <f t="shared" si="1"/>
        <v>103</v>
      </c>
      <c r="D25" s="1">
        <f t="shared" si="2"/>
        <v>1944</v>
      </c>
    </row>
    <row r="26" spans="1:4">
      <c r="A26" s="1">
        <v>19</v>
      </c>
      <c r="B26" s="1">
        <f t="shared" si="0"/>
        <v>7</v>
      </c>
      <c r="C26" s="1">
        <f t="shared" si="1"/>
        <v>127</v>
      </c>
      <c r="D26" s="1">
        <f t="shared" si="2"/>
        <v>2527</v>
      </c>
    </row>
    <row r="27" spans="1:4">
      <c r="A27" s="1">
        <v>20</v>
      </c>
      <c r="B27" s="1">
        <f t="shared" si="0"/>
        <v>7</v>
      </c>
      <c r="C27" s="1">
        <f t="shared" si="1"/>
        <v>134</v>
      </c>
      <c r="D27" s="1">
        <f t="shared" si="2"/>
        <v>2800</v>
      </c>
    </row>
    <row r="28" spans="1:4">
      <c r="A28" s="1">
        <v>21</v>
      </c>
      <c r="B28" s="1">
        <f t="shared" ref="B28:B42" si="3">FLOOR((A28-1)/3,1)+1</f>
        <v>7</v>
      </c>
      <c r="C28" s="1">
        <f t="shared" si="1"/>
        <v>141</v>
      </c>
      <c r="D28" s="1">
        <f t="shared" si="2"/>
        <v>3087</v>
      </c>
    </row>
    <row r="29" spans="1:4">
      <c r="A29" s="1">
        <v>22</v>
      </c>
      <c r="B29" s="1">
        <f t="shared" si="3"/>
        <v>8</v>
      </c>
      <c r="C29" s="1">
        <f t="shared" si="1"/>
        <v>169</v>
      </c>
      <c r="D29" s="1">
        <f t="shared" si="2"/>
        <v>3872</v>
      </c>
    </row>
    <row r="30" spans="1:4">
      <c r="A30" s="1">
        <v>23</v>
      </c>
      <c r="B30" s="1">
        <f t="shared" si="3"/>
        <v>8</v>
      </c>
      <c r="C30" s="1">
        <f t="shared" si="1"/>
        <v>177</v>
      </c>
      <c r="D30" s="1">
        <f t="shared" si="2"/>
        <v>4232</v>
      </c>
    </row>
    <row r="31" spans="1:4">
      <c r="A31" s="1">
        <v>24</v>
      </c>
      <c r="B31" s="1">
        <f t="shared" si="3"/>
        <v>8</v>
      </c>
      <c r="C31" s="1">
        <f t="shared" si="1"/>
        <v>185</v>
      </c>
      <c r="D31" s="1">
        <f t="shared" si="2"/>
        <v>4608</v>
      </c>
    </row>
    <row r="32" spans="1:4">
      <c r="A32" s="1">
        <v>25</v>
      </c>
      <c r="B32" s="1">
        <f t="shared" si="3"/>
        <v>9</v>
      </c>
      <c r="C32" s="1">
        <f t="shared" si="1"/>
        <v>217</v>
      </c>
      <c r="D32" s="1">
        <f t="shared" si="2"/>
        <v>5625</v>
      </c>
    </row>
    <row r="33" spans="1:4">
      <c r="A33" s="1">
        <v>26</v>
      </c>
      <c r="B33" s="1">
        <f t="shared" si="3"/>
        <v>9</v>
      </c>
      <c r="C33" s="1">
        <f t="shared" si="1"/>
        <v>226</v>
      </c>
      <c r="D33" s="1">
        <f t="shared" si="2"/>
        <v>6084</v>
      </c>
    </row>
    <row r="34" spans="1:4">
      <c r="A34" s="1">
        <v>27</v>
      </c>
      <c r="B34" s="1">
        <f t="shared" si="3"/>
        <v>9</v>
      </c>
      <c r="C34" s="1">
        <f t="shared" si="1"/>
        <v>235</v>
      </c>
      <c r="D34" s="1">
        <f t="shared" si="2"/>
        <v>6561</v>
      </c>
    </row>
    <row r="35" spans="1:4">
      <c r="A35" s="1">
        <v>28</v>
      </c>
      <c r="B35" s="1">
        <f t="shared" si="3"/>
        <v>10</v>
      </c>
      <c r="C35" s="1">
        <f t="shared" si="1"/>
        <v>271</v>
      </c>
      <c r="D35" s="1">
        <f t="shared" si="2"/>
        <v>7840</v>
      </c>
    </row>
    <row r="36" spans="1:4">
      <c r="A36" s="1">
        <v>29</v>
      </c>
      <c r="B36" s="1">
        <f t="shared" si="3"/>
        <v>10</v>
      </c>
      <c r="C36" s="1">
        <f t="shared" si="1"/>
        <v>281</v>
      </c>
      <c r="D36" s="1">
        <f t="shared" si="2"/>
        <v>8410</v>
      </c>
    </row>
    <row r="37" spans="1:4">
      <c r="A37" s="1">
        <v>30</v>
      </c>
      <c r="B37" s="1">
        <f t="shared" si="3"/>
        <v>10</v>
      </c>
      <c r="C37" s="1">
        <f t="shared" si="1"/>
        <v>291</v>
      </c>
      <c r="D37" s="1">
        <f t="shared" si="2"/>
        <v>9000</v>
      </c>
    </row>
    <row r="38" spans="1:4">
      <c r="A38" s="1">
        <v>31</v>
      </c>
      <c r="B38" s="1">
        <f t="shared" si="3"/>
        <v>11</v>
      </c>
      <c r="C38" s="1">
        <f t="shared" si="1"/>
        <v>331</v>
      </c>
      <c r="D38" s="1">
        <f t="shared" si="2"/>
        <v>10571</v>
      </c>
    </row>
    <row r="39" spans="1:4">
      <c r="A39" s="1">
        <v>32</v>
      </c>
      <c r="B39" s="1">
        <f t="shared" si="3"/>
        <v>11</v>
      </c>
      <c r="C39" s="1">
        <f t="shared" si="1"/>
        <v>342</v>
      </c>
      <c r="D39" s="1">
        <f t="shared" si="2"/>
        <v>11264</v>
      </c>
    </row>
    <row r="40" spans="1:4">
      <c r="A40" s="1">
        <v>33</v>
      </c>
      <c r="B40" s="1">
        <f t="shared" si="3"/>
        <v>11</v>
      </c>
      <c r="C40" s="1">
        <f t="shared" si="1"/>
        <v>353</v>
      </c>
      <c r="D40" s="1">
        <f t="shared" si="2"/>
        <v>11979</v>
      </c>
    </row>
    <row r="41" spans="1:4">
      <c r="A41" s="1">
        <v>34</v>
      </c>
      <c r="B41" s="1">
        <f t="shared" si="3"/>
        <v>12</v>
      </c>
      <c r="C41" s="1">
        <f t="shared" si="1"/>
        <v>397</v>
      </c>
      <c r="D41" s="1">
        <f t="shared" si="2"/>
        <v>13872</v>
      </c>
    </row>
    <row r="42" spans="1:4">
      <c r="A42" s="1">
        <v>35</v>
      </c>
      <c r="B42" s="1">
        <f t="shared" si="3"/>
        <v>12</v>
      </c>
      <c r="C42" s="1">
        <f t="shared" si="1"/>
        <v>409</v>
      </c>
      <c r="D42" s="1">
        <f t="shared" si="2"/>
        <v>14700</v>
      </c>
    </row>
    <row r="44" ht="28.5" spans="1:1">
      <c r="A44" s="13" t="s">
        <v>26</v>
      </c>
    </row>
    <row r="45" spans="1:2">
      <c r="A45" s="5" t="s">
        <v>27</v>
      </c>
      <c r="B45" s="5">
        <v>450</v>
      </c>
    </row>
    <row r="46" spans="1:2">
      <c r="A46" s="5" t="s">
        <v>28</v>
      </c>
      <c r="B46" s="5">
        <v>1</v>
      </c>
    </row>
    <row r="47" spans="1:4">
      <c r="A47" s="1" t="s">
        <v>20</v>
      </c>
      <c r="C47" s="15"/>
      <c r="D47" s="15"/>
    </row>
    <row r="48" spans="1:4">
      <c r="A48" s="1" t="s">
        <v>21</v>
      </c>
      <c r="B48" s="1">
        <v>2</v>
      </c>
      <c r="C48" s="15"/>
      <c r="D48" s="15"/>
    </row>
    <row r="49" spans="1:4">
      <c r="A49" s="15" t="s">
        <v>22</v>
      </c>
      <c r="B49" s="15">
        <v>1.7</v>
      </c>
      <c r="C49" s="15"/>
      <c r="D49" s="15"/>
    </row>
    <row r="50" spans="1:4">
      <c r="A50" s="16" t="s">
        <v>23</v>
      </c>
      <c r="B50" s="16" t="s">
        <v>29</v>
      </c>
      <c r="C50" s="16" t="s">
        <v>26</v>
      </c>
      <c r="D50" s="16" t="s">
        <v>25</v>
      </c>
    </row>
    <row r="51" spans="1:4">
      <c r="A51" s="1">
        <v>1</v>
      </c>
      <c r="B51" s="1">
        <f>FLOOR((A51-1)/3,1)+1</f>
        <v>1</v>
      </c>
      <c r="C51" s="1">
        <f>$B$45/(1+((A51-1)*B51*$B$46)/100)</f>
        <v>450</v>
      </c>
      <c r="D51" s="1">
        <f>FLOOR($B$48*POWER(A51,$B$49)*B51,1)</f>
        <v>2</v>
      </c>
    </row>
    <row r="52" spans="1:4">
      <c r="A52" s="1">
        <v>2</v>
      </c>
      <c r="B52" s="1">
        <f t="shared" ref="B52:B85" si="4">FLOOR((A52-1)/3,1)+1</f>
        <v>1</v>
      </c>
      <c r="C52" s="1">
        <f t="shared" ref="C52:C85" si="5">$B$45/(1+((A52-1)*B52*$B$46)/100)</f>
        <v>445.544554455446</v>
      </c>
      <c r="D52" s="1">
        <f t="shared" ref="D52:D85" si="6">FLOOR($B$48*POWER(A52,$B$49)*B52,1)</f>
        <v>6</v>
      </c>
    </row>
    <row r="53" spans="1:4">
      <c r="A53" s="1">
        <v>3</v>
      </c>
      <c r="B53" s="1">
        <f t="shared" si="4"/>
        <v>1</v>
      </c>
      <c r="C53" s="1">
        <f t="shared" si="5"/>
        <v>441.176470588235</v>
      </c>
      <c r="D53" s="1">
        <f t="shared" si="6"/>
        <v>12</v>
      </c>
    </row>
    <row r="54" spans="1:4">
      <c r="A54" s="1">
        <v>4</v>
      </c>
      <c r="B54" s="1">
        <f t="shared" si="4"/>
        <v>2</v>
      </c>
      <c r="C54" s="1">
        <f t="shared" si="5"/>
        <v>424.528301886792</v>
      </c>
      <c r="D54" s="1">
        <f t="shared" si="6"/>
        <v>42</v>
      </c>
    </row>
    <row r="55" spans="1:4">
      <c r="A55" s="1">
        <v>5</v>
      </c>
      <c r="B55" s="1">
        <f t="shared" si="4"/>
        <v>2</v>
      </c>
      <c r="C55" s="1">
        <f t="shared" si="5"/>
        <v>416.666666666667</v>
      </c>
      <c r="D55" s="1">
        <f t="shared" si="6"/>
        <v>61</v>
      </c>
    </row>
    <row r="56" spans="1:4">
      <c r="A56" s="1">
        <v>6</v>
      </c>
      <c r="B56" s="1">
        <f t="shared" si="4"/>
        <v>2</v>
      </c>
      <c r="C56" s="1">
        <f t="shared" si="5"/>
        <v>409.090909090909</v>
      </c>
      <c r="D56" s="1">
        <f t="shared" si="6"/>
        <v>84</v>
      </c>
    </row>
    <row r="57" spans="1:4">
      <c r="A57" s="1">
        <v>7</v>
      </c>
      <c r="B57" s="1">
        <f t="shared" si="4"/>
        <v>3</v>
      </c>
      <c r="C57" s="1">
        <f t="shared" si="5"/>
        <v>381.35593220339</v>
      </c>
      <c r="D57" s="1">
        <f t="shared" si="6"/>
        <v>163</v>
      </c>
    </row>
    <row r="58" spans="1:4">
      <c r="A58" s="1">
        <v>8</v>
      </c>
      <c r="B58" s="1">
        <f t="shared" si="4"/>
        <v>3</v>
      </c>
      <c r="C58" s="1">
        <f t="shared" si="5"/>
        <v>371.900826446281</v>
      </c>
      <c r="D58" s="1">
        <f t="shared" si="6"/>
        <v>205</v>
      </c>
    </row>
    <row r="59" spans="1:4">
      <c r="A59" s="1">
        <v>9</v>
      </c>
      <c r="B59" s="1">
        <f t="shared" si="4"/>
        <v>3</v>
      </c>
      <c r="C59" s="1">
        <f t="shared" si="5"/>
        <v>362.903225806452</v>
      </c>
      <c r="D59" s="1">
        <f t="shared" si="6"/>
        <v>251</v>
      </c>
    </row>
    <row r="60" spans="1:4">
      <c r="A60" s="1">
        <v>10</v>
      </c>
      <c r="B60" s="1">
        <f t="shared" si="4"/>
        <v>4</v>
      </c>
      <c r="C60" s="1">
        <f t="shared" si="5"/>
        <v>330.882352941177</v>
      </c>
      <c r="D60" s="1">
        <f t="shared" si="6"/>
        <v>400</v>
      </c>
    </row>
    <row r="61" spans="1:4">
      <c r="A61" s="1">
        <v>11</v>
      </c>
      <c r="B61" s="1">
        <f t="shared" si="4"/>
        <v>4</v>
      </c>
      <c r="C61" s="1">
        <f t="shared" si="5"/>
        <v>321.428571428571</v>
      </c>
      <c r="D61" s="1">
        <f t="shared" si="6"/>
        <v>471</v>
      </c>
    </row>
    <row r="62" spans="1:4">
      <c r="A62" s="1">
        <v>12</v>
      </c>
      <c r="B62" s="1">
        <f t="shared" si="4"/>
        <v>4</v>
      </c>
      <c r="C62" s="1">
        <f t="shared" si="5"/>
        <v>312.5</v>
      </c>
      <c r="D62" s="1">
        <f t="shared" si="6"/>
        <v>546</v>
      </c>
    </row>
    <row r="63" spans="1:4">
      <c r="A63" s="1">
        <v>13</v>
      </c>
      <c r="B63" s="1">
        <f t="shared" si="4"/>
        <v>5</v>
      </c>
      <c r="C63" s="1">
        <f t="shared" si="5"/>
        <v>281.25</v>
      </c>
      <c r="D63" s="1">
        <f t="shared" si="6"/>
        <v>782</v>
      </c>
    </row>
    <row r="64" spans="1:4">
      <c r="A64" s="1">
        <v>14</v>
      </c>
      <c r="B64" s="1">
        <f t="shared" si="4"/>
        <v>5</v>
      </c>
      <c r="C64" s="1">
        <f t="shared" si="5"/>
        <v>272.727272727273</v>
      </c>
      <c r="D64" s="1">
        <f t="shared" si="6"/>
        <v>888</v>
      </c>
    </row>
    <row r="65" spans="1:4">
      <c r="A65" s="1">
        <v>15</v>
      </c>
      <c r="B65" s="1">
        <f t="shared" si="4"/>
        <v>5</v>
      </c>
      <c r="C65" s="1">
        <f t="shared" si="5"/>
        <v>264.705882352941</v>
      </c>
      <c r="D65" s="1">
        <f t="shared" si="6"/>
        <v>998</v>
      </c>
    </row>
    <row r="66" spans="1:4">
      <c r="A66" s="1">
        <v>16</v>
      </c>
      <c r="B66" s="1">
        <f t="shared" si="4"/>
        <v>6</v>
      </c>
      <c r="C66" s="1">
        <f t="shared" si="5"/>
        <v>236.842105263158</v>
      </c>
      <c r="D66" s="1">
        <f t="shared" si="6"/>
        <v>1337</v>
      </c>
    </row>
    <row r="67" spans="1:4">
      <c r="A67" s="1">
        <v>17</v>
      </c>
      <c r="B67" s="1">
        <f t="shared" si="4"/>
        <v>6</v>
      </c>
      <c r="C67" s="1">
        <f t="shared" si="5"/>
        <v>229.591836734694</v>
      </c>
      <c r="D67" s="1">
        <f t="shared" si="6"/>
        <v>1482</v>
      </c>
    </row>
    <row r="68" spans="1:4">
      <c r="A68" s="1">
        <v>18</v>
      </c>
      <c r="B68" s="1">
        <f t="shared" si="4"/>
        <v>6</v>
      </c>
      <c r="C68" s="1">
        <f t="shared" si="5"/>
        <v>222.772277227723</v>
      </c>
      <c r="D68" s="1">
        <f t="shared" si="6"/>
        <v>1633</v>
      </c>
    </row>
    <row r="69" spans="1:4">
      <c r="A69" s="1">
        <v>19</v>
      </c>
      <c r="B69" s="1">
        <f t="shared" si="4"/>
        <v>7</v>
      </c>
      <c r="C69" s="1">
        <f t="shared" si="5"/>
        <v>199.115044247788</v>
      </c>
      <c r="D69" s="1">
        <f t="shared" si="6"/>
        <v>2089</v>
      </c>
    </row>
    <row r="70" spans="1:4">
      <c r="A70" s="1">
        <v>20</v>
      </c>
      <c r="B70" s="1">
        <f t="shared" si="4"/>
        <v>7</v>
      </c>
      <c r="C70" s="1">
        <f t="shared" si="5"/>
        <v>193.1330472103</v>
      </c>
      <c r="D70" s="1">
        <f t="shared" si="6"/>
        <v>2279</v>
      </c>
    </row>
    <row r="71" spans="1:4">
      <c r="A71" s="1">
        <v>21</v>
      </c>
      <c r="B71" s="1">
        <f t="shared" si="4"/>
        <v>7</v>
      </c>
      <c r="C71" s="1">
        <f t="shared" si="5"/>
        <v>187.5</v>
      </c>
      <c r="D71" s="1">
        <f t="shared" si="6"/>
        <v>2476</v>
      </c>
    </row>
    <row r="72" spans="1:4">
      <c r="A72" s="1">
        <v>22</v>
      </c>
      <c r="B72" s="1">
        <f t="shared" si="4"/>
        <v>8</v>
      </c>
      <c r="C72" s="1">
        <f t="shared" si="5"/>
        <v>167.910447761194</v>
      </c>
      <c r="D72" s="1">
        <f t="shared" si="6"/>
        <v>3063</v>
      </c>
    </row>
    <row r="73" spans="1:4">
      <c r="A73" s="1">
        <v>23</v>
      </c>
      <c r="B73" s="1">
        <f t="shared" si="4"/>
        <v>8</v>
      </c>
      <c r="C73" s="1">
        <f t="shared" si="5"/>
        <v>163.04347826087</v>
      </c>
      <c r="D73" s="1">
        <f t="shared" si="6"/>
        <v>3304</v>
      </c>
    </row>
    <row r="74" spans="1:4">
      <c r="A74" s="1">
        <v>24</v>
      </c>
      <c r="B74" s="1">
        <f t="shared" si="4"/>
        <v>8</v>
      </c>
      <c r="C74" s="1">
        <f t="shared" si="5"/>
        <v>158.450704225352</v>
      </c>
      <c r="D74" s="1">
        <f t="shared" si="6"/>
        <v>3552</v>
      </c>
    </row>
    <row r="75" spans="1:4">
      <c r="A75" s="1">
        <v>25</v>
      </c>
      <c r="B75" s="1">
        <f t="shared" si="4"/>
        <v>9</v>
      </c>
      <c r="C75" s="1">
        <f t="shared" si="5"/>
        <v>142.405063291139</v>
      </c>
      <c r="D75" s="1">
        <f t="shared" si="6"/>
        <v>4283</v>
      </c>
    </row>
    <row r="76" spans="1:4">
      <c r="A76" s="1">
        <v>26</v>
      </c>
      <c r="B76" s="1">
        <f t="shared" si="4"/>
        <v>9</v>
      </c>
      <c r="C76" s="1">
        <f t="shared" si="5"/>
        <v>138.461538461538</v>
      </c>
      <c r="D76" s="1">
        <f t="shared" si="6"/>
        <v>4578</v>
      </c>
    </row>
    <row r="77" spans="1:4">
      <c r="A77" s="1">
        <v>27</v>
      </c>
      <c r="B77" s="1">
        <f t="shared" si="4"/>
        <v>9</v>
      </c>
      <c r="C77" s="1">
        <f t="shared" si="5"/>
        <v>134.730538922156</v>
      </c>
      <c r="D77" s="1">
        <f t="shared" si="6"/>
        <v>4881</v>
      </c>
    </row>
    <row r="78" spans="1:4">
      <c r="A78" s="1">
        <v>28</v>
      </c>
      <c r="B78" s="1">
        <f t="shared" si="4"/>
        <v>10</v>
      </c>
      <c r="C78" s="1">
        <f t="shared" si="5"/>
        <v>121.621621621622</v>
      </c>
      <c r="D78" s="1">
        <f t="shared" si="6"/>
        <v>5770</v>
      </c>
    </row>
    <row r="79" spans="1:4">
      <c r="A79" s="1">
        <v>29</v>
      </c>
      <c r="B79" s="1">
        <f t="shared" si="4"/>
        <v>10</v>
      </c>
      <c r="C79" s="1">
        <f t="shared" si="5"/>
        <v>118.421052631579</v>
      </c>
      <c r="D79" s="1">
        <f t="shared" si="6"/>
        <v>6125</v>
      </c>
    </row>
    <row r="80" spans="1:4">
      <c r="A80" s="1">
        <v>30</v>
      </c>
      <c r="B80" s="1">
        <f t="shared" si="4"/>
        <v>10</v>
      </c>
      <c r="C80" s="1">
        <f t="shared" si="5"/>
        <v>115.384615384615</v>
      </c>
      <c r="D80" s="1">
        <f t="shared" si="6"/>
        <v>6488</v>
      </c>
    </row>
    <row r="81" spans="1:4">
      <c r="A81" s="1">
        <v>31</v>
      </c>
      <c r="B81" s="1">
        <f t="shared" si="4"/>
        <v>11</v>
      </c>
      <c r="C81" s="1">
        <f t="shared" si="5"/>
        <v>104.651162790698</v>
      </c>
      <c r="D81" s="1">
        <f t="shared" si="6"/>
        <v>7546</v>
      </c>
    </row>
    <row r="82" spans="1:4">
      <c r="A82" s="1">
        <v>32</v>
      </c>
      <c r="B82" s="1">
        <f t="shared" si="4"/>
        <v>11</v>
      </c>
      <c r="C82" s="1">
        <f t="shared" si="5"/>
        <v>102.040816326531</v>
      </c>
      <c r="D82" s="1">
        <f t="shared" si="6"/>
        <v>7964</v>
      </c>
    </row>
    <row r="83" spans="1:4">
      <c r="A83" s="1">
        <v>33</v>
      </c>
      <c r="B83" s="1">
        <f t="shared" si="4"/>
        <v>11</v>
      </c>
      <c r="C83" s="1">
        <f t="shared" si="5"/>
        <v>99.5575221238938</v>
      </c>
      <c r="D83" s="1">
        <f t="shared" si="6"/>
        <v>8392</v>
      </c>
    </row>
    <row r="84" spans="1:4">
      <c r="A84" s="1">
        <v>34</v>
      </c>
      <c r="B84" s="1">
        <f t="shared" si="4"/>
        <v>12</v>
      </c>
      <c r="C84" s="1">
        <f t="shared" si="5"/>
        <v>90.7258064516129</v>
      </c>
      <c r="D84" s="1">
        <f t="shared" si="6"/>
        <v>9632</v>
      </c>
    </row>
    <row r="85" spans="1:4">
      <c r="A85" s="1">
        <v>35</v>
      </c>
      <c r="B85" s="1">
        <f t="shared" si="4"/>
        <v>12</v>
      </c>
      <c r="C85" s="1">
        <f t="shared" si="5"/>
        <v>88.5826771653543</v>
      </c>
      <c r="D85" s="1">
        <f t="shared" si="6"/>
        <v>10118</v>
      </c>
    </row>
    <row r="88" ht="28.5" spans="1:1">
      <c r="A88" s="13" t="s">
        <v>30</v>
      </c>
    </row>
    <row r="89" spans="1:2">
      <c r="A89" s="1" t="s">
        <v>23</v>
      </c>
      <c r="B89" s="1" t="s">
        <v>31</v>
      </c>
    </row>
    <row r="90" spans="1:2">
      <c r="A90" s="1">
        <v>1</v>
      </c>
      <c r="B90" s="1">
        <f>C8/(C51/1000)</f>
        <v>2.22222222222222</v>
      </c>
    </row>
    <row r="91" spans="1:2">
      <c r="A91" s="1">
        <v>2</v>
      </c>
      <c r="B91" s="1">
        <f t="shared" ref="B91:B124" si="7">C9/(C52/1000)</f>
        <v>4.48888888888889</v>
      </c>
    </row>
    <row r="92" spans="1:2">
      <c r="A92" s="1">
        <v>3</v>
      </c>
      <c r="B92" s="1">
        <f t="shared" si="7"/>
        <v>6.8</v>
      </c>
    </row>
    <row r="93" spans="1:2">
      <c r="A93" s="1">
        <v>4</v>
      </c>
      <c r="B93" s="1">
        <f t="shared" si="7"/>
        <v>16.4888888888889</v>
      </c>
    </row>
    <row r="94" spans="1:2">
      <c r="A94" s="1">
        <v>5</v>
      </c>
      <c r="B94" s="1">
        <f t="shared" si="7"/>
        <v>21.6</v>
      </c>
    </row>
    <row r="95" spans="1:2">
      <c r="A95" s="1">
        <v>6</v>
      </c>
      <c r="B95" s="1">
        <f t="shared" si="7"/>
        <v>26.8888888888889</v>
      </c>
    </row>
    <row r="96" spans="1:2">
      <c r="A96" s="1">
        <v>7</v>
      </c>
      <c r="B96" s="1">
        <f t="shared" si="7"/>
        <v>49.8222222222222</v>
      </c>
    </row>
    <row r="97" spans="1:2">
      <c r="A97" s="1">
        <v>8</v>
      </c>
      <c r="B97" s="1">
        <f t="shared" si="7"/>
        <v>59.1555555555556</v>
      </c>
    </row>
    <row r="98" spans="1:2">
      <c r="A98" s="1">
        <v>9</v>
      </c>
      <c r="B98" s="1">
        <f t="shared" si="7"/>
        <v>68.8888888888889</v>
      </c>
    </row>
    <row r="99" spans="1:2">
      <c r="A99" s="1">
        <v>10</v>
      </c>
      <c r="B99" s="1">
        <f t="shared" si="7"/>
        <v>111.822222222222</v>
      </c>
    </row>
    <row r="100" spans="1:2">
      <c r="A100" s="1">
        <v>11</v>
      </c>
      <c r="B100" s="1">
        <f t="shared" si="7"/>
        <v>127.555555555556</v>
      </c>
    </row>
    <row r="101" spans="1:2">
      <c r="A101" s="1">
        <v>12</v>
      </c>
      <c r="B101" s="1">
        <f t="shared" si="7"/>
        <v>144</v>
      </c>
    </row>
    <row r="102" spans="1:2">
      <c r="A102" s="1">
        <v>13</v>
      </c>
      <c r="B102" s="1">
        <f t="shared" si="7"/>
        <v>216.888888888889</v>
      </c>
    </row>
    <row r="103" spans="1:2">
      <c r="A103" s="1">
        <v>14</v>
      </c>
      <c r="B103" s="1">
        <f t="shared" si="7"/>
        <v>242</v>
      </c>
    </row>
    <row r="104" spans="1:2">
      <c r="A104" s="1">
        <v>15</v>
      </c>
      <c r="B104" s="1">
        <f t="shared" si="7"/>
        <v>268.222222222222</v>
      </c>
    </row>
    <row r="105" spans="1:2">
      <c r="A105" s="1">
        <v>16</v>
      </c>
      <c r="B105" s="1">
        <f t="shared" si="7"/>
        <v>384.222222222222</v>
      </c>
    </row>
    <row r="106" spans="1:2">
      <c r="A106" s="1">
        <v>17</v>
      </c>
      <c r="B106" s="1">
        <f t="shared" si="7"/>
        <v>422.488888888889</v>
      </c>
    </row>
    <row r="107" spans="1:2">
      <c r="A107" s="1">
        <v>18</v>
      </c>
      <c r="B107" s="1">
        <f t="shared" si="7"/>
        <v>462.355555555556</v>
      </c>
    </row>
    <row r="108" spans="1:2">
      <c r="A108" s="1">
        <v>19</v>
      </c>
      <c r="B108" s="1">
        <f t="shared" si="7"/>
        <v>637.822222222222</v>
      </c>
    </row>
    <row r="109" spans="1:2">
      <c r="A109" s="1">
        <v>20</v>
      </c>
      <c r="B109" s="1">
        <f t="shared" si="7"/>
        <v>693.822222222222</v>
      </c>
    </row>
    <row r="110" spans="1:2">
      <c r="A110" s="1">
        <v>21</v>
      </c>
      <c r="B110" s="1">
        <f t="shared" si="7"/>
        <v>752</v>
      </c>
    </row>
    <row r="111" spans="1:2">
      <c r="A111" s="1">
        <v>22</v>
      </c>
      <c r="B111" s="1">
        <f t="shared" si="7"/>
        <v>1006.48888888889</v>
      </c>
    </row>
    <row r="112" spans="1:2">
      <c r="A112" s="1">
        <v>23</v>
      </c>
      <c r="B112" s="1">
        <f t="shared" si="7"/>
        <v>1085.6</v>
      </c>
    </row>
    <row r="113" spans="1:2">
      <c r="A113" s="1">
        <v>24</v>
      </c>
      <c r="B113" s="1">
        <f t="shared" si="7"/>
        <v>1167.55555555556</v>
      </c>
    </row>
    <row r="114" spans="1:2">
      <c r="A114" s="1">
        <v>25</v>
      </c>
      <c r="B114" s="1">
        <f t="shared" si="7"/>
        <v>1523.82222222222</v>
      </c>
    </row>
    <row r="115" spans="1:2">
      <c r="A115" s="1">
        <v>26</v>
      </c>
      <c r="B115" s="1">
        <f t="shared" si="7"/>
        <v>1632.22222222222</v>
      </c>
    </row>
    <row r="116" spans="1:2">
      <c r="A116" s="1">
        <v>27</v>
      </c>
      <c r="B116" s="1">
        <f t="shared" si="7"/>
        <v>1744.22222222222</v>
      </c>
    </row>
    <row r="117" spans="1:2">
      <c r="A117" s="1">
        <v>28</v>
      </c>
      <c r="B117" s="1">
        <f t="shared" si="7"/>
        <v>2228.22222222222</v>
      </c>
    </row>
    <row r="118" spans="1:2">
      <c r="A118" s="1">
        <v>29</v>
      </c>
      <c r="B118" s="1">
        <f t="shared" si="7"/>
        <v>2372.88888888889</v>
      </c>
    </row>
    <row r="119" spans="1:2">
      <c r="A119" s="1">
        <v>30</v>
      </c>
      <c r="B119" s="1">
        <f t="shared" si="7"/>
        <v>2522</v>
      </c>
    </row>
    <row r="120" spans="1:2">
      <c r="A120" s="1">
        <v>31</v>
      </c>
      <c r="B120" s="1">
        <f t="shared" si="7"/>
        <v>3162.88888888889</v>
      </c>
    </row>
    <row r="121" spans="1:2">
      <c r="A121" s="1">
        <v>32</v>
      </c>
      <c r="B121" s="1">
        <f t="shared" si="7"/>
        <v>3351.6</v>
      </c>
    </row>
    <row r="122" spans="1:2">
      <c r="A122" s="1">
        <v>33</v>
      </c>
      <c r="B122" s="1">
        <f t="shared" si="7"/>
        <v>3545.68888888889</v>
      </c>
    </row>
    <row r="123" spans="1:2">
      <c r="A123" s="1">
        <v>34</v>
      </c>
      <c r="B123" s="1">
        <f t="shared" si="7"/>
        <v>4375.82222222222</v>
      </c>
    </row>
    <row r="124" spans="1:2">
      <c r="A124" s="1">
        <v>35</v>
      </c>
      <c r="B124" s="1">
        <f t="shared" si="7"/>
        <v>4617.15555555556</v>
      </c>
    </row>
    <row r="129" ht="28.5" spans="1:1">
      <c r="A129" s="13" t="s">
        <v>32</v>
      </c>
    </row>
    <row r="130" spans="1:6">
      <c r="A130" s="12" t="s">
        <v>23</v>
      </c>
      <c r="B130" s="12" t="s">
        <v>33</v>
      </c>
      <c r="C130" s="12" t="s">
        <v>34</v>
      </c>
      <c r="D130" s="12" t="s">
        <v>35</v>
      </c>
      <c r="E130" s="12" t="s">
        <v>36</v>
      </c>
      <c r="F130" s="12" t="s">
        <v>37</v>
      </c>
    </row>
    <row r="131" spans="1:6">
      <c r="A131" s="1">
        <v>1</v>
      </c>
      <c r="B131" s="1">
        <f>D8</f>
        <v>1</v>
      </c>
      <c r="C131" s="1">
        <f>D51</f>
        <v>2</v>
      </c>
      <c r="D131" s="1">
        <f>B131+C131</f>
        <v>3</v>
      </c>
      <c r="E131" s="1">
        <v>0.5</v>
      </c>
      <c r="F131" s="1">
        <f>D131/E131</f>
        <v>6</v>
      </c>
    </row>
    <row r="132" spans="1:6">
      <c r="A132" s="1">
        <v>2</v>
      </c>
      <c r="B132" s="1">
        <f t="shared" ref="B132:B165" si="8">D9</f>
        <v>4</v>
      </c>
      <c r="C132" s="1">
        <f t="shared" ref="C132:C165" si="9">D52</f>
        <v>6</v>
      </c>
      <c r="D132" s="1">
        <f t="shared" ref="D132:D165" si="10">B132+C132</f>
        <v>10</v>
      </c>
      <c r="E132" s="1">
        <v>0.75</v>
      </c>
      <c r="F132" s="1">
        <f t="shared" ref="F132:F165" si="11">D132/E132</f>
        <v>13.3333333333333</v>
      </c>
    </row>
    <row r="133" spans="1:6">
      <c r="A133" s="1">
        <v>3</v>
      </c>
      <c r="B133" s="1">
        <f t="shared" si="8"/>
        <v>9</v>
      </c>
      <c r="C133" s="1">
        <f t="shared" si="9"/>
        <v>12</v>
      </c>
      <c r="D133" s="1">
        <f t="shared" si="10"/>
        <v>21</v>
      </c>
      <c r="E133" s="1">
        <v>1</v>
      </c>
      <c r="F133" s="1">
        <f t="shared" si="11"/>
        <v>21</v>
      </c>
    </row>
    <row r="134" spans="1:6">
      <c r="A134" s="1">
        <v>4</v>
      </c>
      <c r="B134" s="1">
        <f t="shared" si="8"/>
        <v>32</v>
      </c>
      <c r="C134" s="1">
        <f t="shared" si="9"/>
        <v>42</v>
      </c>
      <c r="D134" s="1">
        <f t="shared" si="10"/>
        <v>74</v>
      </c>
      <c r="E134" s="1">
        <v>1.5</v>
      </c>
      <c r="F134" s="1">
        <f t="shared" si="11"/>
        <v>49.3333333333333</v>
      </c>
    </row>
    <row r="135" spans="1:6">
      <c r="A135" s="1">
        <v>5</v>
      </c>
      <c r="B135" s="1">
        <f t="shared" si="8"/>
        <v>50</v>
      </c>
      <c r="C135" s="1">
        <f t="shared" si="9"/>
        <v>61</v>
      </c>
      <c r="D135" s="1">
        <f t="shared" si="10"/>
        <v>111</v>
      </c>
      <c r="E135" s="1">
        <v>2</v>
      </c>
      <c r="F135" s="1">
        <f t="shared" si="11"/>
        <v>55.5</v>
      </c>
    </row>
    <row r="136" spans="1:6">
      <c r="A136" s="1">
        <v>6</v>
      </c>
      <c r="B136" s="1">
        <f t="shared" si="8"/>
        <v>72</v>
      </c>
      <c r="C136" s="1">
        <f t="shared" si="9"/>
        <v>84</v>
      </c>
      <c r="D136" s="1">
        <f t="shared" si="10"/>
        <v>156</v>
      </c>
      <c r="E136" s="1">
        <v>2.5</v>
      </c>
      <c r="F136" s="1">
        <f t="shared" si="11"/>
        <v>62.4</v>
      </c>
    </row>
    <row r="137" spans="1:6">
      <c r="A137" s="1">
        <v>7</v>
      </c>
      <c r="B137" s="1">
        <f t="shared" si="8"/>
        <v>147</v>
      </c>
      <c r="C137" s="1">
        <f t="shared" si="9"/>
        <v>163</v>
      </c>
      <c r="D137" s="1">
        <f t="shared" si="10"/>
        <v>310</v>
      </c>
      <c r="E137" s="1">
        <v>3</v>
      </c>
      <c r="F137" s="1">
        <f t="shared" si="11"/>
        <v>103.333333333333</v>
      </c>
    </row>
    <row r="138" spans="1:6">
      <c r="A138" s="1">
        <v>8</v>
      </c>
      <c r="B138" s="1">
        <f t="shared" si="8"/>
        <v>192</v>
      </c>
      <c r="C138" s="1">
        <f t="shared" si="9"/>
        <v>205</v>
      </c>
      <c r="D138" s="1">
        <f t="shared" si="10"/>
        <v>397</v>
      </c>
      <c r="E138" s="1">
        <v>3.5</v>
      </c>
      <c r="F138" s="1">
        <f t="shared" si="11"/>
        <v>113.428571428571</v>
      </c>
    </row>
    <row r="139" spans="1:6">
      <c r="A139" s="1">
        <v>9</v>
      </c>
      <c r="B139" s="1">
        <f t="shared" si="8"/>
        <v>243</v>
      </c>
      <c r="C139" s="1">
        <f t="shared" si="9"/>
        <v>251</v>
      </c>
      <c r="D139" s="1">
        <f t="shared" si="10"/>
        <v>494</v>
      </c>
      <c r="E139" s="1">
        <v>4.5</v>
      </c>
      <c r="F139" s="1">
        <f t="shared" si="11"/>
        <v>109.777777777778</v>
      </c>
    </row>
    <row r="140" spans="1:6">
      <c r="A140" s="1">
        <v>10</v>
      </c>
      <c r="B140" s="1">
        <f t="shared" si="8"/>
        <v>400</v>
      </c>
      <c r="C140" s="1">
        <f t="shared" si="9"/>
        <v>400</v>
      </c>
      <c r="D140" s="1">
        <f t="shared" si="10"/>
        <v>800</v>
      </c>
      <c r="E140" s="1">
        <v>5.5</v>
      </c>
      <c r="F140" s="1">
        <f t="shared" si="11"/>
        <v>145.454545454545</v>
      </c>
    </row>
    <row r="141" spans="1:6">
      <c r="A141" s="1">
        <v>11</v>
      </c>
      <c r="B141" s="1">
        <f t="shared" si="8"/>
        <v>484</v>
      </c>
      <c r="C141" s="1">
        <f t="shared" si="9"/>
        <v>471</v>
      </c>
      <c r="D141" s="1">
        <f t="shared" si="10"/>
        <v>955</v>
      </c>
      <c r="E141" s="1">
        <v>6.5</v>
      </c>
      <c r="F141" s="1">
        <f t="shared" si="11"/>
        <v>146.923076923077</v>
      </c>
    </row>
    <row r="142" spans="1:6">
      <c r="A142" s="1">
        <v>12</v>
      </c>
      <c r="B142" s="1">
        <f t="shared" si="8"/>
        <v>576</v>
      </c>
      <c r="C142" s="1">
        <f t="shared" si="9"/>
        <v>546</v>
      </c>
      <c r="D142" s="1">
        <f t="shared" si="10"/>
        <v>1122</v>
      </c>
      <c r="E142" s="1">
        <v>7.5</v>
      </c>
      <c r="F142" s="1">
        <f t="shared" si="11"/>
        <v>149.6</v>
      </c>
    </row>
    <row r="143" spans="1:6">
      <c r="A143" s="1">
        <v>13</v>
      </c>
      <c r="B143" s="1">
        <f t="shared" si="8"/>
        <v>845</v>
      </c>
      <c r="C143" s="1">
        <f t="shared" si="9"/>
        <v>782</v>
      </c>
      <c r="D143" s="1">
        <f t="shared" si="10"/>
        <v>1627</v>
      </c>
      <c r="E143" s="1">
        <v>8.5</v>
      </c>
      <c r="F143" s="1">
        <f t="shared" si="11"/>
        <v>191.411764705882</v>
      </c>
    </row>
    <row r="144" spans="1:6">
      <c r="A144" s="1">
        <v>14</v>
      </c>
      <c r="B144" s="1">
        <f t="shared" si="8"/>
        <v>980</v>
      </c>
      <c r="C144" s="1">
        <f t="shared" si="9"/>
        <v>888</v>
      </c>
      <c r="D144" s="1">
        <f t="shared" si="10"/>
        <v>1868</v>
      </c>
      <c r="E144" s="1">
        <v>9.5</v>
      </c>
      <c r="F144" s="1">
        <f t="shared" si="11"/>
        <v>196.631578947368</v>
      </c>
    </row>
    <row r="145" spans="1:6">
      <c r="A145" s="1">
        <v>15</v>
      </c>
      <c r="B145" s="1">
        <f t="shared" si="8"/>
        <v>1125</v>
      </c>
      <c r="C145" s="1">
        <f t="shared" si="9"/>
        <v>998</v>
      </c>
      <c r="D145" s="1">
        <f t="shared" si="10"/>
        <v>2123</v>
      </c>
      <c r="E145" s="1">
        <v>10.5</v>
      </c>
      <c r="F145" s="1">
        <f t="shared" si="11"/>
        <v>202.190476190476</v>
      </c>
    </row>
    <row r="146" spans="1:6">
      <c r="A146" s="1">
        <v>16</v>
      </c>
      <c r="B146" s="1">
        <f t="shared" si="8"/>
        <v>1536</v>
      </c>
      <c r="C146" s="1">
        <f t="shared" si="9"/>
        <v>1337</v>
      </c>
      <c r="D146" s="1">
        <f t="shared" si="10"/>
        <v>2873</v>
      </c>
      <c r="E146" s="1">
        <v>12</v>
      </c>
      <c r="F146" s="1">
        <f t="shared" si="11"/>
        <v>239.416666666667</v>
      </c>
    </row>
    <row r="147" spans="1:6">
      <c r="A147" s="1">
        <v>17</v>
      </c>
      <c r="B147" s="1">
        <f t="shared" si="8"/>
        <v>1734</v>
      </c>
      <c r="C147" s="1">
        <f t="shared" si="9"/>
        <v>1482</v>
      </c>
      <c r="D147" s="1">
        <f t="shared" si="10"/>
        <v>3216</v>
      </c>
      <c r="E147" s="1">
        <v>13.5</v>
      </c>
      <c r="F147" s="1">
        <f t="shared" si="11"/>
        <v>238.222222222222</v>
      </c>
    </row>
    <row r="148" spans="1:6">
      <c r="A148" s="1">
        <v>18</v>
      </c>
      <c r="B148" s="1">
        <f t="shared" si="8"/>
        <v>1944</v>
      </c>
      <c r="C148" s="1">
        <f t="shared" si="9"/>
        <v>1633</v>
      </c>
      <c r="D148" s="1">
        <f t="shared" si="10"/>
        <v>3577</v>
      </c>
      <c r="E148" s="1">
        <v>15</v>
      </c>
      <c r="F148" s="1">
        <f t="shared" si="11"/>
        <v>238.466666666667</v>
      </c>
    </row>
    <row r="149" spans="1:6">
      <c r="A149" s="1">
        <v>19</v>
      </c>
      <c r="B149" s="1">
        <f t="shared" si="8"/>
        <v>2527</v>
      </c>
      <c r="C149" s="1">
        <f t="shared" si="9"/>
        <v>2089</v>
      </c>
      <c r="D149" s="1">
        <f t="shared" si="10"/>
        <v>4616</v>
      </c>
      <c r="E149" s="1">
        <v>16.5</v>
      </c>
      <c r="F149" s="1">
        <f t="shared" si="11"/>
        <v>279.757575757576</v>
      </c>
    </row>
    <row r="150" spans="1:6">
      <c r="A150" s="1">
        <v>20</v>
      </c>
      <c r="B150" s="1">
        <f t="shared" si="8"/>
        <v>2800</v>
      </c>
      <c r="C150" s="1">
        <f t="shared" si="9"/>
        <v>2279</v>
      </c>
      <c r="D150" s="1">
        <f t="shared" si="10"/>
        <v>5079</v>
      </c>
      <c r="E150" s="1">
        <v>18</v>
      </c>
      <c r="F150" s="1">
        <f t="shared" si="11"/>
        <v>282.166666666667</v>
      </c>
    </row>
    <row r="151" spans="1:6">
      <c r="A151" s="1">
        <v>21</v>
      </c>
      <c r="B151" s="1">
        <f t="shared" si="8"/>
        <v>3087</v>
      </c>
      <c r="C151" s="1">
        <f t="shared" si="9"/>
        <v>2476</v>
      </c>
      <c r="D151" s="1">
        <f t="shared" si="10"/>
        <v>5563</v>
      </c>
      <c r="E151" s="1">
        <v>19.5</v>
      </c>
      <c r="F151" s="1">
        <f t="shared" si="11"/>
        <v>285.282051282051</v>
      </c>
    </row>
    <row r="152" spans="1:6">
      <c r="A152" s="1">
        <v>22</v>
      </c>
      <c r="B152" s="1">
        <f t="shared" si="8"/>
        <v>3872</v>
      </c>
      <c r="C152" s="1">
        <f t="shared" si="9"/>
        <v>3063</v>
      </c>
      <c r="D152" s="1">
        <f t="shared" si="10"/>
        <v>6935</v>
      </c>
      <c r="E152" s="1">
        <v>21</v>
      </c>
      <c r="F152" s="1">
        <f t="shared" si="11"/>
        <v>330.238095238095</v>
      </c>
    </row>
    <row r="153" spans="1:6">
      <c r="A153" s="1">
        <v>23</v>
      </c>
      <c r="B153" s="1">
        <f t="shared" si="8"/>
        <v>4232</v>
      </c>
      <c r="C153" s="1">
        <f t="shared" si="9"/>
        <v>3304</v>
      </c>
      <c r="D153" s="1">
        <f t="shared" si="10"/>
        <v>7536</v>
      </c>
      <c r="E153" s="1">
        <v>22.5</v>
      </c>
      <c r="F153" s="1">
        <f t="shared" si="11"/>
        <v>334.933333333333</v>
      </c>
    </row>
    <row r="154" spans="1:6">
      <c r="A154" s="1">
        <v>24</v>
      </c>
      <c r="B154" s="1">
        <f t="shared" si="8"/>
        <v>4608</v>
      </c>
      <c r="C154" s="1">
        <f t="shared" si="9"/>
        <v>3552</v>
      </c>
      <c r="D154" s="1">
        <f t="shared" si="10"/>
        <v>8160</v>
      </c>
      <c r="E154" s="1">
        <v>24</v>
      </c>
      <c r="F154" s="1">
        <f t="shared" si="11"/>
        <v>340</v>
      </c>
    </row>
    <row r="155" spans="1:6">
      <c r="A155" s="1">
        <v>25</v>
      </c>
      <c r="B155" s="1">
        <f t="shared" si="8"/>
        <v>5625</v>
      </c>
      <c r="C155" s="1">
        <f t="shared" si="9"/>
        <v>4283</v>
      </c>
      <c r="D155" s="1">
        <f t="shared" si="10"/>
        <v>9908</v>
      </c>
      <c r="E155" s="1">
        <v>25.5</v>
      </c>
      <c r="F155" s="1">
        <f t="shared" si="11"/>
        <v>388.549019607843</v>
      </c>
    </row>
    <row r="156" spans="1:6">
      <c r="A156" s="1">
        <v>26</v>
      </c>
      <c r="B156" s="1">
        <f t="shared" si="8"/>
        <v>6084</v>
      </c>
      <c r="C156" s="1">
        <f t="shared" si="9"/>
        <v>4578</v>
      </c>
      <c r="D156" s="1">
        <f t="shared" si="10"/>
        <v>10662</v>
      </c>
      <c r="E156" s="1">
        <v>27.5</v>
      </c>
      <c r="F156" s="1">
        <f t="shared" si="11"/>
        <v>387.709090909091</v>
      </c>
    </row>
    <row r="157" spans="1:6">
      <c r="A157" s="1">
        <v>27</v>
      </c>
      <c r="B157" s="1">
        <f t="shared" si="8"/>
        <v>6561</v>
      </c>
      <c r="C157" s="1">
        <f t="shared" si="9"/>
        <v>4881</v>
      </c>
      <c r="D157" s="1">
        <f t="shared" si="10"/>
        <v>11442</v>
      </c>
      <c r="E157" s="1">
        <v>29.5</v>
      </c>
      <c r="F157" s="1">
        <f t="shared" si="11"/>
        <v>387.864406779661</v>
      </c>
    </row>
    <row r="158" spans="1:6">
      <c r="A158" s="1">
        <v>28</v>
      </c>
      <c r="B158" s="1">
        <f t="shared" si="8"/>
        <v>7840</v>
      </c>
      <c r="C158" s="1">
        <f t="shared" si="9"/>
        <v>5770</v>
      </c>
      <c r="D158" s="1">
        <f t="shared" si="10"/>
        <v>13610</v>
      </c>
      <c r="E158" s="1">
        <v>31.5</v>
      </c>
      <c r="F158" s="1">
        <f t="shared" si="11"/>
        <v>432.063492063492</v>
      </c>
    </row>
    <row r="159" spans="1:6">
      <c r="A159" s="1">
        <v>29</v>
      </c>
      <c r="B159" s="1">
        <f t="shared" si="8"/>
        <v>8410</v>
      </c>
      <c r="C159" s="1">
        <f t="shared" si="9"/>
        <v>6125</v>
      </c>
      <c r="D159" s="1">
        <f t="shared" si="10"/>
        <v>14535</v>
      </c>
      <c r="E159" s="1">
        <v>33.5</v>
      </c>
      <c r="F159" s="1">
        <f t="shared" si="11"/>
        <v>433.880597014925</v>
      </c>
    </row>
    <row r="160" spans="1:6">
      <c r="A160" s="1">
        <v>30</v>
      </c>
      <c r="B160" s="1">
        <f t="shared" si="8"/>
        <v>9000</v>
      </c>
      <c r="C160" s="1">
        <f t="shared" si="9"/>
        <v>6488</v>
      </c>
      <c r="D160" s="1">
        <f t="shared" si="10"/>
        <v>15488</v>
      </c>
      <c r="E160" s="1">
        <v>35.5</v>
      </c>
      <c r="F160" s="1">
        <f t="shared" si="11"/>
        <v>436.281690140845</v>
      </c>
    </row>
    <row r="161" spans="1:6">
      <c r="A161" s="1">
        <v>31</v>
      </c>
      <c r="B161" s="1">
        <f t="shared" si="8"/>
        <v>10571</v>
      </c>
      <c r="C161" s="1">
        <f t="shared" si="9"/>
        <v>7546</v>
      </c>
      <c r="D161" s="1">
        <f t="shared" si="10"/>
        <v>18117</v>
      </c>
      <c r="E161" s="1">
        <v>37.5</v>
      </c>
      <c r="F161" s="1">
        <f t="shared" si="11"/>
        <v>483.12</v>
      </c>
    </row>
    <row r="162" spans="1:6">
      <c r="A162" s="1">
        <v>32</v>
      </c>
      <c r="B162" s="1">
        <f t="shared" si="8"/>
        <v>11264</v>
      </c>
      <c r="C162" s="1">
        <f t="shared" si="9"/>
        <v>7964</v>
      </c>
      <c r="D162" s="1">
        <f t="shared" si="10"/>
        <v>19228</v>
      </c>
      <c r="E162" s="1">
        <v>39.5</v>
      </c>
      <c r="F162" s="1">
        <f t="shared" si="11"/>
        <v>486.784810126582</v>
      </c>
    </row>
    <row r="163" spans="1:6">
      <c r="A163" s="1">
        <v>33</v>
      </c>
      <c r="B163" s="1">
        <f t="shared" si="8"/>
        <v>11979</v>
      </c>
      <c r="C163" s="1">
        <f t="shared" si="9"/>
        <v>8392</v>
      </c>
      <c r="D163" s="1">
        <f t="shared" si="10"/>
        <v>20371</v>
      </c>
      <c r="E163" s="1">
        <v>41.5</v>
      </c>
      <c r="F163" s="1">
        <f t="shared" si="11"/>
        <v>490.867469879518</v>
      </c>
    </row>
    <row r="164" spans="1:6">
      <c r="A164" s="1">
        <v>34</v>
      </c>
      <c r="B164" s="1">
        <f t="shared" si="8"/>
        <v>13872</v>
      </c>
      <c r="C164" s="1">
        <f t="shared" si="9"/>
        <v>9632</v>
      </c>
      <c r="D164" s="1">
        <f t="shared" si="10"/>
        <v>23504</v>
      </c>
      <c r="E164" s="1">
        <v>43.5</v>
      </c>
      <c r="F164" s="1">
        <f t="shared" si="11"/>
        <v>540.32183908046</v>
      </c>
    </row>
    <row r="165" spans="1:6">
      <c r="A165" s="1">
        <v>35</v>
      </c>
      <c r="B165" s="1">
        <f t="shared" si="8"/>
        <v>14700</v>
      </c>
      <c r="C165" s="1">
        <f t="shared" si="9"/>
        <v>10118</v>
      </c>
      <c r="D165" s="1">
        <f t="shared" si="10"/>
        <v>24818</v>
      </c>
      <c r="E165" s="1">
        <v>45.5</v>
      </c>
      <c r="F165" s="1">
        <f t="shared" si="11"/>
        <v>545.450549450549</v>
      </c>
    </row>
    <row r="167" spans="1:5">
      <c r="A167" s="1" t="s">
        <v>38</v>
      </c>
      <c r="B167" s="1">
        <f>SUM(B131:B165)</f>
        <v>137406</v>
      </c>
      <c r="C167" s="1">
        <f>SUM(C131:C165)</f>
        <v>101903</v>
      </c>
      <c r="D167" s="1">
        <f>SUM(D131:D165)</f>
        <v>239309</v>
      </c>
      <c r="E167" s="1">
        <f>SUM(E131:E165)</f>
        <v>619.75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25"/>
  <sheetViews>
    <sheetView workbookViewId="0">
      <selection activeCell="M24" sqref="M24"/>
    </sheetView>
  </sheetViews>
  <sheetFormatPr defaultColWidth="9" defaultRowHeight="14.25" outlineLevelCol="1"/>
  <cols>
    <col min="1" max="16384" width="9" style="1"/>
  </cols>
  <sheetData>
    <row r="2" spans="1:2">
      <c r="A2" s="1" t="s">
        <v>39</v>
      </c>
      <c r="B2" s="1">
        <v>10</v>
      </c>
    </row>
    <row r="3" spans="1:2">
      <c r="A3" s="1" t="s">
        <v>40</v>
      </c>
      <c r="B3" s="1">
        <v>5</v>
      </c>
    </row>
    <row r="5" spans="1:2">
      <c r="A5" s="12" t="s">
        <v>41</v>
      </c>
      <c r="B5" s="12" t="s">
        <v>32</v>
      </c>
    </row>
    <row r="6" spans="1:2">
      <c r="A6" s="1">
        <v>1</v>
      </c>
      <c r="B6" s="1">
        <f>($B$3*A6*A6)/2-($B$3*A6)/2+$B$2</f>
        <v>10</v>
      </c>
    </row>
    <row r="7" spans="1:2">
      <c r="A7" s="1">
        <v>2</v>
      </c>
      <c r="B7" s="1">
        <f t="shared" ref="B7:B15" si="0">($B$3*A7*A7)/2-($B$3*A7)/2+$B$2</f>
        <v>15</v>
      </c>
    </row>
    <row r="8" spans="1:2">
      <c r="A8" s="1">
        <v>3</v>
      </c>
      <c r="B8" s="1">
        <f t="shared" si="0"/>
        <v>25</v>
      </c>
    </row>
    <row r="9" spans="1:2">
      <c r="A9" s="1">
        <v>4</v>
      </c>
      <c r="B9" s="1">
        <f t="shared" si="0"/>
        <v>40</v>
      </c>
    </row>
    <row r="10" spans="1:2">
      <c r="A10" s="1">
        <v>5</v>
      </c>
      <c r="B10" s="1">
        <f t="shared" si="0"/>
        <v>60</v>
      </c>
    </row>
    <row r="11" spans="1:2">
      <c r="A11" s="1">
        <v>6</v>
      </c>
      <c r="B11" s="1">
        <f t="shared" si="0"/>
        <v>85</v>
      </c>
    </row>
    <row r="12" spans="1:2">
      <c r="A12" s="1">
        <v>7</v>
      </c>
      <c r="B12" s="1">
        <f t="shared" si="0"/>
        <v>115</v>
      </c>
    </row>
    <row r="13" spans="1:2">
      <c r="A13" s="1">
        <v>8</v>
      </c>
      <c r="B13" s="1">
        <f t="shared" si="0"/>
        <v>150</v>
      </c>
    </row>
    <row r="14" spans="1:2">
      <c r="A14" s="1">
        <v>9</v>
      </c>
      <c r="B14" s="1">
        <f t="shared" si="0"/>
        <v>190</v>
      </c>
    </row>
    <row r="15" spans="1:2">
      <c r="A15" s="1">
        <v>10</v>
      </c>
      <c r="B15" s="1">
        <f t="shared" si="0"/>
        <v>235</v>
      </c>
    </row>
    <row r="16" spans="1:2">
      <c r="A16" s="1">
        <v>11</v>
      </c>
      <c r="B16" s="1">
        <f t="shared" ref="B16:B25" si="1">($B$3*A16*A16)/2-($B$3*A16)/2+$B$2</f>
        <v>285</v>
      </c>
    </row>
    <row r="17" spans="1:2">
      <c r="A17" s="1">
        <v>12</v>
      </c>
      <c r="B17" s="1">
        <f t="shared" si="1"/>
        <v>340</v>
      </c>
    </row>
    <row r="18" spans="1:2">
      <c r="A18" s="1">
        <v>13</v>
      </c>
      <c r="B18" s="1">
        <f t="shared" si="1"/>
        <v>400</v>
      </c>
    </row>
    <row r="19" spans="1:2">
      <c r="A19" s="1">
        <v>14</v>
      </c>
      <c r="B19" s="1">
        <f t="shared" si="1"/>
        <v>465</v>
      </c>
    </row>
    <row r="20" spans="1:2">
      <c r="A20" s="1">
        <v>15</v>
      </c>
      <c r="B20" s="1">
        <f t="shared" si="1"/>
        <v>535</v>
      </c>
    </row>
    <row r="21" spans="1:2">
      <c r="A21" s="1">
        <v>16</v>
      </c>
      <c r="B21" s="1">
        <f t="shared" si="1"/>
        <v>610</v>
      </c>
    </row>
    <row r="22" spans="1:2">
      <c r="A22" s="1">
        <v>17</v>
      </c>
      <c r="B22" s="1">
        <f t="shared" si="1"/>
        <v>690</v>
      </c>
    </row>
    <row r="23" spans="1:2">
      <c r="A23" s="1">
        <v>18</v>
      </c>
      <c r="B23" s="1">
        <f t="shared" si="1"/>
        <v>775</v>
      </c>
    </row>
    <row r="24" spans="1:2">
      <c r="A24" s="1">
        <v>19</v>
      </c>
      <c r="B24" s="1">
        <f t="shared" si="1"/>
        <v>865</v>
      </c>
    </row>
    <row r="25" spans="1:2">
      <c r="A25" s="1">
        <v>20</v>
      </c>
      <c r="B25" s="1">
        <f t="shared" si="1"/>
        <v>960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18"/>
  <sheetViews>
    <sheetView tabSelected="1" topLeftCell="A7" workbookViewId="0">
      <selection activeCell="A12" sqref="A12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6" t="s">
        <v>42</v>
      </c>
    </row>
    <row r="15" spans="1:1">
      <c r="A15" s="6"/>
    </row>
    <row r="18" spans="1:1">
      <c r="A18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topLeftCell="A2" workbookViewId="0">
      <selection activeCell="D6" sqref="D6"/>
    </sheetView>
  </sheetViews>
  <sheetFormatPr defaultColWidth="9" defaultRowHeight="14.25" outlineLevelCol="5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16384" width="9" style="1"/>
  </cols>
  <sheetData>
    <row r="1" s="7" customFormat="1" ht="27" spans="1:6">
      <c r="A1" s="8" t="s">
        <v>43</v>
      </c>
      <c r="B1" s="8" t="s">
        <v>44</v>
      </c>
      <c r="C1" s="8" t="s">
        <v>45</v>
      </c>
      <c r="D1" s="8" t="s">
        <v>46</v>
      </c>
      <c r="E1" s="8" t="s">
        <v>47</v>
      </c>
      <c r="F1" s="7" t="s">
        <v>48</v>
      </c>
    </row>
    <row r="2" ht="273" customHeight="1" spans="1:6">
      <c r="A2" s="3">
        <v>10000</v>
      </c>
      <c r="B2" s="3" t="s">
        <v>49</v>
      </c>
      <c r="C2" s="3" t="s">
        <v>50</v>
      </c>
      <c r="D2" s="9" t="s">
        <v>51</v>
      </c>
      <c r="E2" s="10" t="s">
        <v>52</v>
      </c>
      <c r="F2" s="6" t="s">
        <v>53</v>
      </c>
    </row>
    <row r="3" ht="102" customHeight="1" spans="1:5">
      <c r="A3" s="3"/>
      <c r="B3" s="3" t="s">
        <v>54</v>
      </c>
      <c r="C3" s="3" t="s">
        <v>55</v>
      </c>
      <c r="D3" s="9" t="s">
        <v>56</v>
      </c>
      <c r="E3" s="3"/>
    </row>
    <row r="4" ht="119" customHeight="1" spans="1:5">
      <c r="A4" s="3"/>
      <c r="B4" s="3" t="s">
        <v>57</v>
      </c>
      <c r="C4" s="3" t="s">
        <v>58</v>
      </c>
      <c r="D4" s="3"/>
      <c r="E4" s="3"/>
    </row>
    <row r="5" ht="118" customHeight="1" spans="1:5">
      <c r="A5" s="3"/>
      <c r="B5" s="3" t="s">
        <v>59</v>
      </c>
      <c r="C5" s="3" t="s">
        <v>60</v>
      </c>
      <c r="D5" s="9" t="s">
        <v>61</v>
      </c>
      <c r="E5" s="3"/>
    </row>
    <row r="6" ht="28.5" spans="2:3">
      <c r="B6" s="1" t="s">
        <v>62</v>
      </c>
      <c r="C6" s="11" t="s">
        <v>63</v>
      </c>
    </row>
    <row r="13" ht="98" customHeight="1"/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C29"/>
  <sheetViews>
    <sheetView workbookViewId="0">
      <selection activeCell="C29" sqref="C29"/>
    </sheetView>
  </sheetViews>
  <sheetFormatPr defaultColWidth="9" defaultRowHeight="14.25" outlineLevelCol="2"/>
  <cols>
    <col min="1" max="1" width="6.625" style="1" customWidth="1"/>
    <col min="2" max="2" width="30.25" style="1" customWidth="1"/>
    <col min="3" max="3" width="55.625" style="1" customWidth="1"/>
    <col min="4" max="16384" width="9" style="1"/>
  </cols>
  <sheetData>
    <row r="5" spans="2:3">
      <c r="B5" s="1" t="s">
        <v>64</v>
      </c>
      <c r="C5" s="1" t="s">
        <v>65</v>
      </c>
    </row>
    <row r="9" spans="1:3">
      <c r="A9" s="5">
        <v>100</v>
      </c>
      <c r="B9" s="5" t="s">
        <v>66</v>
      </c>
      <c r="C9" s="5" t="s">
        <v>67</v>
      </c>
    </row>
    <row r="10" spans="1:3">
      <c r="A10" s="5">
        <v>101</v>
      </c>
      <c r="B10" s="5" t="s">
        <v>68</v>
      </c>
      <c r="C10" s="5" t="s">
        <v>69</v>
      </c>
    </row>
    <row r="11" spans="1:3">
      <c r="A11" s="5">
        <v>102</v>
      </c>
      <c r="B11" s="5" t="s">
        <v>70</v>
      </c>
      <c r="C11" s="5" t="s">
        <v>71</v>
      </c>
    </row>
    <row r="12" spans="1:3">
      <c r="A12" s="5">
        <v>103</v>
      </c>
      <c r="B12" s="5" t="s">
        <v>72</v>
      </c>
      <c r="C12" s="5" t="s">
        <v>73</v>
      </c>
    </row>
    <row r="13" spans="1:3">
      <c r="A13" s="5">
        <v>104</v>
      </c>
      <c r="B13" s="5" t="s">
        <v>74</v>
      </c>
      <c r="C13" s="5" t="s">
        <v>75</v>
      </c>
    </row>
    <row r="14" spans="1:3">
      <c r="A14" s="5">
        <v>105</v>
      </c>
      <c r="B14" s="5" t="s">
        <v>76</v>
      </c>
      <c r="C14" s="5" t="s">
        <v>77</v>
      </c>
    </row>
    <row r="15" spans="1:3">
      <c r="A15" s="5">
        <v>106</v>
      </c>
      <c r="B15" s="5" t="s">
        <v>78</v>
      </c>
      <c r="C15" s="5" t="s">
        <v>79</v>
      </c>
    </row>
    <row r="16" spans="1:3">
      <c r="A16" s="5">
        <v>107</v>
      </c>
      <c r="B16" s="5"/>
      <c r="C16" s="5" t="s">
        <v>80</v>
      </c>
    </row>
    <row r="17" spans="1:3">
      <c r="A17" s="1">
        <v>108</v>
      </c>
      <c r="C17" s="1" t="s">
        <v>81</v>
      </c>
    </row>
    <row r="20" spans="3:3">
      <c r="C20" s="6"/>
    </row>
    <row r="21" spans="3:3">
      <c r="C21" s="6"/>
    </row>
    <row r="22" spans="3:3">
      <c r="C22" s="6"/>
    </row>
    <row r="23" ht="28.5" spans="2:3">
      <c r="B23" s="1" t="s">
        <v>82</v>
      </c>
      <c r="C23" s="6" t="s">
        <v>83</v>
      </c>
    </row>
    <row r="25" spans="2:3">
      <c r="B25" s="1" t="s">
        <v>84</v>
      </c>
      <c r="C25" s="1" t="s">
        <v>85</v>
      </c>
    </row>
    <row r="26" spans="3:3">
      <c r="C26" s="1" t="s">
        <v>86</v>
      </c>
    </row>
    <row r="27" spans="3:3">
      <c r="C27" s="1" t="s">
        <v>87</v>
      </c>
    </row>
    <row r="28" spans="2:3">
      <c r="B28" s="1" t="s">
        <v>88</v>
      </c>
      <c r="C28" s="1" t="s">
        <v>89</v>
      </c>
    </row>
    <row r="29" spans="3:3">
      <c r="C29" s="1" t="s">
        <v>90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"/>
  <sheetViews>
    <sheetView workbookViewId="0">
      <selection activeCell="B14" sqref="B14"/>
    </sheetView>
  </sheetViews>
  <sheetFormatPr defaultColWidth="9" defaultRowHeight="14.25"/>
  <cols>
    <col min="1" max="1" width="30.625" style="1" customWidth="1"/>
    <col min="2" max="16384" width="9" style="1"/>
  </cols>
  <sheetData>
    <row r="10" spans="1:1">
      <c r="A10" s="1" t="s">
        <v>91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A13"/>
  <sheetViews>
    <sheetView workbookViewId="0">
      <selection activeCell="A10" sqref="A10"/>
    </sheetView>
  </sheetViews>
  <sheetFormatPr defaultColWidth="9" defaultRowHeight="14.25"/>
  <cols>
    <col min="1" max="1" width="51.375" style="3" customWidth="1"/>
    <col min="2" max="16384" width="9" style="1"/>
  </cols>
  <sheetData>
    <row r="7" ht="66" customHeight="1" spans="1:1">
      <c r="A7" s="4" t="s">
        <v>92</v>
      </c>
    </row>
    <row r="8" ht="33" customHeight="1" spans="1:1">
      <c r="A8" s="4" t="s">
        <v>93</v>
      </c>
    </row>
    <row r="9" ht="43" customHeight="1" spans="1:1">
      <c r="A9" s="4" t="s">
        <v>94</v>
      </c>
    </row>
    <row r="10" ht="51" customHeight="1" spans="1:1">
      <c r="A10" s="3" t="s">
        <v>95</v>
      </c>
    </row>
    <row r="11" ht="50" customHeight="1" spans="1:1">
      <c r="A11" s="3" t="s">
        <v>96</v>
      </c>
    </row>
    <row r="12" ht="98" customHeight="1" spans="1:1">
      <c r="A12" s="3" t="s">
        <v>97</v>
      </c>
    </row>
    <row r="13" ht="56" customHeight="1"/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13"/>
  <sheetViews>
    <sheetView workbookViewId="0">
      <selection activeCell="F7" sqref="F7"/>
    </sheetView>
  </sheetViews>
  <sheetFormatPr defaultColWidth="9" defaultRowHeight="14.25"/>
  <cols>
    <col min="1" max="1" width="52.625" style="1" customWidth="1"/>
    <col min="2" max="16384" width="9" style="1"/>
  </cols>
  <sheetData>
    <row r="12" ht="62" customHeight="1" spans="1:1">
      <c r="A12" s="2" t="s">
        <v>98</v>
      </c>
    </row>
    <row r="13" ht="66" customHeight="1" spans="1:1">
      <c r="A13" s="2" t="s">
        <v>95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玩法设计</vt:lpstr>
      <vt:lpstr>数值表</vt:lpstr>
      <vt:lpstr>关卡数值</vt:lpstr>
      <vt:lpstr>头脑风暴</vt:lpstr>
      <vt:lpstr>武器</vt:lpstr>
      <vt:lpstr>怪物</vt:lpstr>
      <vt:lpstr>待完善</vt:lpstr>
      <vt:lpstr>7.22</vt:lpstr>
      <vt:lpstr>7.29</vt:lpstr>
      <vt:lpstr>7.30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2024-08-01T10:54:09Z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2C4FB6E2C33749F692E05D14806E5F6D_12</vt:lpwstr>
  </property>
</Properties>
</file>