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5240" activeTab="2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<sst xmlns="http://schemas.openxmlformats.org/spreadsheetml/2006/main" count="243" uniqueCount="223">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</sst>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7" borderId="0" xfId="0" applyFill="1">
      <alignment vertical="center"/>
    </xf>
    <xf numFmtId="0" fontId="1" fillId="8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7"/>
  <sheetViews>
    <sheetView tabSelected="1" topLeftCell="A63" workbookViewId="0">
      <selection activeCell="D66" sqref="D66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FLOOR((A9-1)/$B$7,1)+1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18</v>
      </c>
      <c r="B64" s="1"/>
      <c r="C64" s="11"/>
      <c r="D64" s="11"/>
    </row>
    <row r="65" ht="14.25" spans="1:4">
      <c r="A65" s="1" t="s">
        <v>19</v>
      </c>
      <c r="B65" s="1">
        <v>2</v>
      </c>
      <c r="C65" s="11"/>
      <c r="D65" s="11"/>
    </row>
    <row r="66" ht="14.25" spans="1:4">
      <c r="A66" s="11" t="s">
        <v>20</v>
      </c>
      <c r="B66" s="11">
        <v>1.85</v>
      </c>
      <c r="C66" s="11"/>
      <c r="D66" s="11"/>
    </row>
    <row r="67" ht="14.25" spans="1:4">
      <c r="A67" s="11" t="s">
        <v>28</v>
      </c>
      <c r="B67" s="11">
        <v>5</v>
      </c>
      <c r="C67" s="11"/>
      <c r="D67" s="11"/>
    </row>
    <row r="68" ht="14.25" spans="1:7">
      <c r="A68" s="23" t="s">
        <v>23</v>
      </c>
      <c r="B68" s="23" t="s">
        <v>33</v>
      </c>
      <c r="C68" s="23" t="s">
        <v>30</v>
      </c>
      <c r="D68" s="23" t="s">
        <v>24</v>
      </c>
      <c r="E68" s="24" t="s">
        <v>34</v>
      </c>
      <c r="F68" t="s">
        <v>35</v>
      </c>
      <c r="G68" t="s">
        <v>36</v>
      </c>
    </row>
    <row r="69" ht="14.25" spans="1:7">
      <c r="A69" s="1">
        <v>1</v>
      </c>
      <c r="B69" s="1">
        <f>FLOOR((A69-1)/($B$67),1)+1</f>
        <v>1</v>
      </c>
      <c r="C69" s="1">
        <f t="shared" ref="C69:C103" si="5">$B$62/(1+((A69-1)*B69*$B$63)/100)</f>
        <v>450</v>
      </c>
      <c r="D69" s="1">
        <f>FLOOR($B$65*POWER(A69,$B$66)*B69,1)</f>
        <v>2</v>
      </c>
      <c r="E69" s="24"/>
      <c r="F69">
        <f>1+B69*((A69-1)*$B$63/100)</f>
        <v>1</v>
      </c>
      <c r="G69">
        <f>$B$62/F69</f>
        <v>450</v>
      </c>
    </row>
    <row r="70" ht="14.25" spans="1:7">
      <c r="A70" s="1">
        <v>2</v>
      </c>
      <c r="B70" s="1">
        <f t="shared" ref="B70:B101" si="6">FLOOR((A70-1)/($B$67),1)+1</f>
        <v>1</v>
      </c>
      <c r="C70" s="1">
        <f t="shared" si="5"/>
        <v>445.544554455446</v>
      </c>
      <c r="D70" s="1">
        <f t="shared" ref="D69:D103" si="7">FLOOR($B$65*POWER(A70,$B$66)*B70,1)</f>
        <v>7</v>
      </c>
      <c r="E70" s="24"/>
      <c r="F70">
        <f t="shared" ref="F70:F101" si="8">1+B70*((A70-1)*$B$63/100)</f>
        <v>1.01</v>
      </c>
      <c r="G70">
        <f t="shared" ref="G70:G101" si="9">$B$62/F70</f>
        <v>445.544554455446</v>
      </c>
    </row>
    <row r="71" ht="14.25" spans="1:7">
      <c r="A71" s="1">
        <v>3</v>
      </c>
      <c r="B71" s="1">
        <f t="shared" si="6"/>
        <v>1</v>
      </c>
      <c r="C71" s="1">
        <f t="shared" si="5"/>
        <v>441.176470588235</v>
      </c>
      <c r="D71" s="1">
        <f t="shared" si="7"/>
        <v>15</v>
      </c>
      <c r="E71" s="24"/>
      <c r="F71">
        <f t="shared" si="8"/>
        <v>1.02</v>
      </c>
      <c r="G71">
        <f t="shared" si="9"/>
        <v>441.176470588235</v>
      </c>
    </row>
    <row r="72" ht="14.25" spans="1:7">
      <c r="A72" s="1">
        <v>4</v>
      </c>
      <c r="B72" s="1">
        <f t="shared" si="6"/>
        <v>1</v>
      </c>
      <c r="C72" s="1">
        <f t="shared" si="5"/>
        <v>436.893203883495</v>
      </c>
      <c r="D72" s="1">
        <f t="shared" si="7"/>
        <v>25</v>
      </c>
      <c r="E72" s="24"/>
      <c r="F72">
        <f t="shared" si="8"/>
        <v>1.03</v>
      </c>
      <c r="G72">
        <f t="shared" si="9"/>
        <v>436.893203883495</v>
      </c>
    </row>
    <row r="73" ht="14.25" spans="1:7">
      <c r="A73" s="1">
        <v>5</v>
      </c>
      <c r="B73" s="1">
        <f t="shared" si="6"/>
        <v>1</v>
      </c>
      <c r="C73" s="1">
        <f t="shared" si="5"/>
        <v>432.692307692308</v>
      </c>
      <c r="D73" s="1">
        <f t="shared" si="7"/>
        <v>39</v>
      </c>
      <c r="E73" s="24"/>
      <c r="F73">
        <f t="shared" si="8"/>
        <v>1.04</v>
      </c>
      <c r="G73">
        <f t="shared" si="9"/>
        <v>432.692307692308</v>
      </c>
    </row>
    <row r="74" ht="14.25" spans="1:7">
      <c r="A74" s="1">
        <v>6</v>
      </c>
      <c r="B74" s="1">
        <f t="shared" si="6"/>
        <v>2</v>
      </c>
      <c r="C74" s="1">
        <f t="shared" si="5"/>
        <v>409.090909090909</v>
      </c>
      <c r="D74" s="1">
        <f t="shared" si="7"/>
        <v>110</v>
      </c>
      <c r="E74" s="24"/>
      <c r="F74">
        <f t="shared" si="8"/>
        <v>1.1</v>
      </c>
      <c r="G74">
        <f t="shared" si="9"/>
        <v>409.090909090909</v>
      </c>
    </row>
    <row r="75" ht="14.25" spans="1:7">
      <c r="A75" s="1">
        <v>7</v>
      </c>
      <c r="B75" s="1">
        <f t="shared" si="6"/>
        <v>2</v>
      </c>
      <c r="C75" s="1">
        <f t="shared" si="5"/>
        <v>401.785714285714</v>
      </c>
      <c r="D75" s="1">
        <f t="shared" si="7"/>
        <v>146</v>
      </c>
      <c r="E75" s="24"/>
      <c r="F75">
        <f t="shared" si="8"/>
        <v>1.12</v>
      </c>
      <c r="G75">
        <f t="shared" si="9"/>
        <v>401.785714285714</v>
      </c>
    </row>
    <row r="76" ht="14.25" spans="1:7">
      <c r="A76" s="1">
        <v>8</v>
      </c>
      <c r="B76" s="1">
        <f t="shared" si="6"/>
        <v>2</v>
      </c>
      <c r="C76" s="1">
        <f t="shared" si="5"/>
        <v>394.736842105263</v>
      </c>
      <c r="D76" s="1">
        <f t="shared" si="7"/>
        <v>187</v>
      </c>
      <c r="E76" s="24"/>
      <c r="F76">
        <f t="shared" si="8"/>
        <v>1.14</v>
      </c>
      <c r="G76">
        <f t="shared" si="9"/>
        <v>394.736842105263</v>
      </c>
    </row>
    <row r="77" ht="14.25" spans="1:7">
      <c r="A77" s="1">
        <v>9</v>
      </c>
      <c r="B77" s="1">
        <f t="shared" si="6"/>
        <v>2</v>
      </c>
      <c r="C77" s="1">
        <f t="shared" si="5"/>
        <v>387.931034482759</v>
      </c>
      <c r="D77" s="1">
        <f t="shared" si="7"/>
        <v>233</v>
      </c>
      <c r="E77" s="24"/>
      <c r="F77">
        <f t="shared" si="8"/>
        <v>1.16</v>
      </c>
      <c r="G77">
        <f t="shared" si="9"/>
        <v>387.931034482759</v>
      </c>
    </row>
    <row r="78" ht="14.25" spans="1:7">
      <c r="A78" s="1">
        <v>10</v>
      </c>
      <c r="B78" s="1">
        <f t="shared" si="6"/>
        <v>2</v>
      </c>
      <c r="C78" s="1">
        <f t="shared" si="5"/>
        <v>381.35593220339</v>
      </c>
      <c r="D78" s="1">
        <f t="shared" si="7"/>
        <v>283</v>
      </c>
      <c r="E78" s="24"/>
      <c r="F78">
        <f t="shared" si="8"/>
        <v>1.18</v>
      </c>
      <c r="G78">
        <f t="shared" si="9"/>
        <v>381.35593220339</v>
      </c>
    </row>
    <row r="79" ht="14.25" spans="1:7">
      <c r="A79" s="1">
        <v>11</v>
      </c>
      <c r="B79" s="1">
        <f t="shared" si="6"/>
        <v>3</v>
      </c>
      <c r="C79" s="1">
        <f t="shared" si="5"/>
        <v>346.153846153846</v>
      </c>
      <c r="D79" s="1">
        <f t="shared" si="7"/>
        <v>506</v>
      </c>
      <c r="E79" s="24"/>
      <c r="F79">
        <f t="shared" si="8"/>
        <v>1.3</v>
      </c>
      <c r="G79">
        <f t="shared" si="9"/>
        <v>346.153846153846</v>
      </c>
    </row>
    <row r="80" ht="14.25" spans="1:7">
      <c r="A80" s="1">
        <v>12</v>
      </c>
      <c r="B80" s="1">
        <f t="shared" si="6"/>
        <v>3</v>
      </c>
      <c r="C80" s="1">
        <f t="shared" si="5"/>
        <v>338.345864661654</v>
      </c>
      <c r="D80" s="1">
        <f t="shared" si="7"/>
        <v>595</v>
      </c>
      <c r="E80" s="24"/>
      <c r="F80">
        <f t="shared" si="8"/>
        <v>1.33</v>
      </c>
      <c r="G80">
        <f t="shared" si="9"/>
        <v>338.345864661654</v>
      </c>
    </row>
    <row r="81" ht="14.25" spans="1:7">
      <c r="A81" s="1">
        <v>13</v>
      </c>
      <c r="B81" s="1">
        <f t="shared" si="6"/>
        <v>3</v>
      </c>
      <c r="C81" s="1">
        <f t="shared" si="5"/>
        <v>330.882352941177</v>
      </c>
      <c r="D81" s="1">
        <f t="shared" si="7"/>
        <v>690</v>
      </c>
      <c r="E81" s="24"/>
      <c r="F81">
        <f t="shared" si="8"/>
        <v>1.36</v>
      </c>
      <c r="G81">
        <f t="shared" si="9"/>
        <v>330.882352941177</v>
      </c>
    </row>
    <row r="82" ht="14.25" spans="1:7">
      <c r="A82" s="1">
        <v>14</v>
      </c>
      <c r="B82" s="1">
        <f t="shared" si="6"/>
        <v>3</v>
      </c>
      <c r="C82" s="1">
        <f t="shared" si="5"/>
        <v>323.741007194245</v>
      </c>
      <c r="D82" s="1">
        <f t="shared" si="7"/>
        <v>791</v>
      </c>
      <c r="E82" s="24"/>
      <c r="F82">
        <f t="shared" si="8"/>
        <v>1.39</v>
      </c>
      <c r="G82">
        <f t="shared" si="9"/>
        <v>323.741007194245</v>
      </c>
    </row>
    <row r="83" ht="14.25" spans="1:7">
      <c r="A83" s="1">
        <v>15</v>
      </c>
      <c r="B83" s="1">
        <f t="shared" si="6"/>
        <v>3</v>
      </c>
      <c r="C83" s="1">
        <f t="shared" si="5"/>
        <v>316.901408450704</v>
      </c>
      <c r="D83" s="1">
        <f t="shared" si="7"/>
        <v>899</v>
      </c>
      <c r="E83" s="24"/>
      <c r="F83">
        <f t="shared" si="8"/>
        <v>1.42</v>
      </c>
      <c r="G83">
        <f t="shared" si="9"/>
        <v>316.901408450704</v>
      </c>
    </row>
    <row r="84" ht="14.25" spans="1:7">
      <c r="A84" s="1">
        <v>16</v>
      </c>
      <c r="B84" s="1">
        <f t="shared" si="6"/>
        <v>4</v>
      </c>
      <c r="C84" s="1">
        <f t="shared" si="5"/>
        <v>281.25</v>
      </c>
      <c r="D84" s="1">
        <f t="shared" si="7"/>
        <v>1351</v>
      </c>
      <c r="E84" s="24"/>
      <c r="F84">
        <f t="shared" si="8"/>
        <v>1.6</v>
      </c>
      <c r="G84">
        <f t="shared" si="9"/>
        <v>281.25</v>
      </c>
    </row>
    <row r="85" ht="14.25" spans="1:7">
      <c r="A85" s="1">
        <v>17</v>
      </c>
      <c r="B85" s="1">
        <f t="shared" si="6"/>
        <v>4</v>
      </c>
      <c r="C85" s="1">
        <f t="shared" si="5"/>
        <v>274.390243902439</v>
      </c>
      <c r="D85" s="1">
        <f t="shared" si="7"/>
        <v>1511</v>
      </c>
      <c r="E85" s="24"/>
      <c r="F85">
        <f t="shared" si="8"/>
        <v>1.64</v>
      </c>
      <c r="G85">
        <f t="shared" si="9"/>
        <v>274.390243902439</v>
      </c>
    </row>
    <row r="86" ht="14.25" spans="1:7">
      <c r="A86" s="1">
        <v>18</v>
      </c>
      <c r="B86" s="1">
        <f t="shared" si="6"/>
        <v>4</v>
      </c>
      <c r="C86" s="1">
        <f t="shared" si="5"/>
        <v>267.857142857143</v>
      </c>
      <c r="D86" s="1">
        <f t="shared" si="7"/>
        <v>1680</v>
      </c>
      <c r="E86" s="24"/>
      <c r="F86">
        <f t="shared" si="8"/>
        <v>1.68</v>
      </c>
      <c r="G86">
        <f t="shared" si="9"/>
        <v>267.857142857143</v>
      </c>
    </row>
    <row r="87" ht="14.25" spans="1:7">
      <c r="A87" s="1">
        <v>19</v>
      </c>
      <c r="B87" s="1">
        <f t="shared" si="6"/>
        <v>4</v>
      </c>
      <c r="C87" s="1">
        <f t="shared" si="5"/>
        <v>261.627906976744</v>
      </c>
      <c r="D87" s="1">
        <f t="shared" si="7"/>
        <v>1856</v>
      </c>
      <c r="E87" s="24"/>
      <c r="F87">
        <f t="shared" si="8"/>
        <v>1.72</v>
      </c>
      <c r="G87">
        <f t="shared" si="9"/>
        <v>261.627906976744</v>
      </c>
    </row>
    <row r="88" ht="14.25" spans="1:7">
      <c r="A88" s="1">
        <v>20</v>
      </c>
      <c r="B88" s="1">
        <f t="shared" si="6"/>
        <v>4</v>
      </c>
      <c r="C88" s="1">
        <f t="shared" si="5"/>
        <v>255.681818181818</v>
      </c>
      <c r="D88" s="1">
        <f t="shared" si="7"/>
        <v>2041</v>
      </c>
      <c r="E88" s="24"/>
      <c r="F88">
        <f t="shared" si="8"/>
        <v>1.76</v>
      </c>
      <c r="G88">
        <f t="shared" si="9"/>
        <v>255.681818181818</v>
      </c>
    </row>
    <row r="89" ht="14.25" spans="1:7">
      <c r="A89" s="1">
        <v>21</v>
      </c>
      <c r="B89" s="1">
        <f t="shared" si="6"/>
        <v>5</v>
      </c>
      <c r="C89" s="1">
        <f t="shared" si="5"/>
        <v>225</v>
      </c>
      <c r="D89" s="1">
        <f t="shared" si="7"/>
        <v>2793</v>
      </c>
      <c r="E89" s="24"/>
      <c r="F89">
        <f t="shared" si="8"/>
        <v>2</v>
      </c>
      <c r="G89">
        <f t="shared" si="9"/>
        <v>225</v>
      </c>
    </row>
    <row r="90" ht="14.25" spans="1:7">
      <c r="A90" s="1">
        <v>22</v>
      </c>
      <c r="B90" s="1">
        <f t="shared" si="6"/>
        <v>5</v>
      </c>
      <c r="C90" s="1">
        <f t="shared" si="5"/>
        <v>219.512195121951</v>
      </c>
      <c r="D90" s="1">
        <f t="shared" si="7"/>
        <v>3044</v>
      </c>
      <c r="E90" s="24"/>
      <c r="F90">
        <f t="shared" si="8"/>
        <v>2.05</v>
      </c>
      <c r="G90">
        <f t="shared" si="9"/>
        <v>219.512195121951</v>
      </c>
    </row>
    <row r="91" ht="14.25" spans="1:7">
      <c r="A91" s="1">
        <v>23</v>
      </c>
      <c r="B91" s="1">
        <f t="shared" si="6"/>
        <v>5</v>
      </c>
      <c r="C91" s="1">
        <f t="shared" si="5"/>
        <v>214.285714285714</v>
      </c>
      <c r="D91" s="1">
        <f t="shared" si="7"/>
        <v>3305</v>
      </c>
      <c r="E91" s="24"/>
      <c r="F91">
        <f t="shared" si="8"/>
        <v>2.1</v>
      </c>
      <c r="G91">
        <f t="shared" si="9"/>
        <v>214.285714285714</v>
      </c>
    </row>
    <row r="92" ht="14.25" spans="1:7">
      <c r="A92" s="1">
        <v>24</v>
      </c>
      <c r="B92" s="1">
        <f t="shared" si="6"/>
        <v>5</v>
      </c>
      <c r="C92" s="1">
        <f t="shared" si="5"/>
        <v>209.302325581395</v>
      </c>
      <c r="D92" s="1">
        <f t="shared" si="7"/>
        <v>3575</v>
      </c>
      <c r="E92" s="24"/>
      <c r="F92">
        <f t="shared" si="8"/>
        <v>2.15</v>
      </c>
      <c r="G92">
        <f t="shared" si="9"/>
        <v>209.302325581395</v>
      </c>
    </row>
    <row r="93" ht="14.25" spans="1:7">
      <c r="A93" s="1">
        <v>25</v>
      </c>
      <c r="B93" s="1">
        <f t="shared" si="6"/>
        <v>5</v>
      </c>
      <c r="C93" s="1">
        <f t="shared" si="5"/>
        <v>204.545454545455</v>
      </c>
      <c r="D93" s="1">
        <f t="shared" si="7"/>
        <v>3856</v>
      </c>
      <c r="E93" s="24"/>
      <c r="F93">
        <f t="shared" si="8"/>
        <v>2.2</v>
      </c>
      <c r="G93">
        <f t="shared" si="9"/>
        <v>204.545454545455</v>
      </c>
    </row>
    <row r="94" ht="14.25" spans="1:7">
      <c r="A94" s="1">
        <v>26</v>
      </c>
      <c r="B94" s="1">
        <f t="shared" si="6"/>
        <v>6</v>
      </c>
      <c r="C94" s="1">
        <f t="shared" si="5"/>
        <v>180</v>
      </c>
      <c r="D94" s="1">
        <f t="shared" si="7"/>
        <v>4976</v>
      </c>
      <c r="E94" s="24"/>
      <c r="F94">
        <f t="shared" si="8"/>
        <v>2.5</v>
      </c>
      <c r="G94">
        <f t="shared" si="9"/>
        <v>180</v>
      </c>
    </row>
    <row r="95" ht="14.25" spans="1:7">
      <c r="A95" s="1">
        <v>27</v>
      </c>
      <c r="B95" s="1">
        <f t="shared" si="6"/>
        <v>6</v>
      </c>
      <c r="C95" s="1">
        <f t="shared" si="5"/>
        <v>175.78125</v>
      </c>
      <c r="D95" s="1">
        <f t="shared" si="7"/>
        <v>5335</v>
      </c>
      <c r="E95" s="24"/>
      <c r="F95">
        <f t="shared" si="8"/>
        <v>2.56</v>
      </c>
      <c r="G95">
        <f t="shared" si="9"/>
        <v>175.78125</v>
      </c>
    </row>
    <row r="96" ht="14.25" spans="1:7">
      <c r="A96" s="1">
        <v>28</v>
      </c>
      <c r="B96" s="1">
        <f t="shared" si="6"/>
        <v>6</v>
      </c>
      <c r="C96" s="1">
        <f t="shared" si="5"/>
        <v>171.75572519084</v>
      </c>
      <c r="D96" s="1">
        <f t="shared" si="7"/>
        <v>5707</v>
      </c>
      <c r="E96" s="24"/>
      <c r="F96">
        <f t="shared" si="8"/>
        <v>2.62</v>
      </c>
      <c r="G96">
        <f t="shared" si="9"/>
        <v>171.75572519084</v>
      </c>
    </row>
    <row r="97" ht="14.25" spans="1:7">
      <c r="A97" s="1">
        <v>29</v>
      </c>
      <c r="B97" s="1">
        <f t="shared" si="6"/>
        <v>6</v>
      </c>
      <c r="C97" s="1">
        <f t="shared" si="5"/>
        <v>167.910447761194</v>
      </c>
      <c r="D97" s="1">
        <f t="shared" si="7"/>
        <v>6090</v>
      </c>
      <c r="E97" s="24"/>
      <c r="F97">
        <f t="shared" si="8"/>
        <v>2.68</v>
      </c>
      <c r="G97">
        <f t="shared" si="9"/>
        <v>167.910447761194</v>
      </c>
    </row>
    <row r="98" ht="14.25" spans="1:7">
      <c r="A98" s="1">
        <v>30</v>
      </c>
      <c r="B98" s="1">
        <f t="shared" si="6"/>
        <v>6</v>
      </c>
      <c r="C98" s="1">
        <f t="shared" si="5"/>
        <v>164.233576642336</v>
      </c>
      <c r="D98" s="1">
        <f t="shared" si="7"/>
        <v>6484</v>
      </c>
      <c r="E98" s="24"/>
      <c r="F98">
        <f t="shared" si="8"/>
        <v>2.74</v>
      </c>
      <c r="G98">
        <f t="shared" si="9"/>
        <v>164.233576642336</v>
      </c>
    </row>
    <row r="99" ht="14.25" spans="1:7">
      <c r="A99" s="1">
        <v>31</v>
      </c>
      <c r="B99" s="1">
        <f t="shared" si="6"/>
        <v>7</v>
      </c>
      <c r="C99" s="1">
        <f t="shared" si="5"/>
        <v>145.161290322581</v>
      </c>
      <c r="D99" s="1">
        <f t="shared" si="7"/>
        <v>8037</v>
      </c>
      <c r="E99" s="24"/>
      <c r="F99">
        <f t="shared" si="8"/>
        <v>3.1</v>
      </c>
      <c r="G99">
        <f t="shared" si="9"/>
        <v>145.161290322581</v>
      </c>
    </row>
    <row r="100" ht="14.25" spans="1:7">
      <c r="A100" s="1">
        <v>32</v>
      </c>
      <c r="B100" s="1">
        <f t="shared" si="6"/>
        <v>7</v>
      </c>
      <c r="C100" s="1">
        <f t="shared" si="5"/>
        <v>141.955835962145</v>
      </c>
      <c r="D100" s="1">
        <f t="shared" si="7"/>
        <v>8524</v>
      </c>
      <c r="E100" s="24"/>
      <c r="F100">
        <f t="shared" si="8"/>
        <v>3.17</v>
      </c>
      <c r="G100">
        <f t="shared" si="9"/>
        <v>141.955835962145</v>
      </c>
    </row>
    <row r="101" ht="14.25" spans="1:7">
      <c r="A101" s="1">
        <v>33</v>
      </c>
      <c r="B101" s="1">
        <f t="shared" si="6"/>
        <v>7</v>
      </c>
      <c r="C101" s="1">
        <f t="shared" si="5"/>
        <v>138.888888888889</v>
      </c>
      <c r="D101" s="1">
        <f t="shared" si="7"/>
        <v>9023</v>
      </c>
      <c r="E101" s="24"/>
      <c r="F101">
        <f t="shared" si="8"/>
        <v>3.24</v>
      </c>
      <c r="G101">
        <f t="shared" si="9"/>
        <v>138.888888888889</v>
      </c>
    </row>
    <row r="102" ht="14.25" spans="1:7">
      <c r="A102" s="1">
        <v>34</v>
      </c>
      <c r="B102" s="1">
        <f t="shared" ref="B102:B118" si="10">FLOOR((A102-1)/($B$67),1)+1</f>
        <v>7</v>
      </c>
      <c r="C102" s="1">
        <f t="shared" si="5"/>
        <v>135.95166163142</v>
      </c>
      <c r="D102" s="1">
        <f t="shared" si="7"/>
        <v>9535</v>
      </c>
      <c r="E102" s="24"/>
      <c r="F102">
        <f t="shared" ref="F102:F118" si="11">1+B102*((A102-1)*$B$63/100)</f>
        <v>3.31</v>
      </c>
      <c r="G102">
        <f t="shared" ref="G102:G118" si="12">$B$62/F102</f>
        <v>135.95166163142</v>
      </c>
    </row>
    <row r="103" ht="14.25" spans="1:7">
      <c r="A103" s="1">
        <v>35</v>
      </c>
      <c r="B103" s="1">
        <f t="shared" si="10"/>
        <v>7</v>
      </c>
      <c r="C103" s="1">
        <f t="shared" si="5"/>
        <v>133.136094674556</v>
      </c>
      <c r="D103" s="1">
        <f t="shared" si="7"/>
        <v>10061</v>
      </c>
      <c r="E103" s="24"/>
      <c r="F103">
        <f t="shared" si="11"/>
        <v>3.38</v>
      </c>
      <c r="G103">
        <f t="shared" si="12"/>
        <v>133.136094674556</v>
      </c>
    </row>
    <row r="104" ht="14.25" spans="1:7">
      <c r="A104" s="1">
        <v>36</v>
      </c>
      <c r="B104" s="1">
        <f t="shared" si="10"/>
        <v>8</v>
      </c>
      <c r="C104" s="1">
        <f t="shared" ref="C104:C118" si="13">$B$62/(1+((A104-1)*B104*$B$63)/100)</f>
        <v>118.421052631579</v>
      </c>
      <c r="D104" s="1">
        <f t="shared" ref="D104:D118" si="14">FLOOR($B$65*POWER(A104,$B$66)*B104,1)</f>
        <v>12113</v>
      </c>
      <c r="E104" s="24"/>
      <c r="F104">
        <f t="shared" si="11"/>
        <v>3.8</v>
      </c>
      <c r="G104">
        <f t="shared" si="12"/>
        <v>118.421052631579</v>
      </c>
    </row>
    <row r="105" ht="14.25" spans="1:7">
      <c r="A105" s="1">
        <v>37</v>
      </c>
      <c r="B105" s="1">
        <f t="shared" si="10"/>
        <v>8</v>
      </c>
      <c r="C105" s="1">
        <f t="shared" si="13"/>
        <v>115.979381443299</v>
      </c>
      <c r="D105" s="1">
        <f t="shared" si="14"/>
        <v>12743</v>
      </c>
      <c r="E105" s="24"/>
      <c r="F105">
        <f t="shared" si="11"/>
        <v>3.88</v>
      </c>
      <c r="G105">
        <f t="shared" si="12"/>
        <v>115.979381443299</v>
      </c>
    </row>
    <row r="106" ht="14.25" spans="1:7">
      <c r="A106" s="1">
        <v>38</v>
      </c>
      <c r="B106" s="1">
        <f t="shared" si="10"/>
        <v>8</v>
      </c>
      <c r="C106" s="1">
        <f t="shared" si="13"/>
        <v>113.636363636364</v>
      </c>
      <c r="D106" s="1">
        <f t="shared" si="14"/>
        <v>13388</v>
      </c>
      <c r="E106" s="24"/>
      <c r="F106">
        <f t="shared" si="11"/>
        <v>3.96</v>
      </c>
      <c r="G106">
        <f t="shared" si="12"/>
        <v>113.636363636364</v>
      </c>
    </row>
    <row r="107" ht="14.25" spans="1:7">
      <c r="A107" s="1">
        <v>39</v>
      </c>
      <c r="B107" s="1">
        <f t="shared" si="10"/>
        <v>8</v>
      </c>
      <c r="C107" s="1">
        <f t="shared" si="13"/>
        <v>111.386138613861</v>
      </c>
      <c r="D107" s="1">
        <f t="shared" si="14"/>
        <v>14047</v>
      </c>
      <c r="E107" s="24"/>
      <c r="F107">
        <f t="shared" si="11"/>
        <v>4.04</v>
      </c>
      <c r="G107">
        <f t="shared" si="12"/>
        <v>111.386138613861</v>
      </c>
    </row>
    <row r="108" ht="14.25" spans="1:7">
      <c r="A108" s="1">
        <v>40</v>
      </c>
      <c r="B108" s="1">
        <f t="shared" si="10"/>
        <v>8</v>
      </c>
      <c r="C108" s="1">
        <f t="shared" si="13"/>
        <v>109.223300970874</v>
      </c>
      <c r="D108" s="1">
        <f t="shared" si="14"/>
        <v>14720</v>
      </c>
      <c r="E108" s="24"/>
      <c r="F108">
        <f t="shared" si="11"/>
        <v>4.12</v>
      </c>
      <c r="G108">
        <f t="shared" si="12"/>
        <v>109.223300970874</v>
      </c>
    </row>
    <row r="109" ht="14.25" spans="1:7">
      <c r="A109" s="1">
        <v>41</v>
      </c>
      <c r="B109" s="1">
        <f t="shared" si="10"/>
        <v>9</v>
      </c>
      <c r="C109" s="1">
        <f t="shared" si="13"/>
        <v>97.8260869565217</v>
      </c>
      <c r="D109" s="1">
        <f t="shared" si="14"/>
        <v>17334</v>
      </c>
      <c r="E109" s="24"/>
      <c r="F109">
        <f t="shared" si="11"/>
        <v>4.6</v>
      </c>
      <c r="G109">
        <f t="shared" si="12"/>
        <v>97.8260869565217</v>
      </c>
    </row>
    <row r="110" ht="14.25" spans="1:7">
      <c r="A110" s="1">
        <v>42</v>
      </c>
      <c r="B110" s="1">
        <f t="shared" si="10"/>
        <v>9</v>
      </c>
      <c r="C110" s="1">
        <f t="shared" si="13"/>
        <v>95.9488272921109</v>
      </c>
      <c r="D110" s="1">
        <f t="shared" si="14"/>
        <v>18125</v>
      </c>
      <c r="E110" s="24"/>
      <c r="F110">
        <f t="shared" si="11"/>
        <v>4.69</v>
      </c>
      <c r="G110">
        <f t="shared" si="12"/>
        <v>95.9488272921109</v>
      </c>
    </row>
    <row r="111" ht="14.25" spans="1:7">
      <c r="A111" s="1">
        <v>43</v>
      </c>
      <c r="B111" s="1">
        <f t="shared" si="10"/>
        <v>9</v>
      </c>
      <c r="C111" s="1">
        <f t="shared" si="13"/>
        <v>94.1422594142259</v>
      </c>
      <c r="D111" s="1">
        <f t="shared" si="14"/>
        <v>18931</v>
      </c>
      <c r="E111" s="24"/>
      <c r="F111">
        <f t="shared" si="11"/>
        <v>4.78</v>
      </c>
      <c r="G111">
        <f t="shared" si="12"/>
        <v>94.1422594142259</v>
      </c>
    </row>
    <row r="112" ht="14.25" spans="1:7">
      <c r="A112" s="1">
        <v>44</v>
      </c>
      <c r="B112" s="1">
        <f t="shared" si="10"/>
        <v>9</v>
      </c>
      <c r="C112" s="1">
        <f t="shared" si="13"/>
        <v>92.4024640657084</v>
      </c>
      <c r="D112" s="1">
        <f t="shared" si="14"/>
        <v>19754</v>
      </c>
      <c r="E112" s="24"/>
      <c r="F112">
        <f t="shared" si="11"/>
        <v>4.87</v>
      </c>
      <c r="G112">
        <f t="shared" si="12"/>
        <v>92.4024640657084</v>
      </c>
    </row>
    <row r="113" ht="14.25" spans="1:7">
      <c r="A113" s="1">
        <v>45</v>
      </c>
      <c r="B113" s="1">
        <f t="shared" si="10"/>
        <v>9</v>
      </c>
      <c r="C113" s="1">
        <f t="shared" si="13"/>
        <v>90.7258064516129</v>
      </c>
      <c r="D113" s="1">
        <f t="shared" si="14"/>
        <v>20592</v>
      </c>
      <c r="E113" s="24"/>
      <c r="F113">
        <f t="shared" si="11"/>
        <v>4.96</v>
      </c>
      <c r="G113">
        <f t="shared" si="12"/>
        <v>90.7258064516129</v>
      </c>
    </row>
    <row r="114" ht="14.25" spans="1:7">
      <c r="A114" s="1">
        <v>46</v>
      </c>
      <c r="B114" s="1">
        <f t="shared" si="10"/>
        <v>10</v>
      </c>
      <c r="C114" s="1">
        <f t="shared" si="13"/>
        <v>81.8181818181818</v>
      </c>
      <c r="D114" s="1">
        <f t="shared" si="14"/>
        <v>23830</v>
      </c>
      <c r="E114" s="24"/>
      <c r="F114">
        <f t="shared" si="11"/>
        <v>5.5</v>
      </c>
      <c r="G114">
        <f t="shared" si="12"/>
        <v>81.8181818181818</v>
      </c>
    </row>
    <row r="115" ht="14.25" spans="1:7">
      <c r="A115" s="1">
        <v>47</v>
      </c>
      <c r="B115" s="1">
        <f t="shared" si="10"/>
        <v>10</v>
      </c>
      <c r="C115" s="1">
        <f t="shared" si="13"/>
        <v>80.3571428571429</v>
      </c>
      <c r="D115" s="1">
        <f t="shared" si="14"/>
        <v>24797</v>
      </c>
      <c r="E115" s="24"/>
      <c r="F115">
        <f t="shared" si="11"/>
        <v>5.6</v>
      </c>
      <c r="G115">
        <f t="shared" si="12"/>
        <v>80.3571428571428</v>
      </c>
    </row>
    <row r="116" ht="14.25" spans="1:7">
      <c r="A116" s="1">
        <v>48</v>
      </c>
      <c r="B116" s="1">
        <f t="shared" si="10"/>
        <v>10</v>
      </c>
      <c r="C116" s="1">
        <f t="shared" si="13"/>
        <v>78.9473684210526</v>
      </c>
      <c r="D116" s="1">
        <f t="shared" si="14"/>
        <v>25782</v>
      </c>
      <c r="E116" s="24"/>
      <c r="F116">
        <f t="shared" si="11"/>
        <v>5.7</v>
      </c>
      <c r="G116">
        <f t="shared" si="12"/>
        <v>78.9473684210526</v>
      </c>
    </row>
    <row r="117" ht="14.25" spans="1:7">
      <c r="A117" s="1">
        <v>49</v>
      </c>
      <c r="B117" s="1">
        <f t="shared" si="10"/>
        <v>10</v>
      </c>
      <c r="C117" s="1">
        <f t="shared" si="13"/>
        <v>77.5862068965517</v>
      </c>
      <c r="D117" s="1">
        <f t="shared" si="14"/>
        <v>26785</v>
      </c>
      <c r="E117" s="24"/>
      <c r="F117">
        <f t="shared" si="11"/>
        <v>5.8</v>
      </c>
      <c r="G117">
        <f t="shared" si="12"/>
        <v>77.5862068965517</v>
      </c>
    </row>
    <row r="118" ht="14.25" spans="1:7">
      <c r="A118" s="1">
        <v>50</v>
      </c>
      <c r="B118" s="1">
        <f t="shared" si="10"/>
        <v>10</v>
      </c>
      <c r="C118" s="1">
        <f t="shared" si="13"/>
        <v>76.271186440678</v>
      </c>
      <c r="D118" s="1">
        <f t="shared" si="14"/>
        <v>27805</v>
      </c>
      <c r="E118" s="24"/>
      <c r="F118">
        <f t="shared" si="11"/>
        <v>5.9</v>
      </c>
      <c r="G118">
        <f t="shared" si="12"/>
        <v>76.271186440678</v>
      </c>
    </row>
    <row r="119" ht="14.25" spans="1:4">
      <c r="A119" s="1"/>
      <c r="B119" s="1"/>
      <c r="C119" s="1"/>
      <c r="D119" s="1"/>
    </row>
    <row r="120" ht="14.25" spans="1:4">
      <c r="A120" s="1"/>
      <c r="B120" s="1"/>
      <c r="C120" s="1"/>
      <c r="D120" s="1"/>
    </row>
    <row r="121" ht="28.5" spans="1:4">
      <c r="A121" s="21" t="s">
        <v>37</v>
      </c>
      <c r="C121" s="1"/>
      <c r="D121" s="1"/>
    </row>
    <row r="122" ht="14.25" spans="1:4">
      <c r="A122" s="1" t="s">
        <v>23</v>
      </c>
      <c r="B122" s="1" t="s">
        <v>38</v>
      </c>
      <c r="C122" s="1"/>
      <c r="D122" s="1"/>
    </row>
    <row r="123" ht="14.25" spans="1:4">
      <c r="A123" s="1">
        <v>1</v>
      </c>
      <c r="B123" s="1">
        <f>C9/(C69/1000)</f>
        <v>2.22222222222222</v>
      </c>
      <c r="C123" s="1"/>
      <c r="D123" s="1"/>
    </row>
    <row r="124" ht="14.25" spans="1:4">
      <c r="A124" s="1">
        <v>2</v>
      </c>
      <c r="B124" s="1">
        <f t="shared" ref="B124:B157" si="15">C10/(C70/1000)</f>
        <v>4.48888888888889</v>
      </c>
      <c r="C124" s="1"/>
      <c r="D124" s="1"/>
    </row>
    <row r="125" ht="14.25" spans="1:4">
      <c r="A125" s="1">
        <v>3</v>
      </c>
      <c r="B125" s="1">
        <f t="shared" si="15"/>
        <v>6.8</v>
      </c>
      <c r="C125" s="1"/>
      <c r="D125" s="1"/>
    </row>
    <row r="126" ht="14.25" spans="1:4">
      <c r="A126" s="1">
        <v>4</v>
      </c>
      <c r="B126" s="1">
        <f t="shared" si="15"/>
        <v>16.0222222222222</v>
      </c>
      <c r="C126" s="1"/>
      <c r="D126" s="1"/>
    </row>
    <row r="127" ht="14.25" spans="1:4">
      <c r="A127" s="1">
        <v>5</v>
      </c>
      <c r="B127" s="1">
        <f t="shared" si="15"/>
        <v>20.8</v>
      </c>
      <c r="C127" s="1"/>
      <c r="D127" s="1"/>
    </row>
    <row r="128" ht="14.25" spans="1:4">
      <c r="A128" s="1">
        <v>6</v>
      </c>
      <c r="B128" s="1">
        <f t="shared" si="15"/>
        <v>26.8888888888889</v>
      </c>
      <c r="C128" s="1"/>
      <c r="D128" s="1"/>
    </row>
    <row r="129" ht="14.25" spans="1:4">
      <c r="A129" s="1">
        <v>7</v>
      </c>
      <c r="B129" s="1">
        <f t="shared" si="15"/>
        <v>47.2888888888889</v>
      </c>
      <c r="C129" s="1"/>
      <c r="D129" s="1"/>
    </row>
    <row r="130" ht="14.25" spans="1:4">
      <c r="A130" s="1">
        <v>8</v>
      </c>
      <c r="B130" s="1">
        <f t="shared" si="15"/>
        <v>55.7333333333333</v>
      </c>
      <c r="C130" s="1"/>
      <c r="D130" s="1"/>
    </row>
    <row r="131" ht="14.25" spans="1:4">
      <c r="A131" s="1">
        <v>9</v>
      </c>
      <c r="B131" s="1">
        <f t="shared" si="15"/>
        <v>64.4444444444444</v>
      </c>
      <c r="C131" s="1"/>
      <c r="D131" s="1"/>
    </row>
    <row r="132" ht="14.25" spans="1:4">
      <c r="A132" s="1">
        <v>10</v>
      </c>
      <c r="B132" s="1">
        <f t="shared" si="15"/>
        <v>97.0222222222222</v>
      </c>
      <c r="C132" s="1"/>
      <c r="D132" s="1"/>
    </row>
    <row r="133" ht="14.25" spans="1:4">
      <c r="A133" s="1">
        <v>11</v>
      </c>
      <c r="B133" s="1">
        <f t="shared" si="15"/>
        <v>118.444444444444</v>
      </c>
      <c r="C133" s="1"/>
      <c r="D133" s="1"/>
    </row>
    <row r="134" ht="14.25" spans="1:4">
      <c r="A134" s="1">
        <v>12</v>
      </c>
      <c r="B134" s="1">
        <f t="shared" si="15"/>
        <v>133</v>
      </c>
      <c r="C134" s="1"/>
      <c r="D134" s="1"/>
    </row>
    <row r="135" ht="14.25" spans="1:4">
      <c r="A135" s="1">
        <v>13</v>
      </c>
      <c r="B135" s="1">
        <f t="shared" si="15"/>
        <v>184.355555555556</v>
      </c>
      <c r="C135" s="1"/>
      <c r="D135" s="1"/>
    </row>
    <row r="136" ht="14.25" spans="1:4">
      <c r="A136" s="1">
        <v>14</v>
      </c>
      <c r="B136" s="1">
        <f t="shared" si="15"/>
        <v>203.866666666667</v>
      </c>
      <c r="C136" s="1"/>
      <c r="D136" s="1"/>
    </row>
    <row r="137" ht="14.25" spans="1:4">
      <c r="A137" s="1">
        <v>15</v>
      </c>
      <c r="B137" s="1">
        <f t="shared" si="15"/>
        <v>224.044444444444</v>
      </c>
      <c r="C137" s="1"/>
      <c r="D137" s="1"/>
    </row>
    <row r="138" ht="14.25" spans="1:4">
      <c r="A138" s="1">
        <v>16</v>
      </c>
      <c r="B138" s="1">
        <f t="shared" si="15"/>
        <v>323.555555555556</v>
      </c>
      <c r="C138" s="1"/>
      <c r="D138" s="1"/>
    </row>
    <row r="139" ht="14.25" spans="1:4">
      <c r="A139" s="1">
        <v>17</v>
      </c>
      <c r="B139" s="1">
        <f t="shared" si="15"/>
        <v>353.511111111111</v>
      </c>
      <c r="C139" s="1"/>
      <c r="D139" s="1"/>
    </row>
    <row r="140" ht="14.25" spans="1:4">
      <c r="A140" s="1">
        <v>18</v>
      </c>
      <c r="B140" s="1">
        <f t="shared" si="15"/>
        <v>384.533333333333</v>
      </c>
      <c r="C140" s="1"/>
      <c r="D140" s="1"/>
    </row>
    <row r="141" ht="14.25" spans="1:4">
      <c r="A141" s="1">
        <v>19</v>
      </c>
      <c r="B141" s="1">
        <f t="shared" si="15"/>
        <v>485.422222222222</v>
      </c>
      <c r="C141" s="1"/>
      <c r="D141" s="1"/>
    </row>
    <row r="142" ht="14.25" spans="1:4">
      <c r="A142" s="1">
        <v>20</v>
      </c>
      <c r="B142" s="1">
        <f t="shared" si="15"/>
        <v>524.088888888889</v>
      </c>
      <c r="C142" s="1"/>
      <c r="D142" s="1"/>
    </row>
    <row r="143" ht="14.25" spans="1:4">
      <c r="A143" s="1">
        <v>21</v>
      </c>
      <c r="B143" s="1">
        <f t="shared" si="15"/>
        <v>626.666666666667</v>
      </c>
      <c r="C143" s="1"/>
      <c r="D143" s="1"/>
    </row>
    <row r="144" ht="14.25" spans="1:4">
      <c r="A144" s="1">
        <v>22</v>
      </c>
      <c r="B144" s="1">
        <f t="shared" si="15"/>
        <v>769.888888888889</v>
      </c>
      <c r="C144" s="1"/>
      <c r="D144" s="1"/>
    </row>
    <row r="145" ht="14.25" spans="1:4">
      <c r="A145" s="1">
        <v>23</v>
      </c>
      <c r="B145" s="1">
        <f t="shared" si="15"/>
        <v>826</v>
      </c>
      <c r="C145" s="1"/>
      <c r="D145" s="1"/>
    </row>
    <row r="146" ht="14.25" spans="1:4">
      <c r="A146" s="1">
        <v>24</v>
      </c>
      <c r="B146" s="1">
        <f t="shared" si="15"/>
        <v>883.888888888889</v>
      </c>
      <c r="C146" s="1"/>
      <c r="D146" s="1"/>
    </row>
    <row r="147" ht="14.25" spans="1:4">
      <c r="A147" s="1">
        <v>25</v>
      </c>
      <c r="B147" s="1">
        <f t="shared" si="15"/>
        <v>1060.88888888889</v>
      </c>
      <c r="C147" s="1"/>
      <c r="D147" s="1"/>
    </row>
    <row r="148" ht="14.25" spans="1:4">
      <c r="A148" s="1">
        <v>26</v>
      </c>
      <c r="B148" s="1">
        <f t="shared" si="15"/>
        <v>1255.55555555556</v>
      </c>
      <c r="C148" s="1"/>
      <c r="D148" s="1"/>
    </row>
    <row r="149" ht="14.25" spans="1:4">
      <c r="A149" s="1">
        <v>27</v>
      </c>
      <c r="B149" s="1">
        <f t="shared" si="15"/>
        <v>1336.88888888889</v>
      </c>
      <c r="C149" s="1"/>
      <c r="D149" s="1"/>
    </row>
    <row r="150" ht="14.25" spans="1:4">
      <c r="A150" s="1">
        <v>28</v>
      </c>
      <c r="B150" s="1">
        <f t="shared" si="15"/>
        <v>1577.82222222222</v>
      </c>
      <c r="C150" s="1"/>
      <c r="D150" s="1"/>
    </row>
    <row r="151" ht="14.25" spans="1:4">
      <c r="A151" s="1">
        <v>29</v>
      </c>
      <c r="B151" s="1">
        <f t="shared" si="15"/>
        <v>1673.51111111111</v>
      </c>
      <c r="C151" s="1"/>
      <c r="D151" s="1"/>
    </row>
    <row r="152" ht="14.25" spans="1:4">
      <c r="A152" s="1">
        <v>30</v>
      </c>
      <c r="B152" s="1">
        <f t="shared" si="15"/>
        <v>1771.86666666667</v>
      </c>
      <c r="C152" s="1"/>
      <c r="D152" s="1"/>
    </row>
    <row r="153" ht="14.25" spans="1:4">
      <c r="A153" s="1">
        <v>31</v>
      </c>
      <c r="B153" s="1">
        <f t="shared" si="15"/>
        <v>2280.22222222222</v>
      </c>
      <c r="C153" s="1"/>
      <c r="D153" s="1"/>
    </row>
    <row r="154" ht="14.25" spans="1:4">
      <c r="A154" s="1">
        <v>32</v>
      </c>
      <c r="B154" s="1">
        <f t="shared" si="15"/>
        <v>2409.2</v>
      </c>
      <c r="C154" s="1"/>
      <c r="D154" s="1"/>
    </row>
    <row r="155" ht="14.25" spans="1:4">
      <c r="A155" s="1">
        <v>33</v>
      </c>
      <c r="B155" s="1">
        <f t="shared" si="15"/>
        <v>2541.6</v>
      </c>
      <c r="C155" s="1"/>
      <c r="D155" s="1"/>
    </row>
    <row r="156" ht="14.25" spans="1:4">
      <c r="A156" s="1">
        <v>34</v>
      </c>
      <c r="B156" s="1">
        <f t="shared" si="15"/>
        <v>2920.15555555556</v>
      </c>
      <c r="C156" s="1"/>
      <c r="D156" s="1"/>
    </row>
    <row r="157" ht="14.25" spans="1:4">
      <c r="A157" s="1">
        <v>35</v>
      </c>
      <c r="B157" s="1">
        <f t="shared" si="15"/>
        <v>3072.04444444444</v>
      </c>
      <c r="C157" s="1"/>
      <c r="D15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9" t="s">
        <v>41</v>
      </c>
      <c r="B5" s="19" t="s">
        <v>42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44</v>
      </c>
    </row>
    <row r="15" spans="1:1">
      <c r="A15" s="7" t="s">
        <v>45</v>
      </c>
    </row>
    <row r="16" spans="1:1">
      <c r="A16" s="1" t="s">
        <v>46</v>
      </c>
    </row>
    <row r="18" spans="1:1">
      <c r="A18" s="7" t="s">
        <v>47</v>
      </c>
    </row>
    <row r="21" ht="28.5" spans="1:1">
      <c r="A21" s="7" t="s">
        <v>48</v>
      </c>
    </row>
    <row r="24" spans="1:1">
      <c r="A24" s="1" t="s">
        <v>49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63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1" t="s">
        <v>191</v>
      </c>
    </row>
    <row r="16" spans="1:1">
      <c r="A16" s="1" t="s">
        <v>192</v>
      </c>
    </row>
    <row r="17" spans="1:1">
      <c r="A17" s="1" t="s">
        <v>193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194</v>
      </c>
      <c r="B12" s="2" t="s">
        <v>195</v>
      </c>
    </row>
    <row r="13" ht="27" spans="1:2">
      <c r="A13" t="s">
        <v>196</v>
      </c>
      <c r="B13" s="2" t="s">
        <v>197</v>
      </c>
    </row>
    <row r="14" spans="1:2">
      <c r="A14" t="s">
        <v>198</v>
      </c>
      <c r="B14" t="s">
        <v>199</v>
      </c>
    </row>
    <row r="15" ht="67.5" spans="1:2">
      <c r="A15" t="s">
        <v>200</v>
      </c>
      <c r="B15" s="3" t="s">
        <v>201</v>
      </c>
    </row>
    <row r="16" spans="1:1">
      <c r="A16" s="4" t="s">
        <v>202</v>
      </c>
    </row>
    <row r="17" spans="1:2">
      <c r="A17" t="s">
        <v>203</v>
      </c>
      <c r="B17" t="s">
        <v>204</v>
      </c>
    </row>
    <row r="18" ht="60" customHeight="1" spans="1:2">
      <c r="A18" t="s">
        <v>205</v>
      </c>
      <c r="B18" s="3" t="s">
        <v>206</v>
      </c>
    </row>
    <row r="19" ht="202.5" spans="1:2">
      <c r="A19" t="s">
        <v>207</v>
      </c>
      <c r="B19" s="3" t="s">
        <v>208</v>
      </c>
    </row>
    <row r="20" ht="148" customHeight="1" spans="1:2">
      <c r="A20" s="4" t="s">
        <v>209</v>
      </c>
      <c r="B20" s="3" t="s">
        <v>210</v>
      </c>
    </row>
    <row r="21" ht="256.5" spans="1:2">
      <c r="A21" s="4" t="s">
        <v>211</v>
      </c>
      <c r="B21" s="3" t="s">
        <v>212</v>
      </c>
    </row>
    <row r="22" spans="2:2">
      <c r="B22" s="3"/>
    </row>
    <row r="23" ht="67.5" spans="1:2">
      <c r="A23" t="s">
        <v>213</v>
      </c>
      <c r="B23" s="2" t="s">
        <v>214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215</v>
      </c>
      <c r="B27" s="3" t="s">
        <v>216</v>
      </c>
      <c r="C27" s="2" t="s">
        <v>217</v>
      </c>
    </row>
    <row r="28" spans="1:2">
      <c r="A28" t="s">
        <v>218</v>
      </c>
      <c r="B28" s="3"/>
    </row>
    <row r="29" spans="1:2">
      <c r="A29" t="s">
        <v>219</v>
      </c>
      <c r="B29" s="3"/>
    </row>
    <row r="30" spans="1:2">
      <c r="A30" t="s">
        <v>220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221</v>
      </c>
    </row>
    <row r="37" spans="1:1">
      <c r="A37" t="s">
        <v>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2024-08-25T08:18:41Z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