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iujinquan\python\demo5\"/>
    </mc:Choice>
  </mc:AlternateContent>
  <bookViews>
    <workbookView xWindow="240" yWindow="15" windowWidth="16095" windowHeight="9660"/>
  </bookViews>
  <sheets>
    <sheet name="50日" sheetId="1" r:id="rId1"/>
  </sheets>
  <calcPr calcId="152511"/>
</workbook>
</file>

<file path=xl/calcChain.xml><?xml version="1.0" encoding="utf-8"?>
<calcChain xmlns="http://schemas.openxmlformats.org/spreadsheetml/2006/main">
  <c r="B121" i="1" l="1"/>
  <c r="A121" i="1"/>
  <c r="CF120" i="1"/>
  <c r="BR120" i="1"/>
  <c r="BQ120" i="1"/>
  <c r="BM120" i="1"/>
  <c r="BI120" i="1"/>
  <c r="BH120" i="1"/>
  <c r="BA120" i="1"/>
  <c r="AZ120" i="1"/>
  <c r="AY120" i="1"/>
  <c r="AV120" i="1"/>
  <c r="AU120" i="1"/>
  <c r="AT120" i="1"/>
  <c r="AX120" i="1" s="1"/>
  <c r="AQ120" i="1"/>
  <c r="AM120" i="1"/>
  <c r="AK120" i="1"/>
  <c r="AW120" i="1" s="1"/>
  <c r="AJ120" i="1"/>
  <c r="AR120" i="1" s="1"/>
  <c r="CI120" i="1" s="1"/>
  <c r="AI120" i="1"/>
  <c r="AE120" i="1"/>
  <c r="AC120" i="1"/>
  <c r="AF120" i="1" s="1"/>
  <c r="AA120" i="1"/>
  <c r="W120" i="1"/>
  <c r="V120" i="1"/>
  <c r="Z120" i="1" s="1"/>
  <c r="S120" i="1"/>
  <c r="O120" i="1"/>
  <c r="M120" i="1"/>
  <c r="AB120" i="1" s="1"/>
  <c r="L120" i="1"/>
  <c r="T120" i="1" s="1"/>
  <c r="BX119" i="1"/>
  <c r="BT119" i="1"/>
  <c r="BR119" i="1"/>
  <c r="BU119" i="1" s="1"/>
  <c r="BP119" i="1"/>
  <c r="BL119" i="1"/>
  <c r="BI119" i="1"/>
  <c r="BK119" i="1" s="1"/>
  <c r="BH119" i="1"/>
  <c r="BA119" i="1"/>
  <c r="AX119" i="1"/>
  <c r="AT119" i="1"/>
  <c r="AP119" i="1"/>
  <c r="AL119" i="1"/>
  <c r="AK119" i="1"/>
  <c r="AJ119" i="1"/>
  <c r="AQ119" i="1" s="1"/>
  <c r="AH119" i="1"/>
  <c r="AD119" i="1"/>
  <c r="AC119" i="1"/>
  <c r="AI119" i="1" s="1"/>
  <c r="Z119" i="1"/>
  <c r="V119" i="1"/>
  <c r="R119" i="1"/>
  <c r="N119" i="1"/>
  <c r="M119" i="1"/>
  <c r="O119" i="1" s="1"/>
  <c r="L119" i="1"/>
  <c r="S119" i="1" s="1"/>
  <c r="BW118" i="1"/>
  <c r="BS118" i="1"/>
  <c r="BR118" i="1"/>
  <c r="BX118" i="1" s="1"/>
  <c r="BO118" i="1"/>
  <c r="BN118" i="1"/>
  <c r="BK118" i="1"/>
  <c r="BJ118" i="1"/>
  <c r="BI118" i="1"/>
  <c r="BQ118" i="1" s="1"/>
  <c r="BH118" i="1"/>
  <c r="BP118" i="1" s="1"/>
  <c r="BA118" i="1"/>
  <c r="AT118" i="1"/>
  <c r="AX118" i="1" s="1"/>
  <c r="AS118" i="1"/>
  <c r="CJ118" i="1" s="1"/>
  <c r="AO118" i="1"/>
  <c r="AK118" i="1"/>
  <c r="AJ118" i="1"/>
  <c r="AP118" i="1" s="1"/>
  <c r="AG118" i="1"/>
  <c r="AC118" i="1"/>
  <c r="V118" i="1"/>
  <c r="Z118" i="1" s="1"/>
  <c r="U118" i="1"/>
  <c r="CG118" i="1" s="1"/>
  <c r="Q118" i="1"/>
  <c r="M118" i="1"/>
  <c r="L118" i="1"/>
  <c r="R118" i="1" s="1"/>
  <c r="BV117" i="1"/>
  <c r="BR117" i="1"/>
  <c r="BN117" i="1"/>
  <c r="BJ117" i="1"/>
  <c r="BI117" i="1"/>
  <c r="BO117" i="1" s="1"/>
  <c r="BH117" i="1"/>
  <c r="BP117" i="1" s="1"/>
  <c r="BA117" i="1"/>
  <c r="AZ117" i="1"/>
  <c r="AV117" i="1"/>
  <c r="AT117" i="1"/>
  <c r="AX117" i="1" s="1"/>
  <c r="AR117" i="1"/>
  <c r="CI117" i="1" s="1"/>
  <c r="AN117" i="1"/>
  <c r="AK117" i="1"/>
  <c r="AW117" i="1" s="1"/>
  <c r="AJ117" i="1"/>
  <c r="AF117" i="1"/>
  <c r="AC117" i="1"/>
  <c r="AG117" i="1" s="1"/>
  <c r="AB117" i="1"/>
  <c r="X117" i="1"/>
  <c r="V117" i="1"/>
  <c r="AA117" i="1" s="1"/>
  <c r="M117" i="1"/>
  <c r="Y117" i="1" s="1"/>
  <c r="L117" i="1"/>
  <c r="CF116" i="1"/>
  <c r="BR116" i="1"/>
  <c r="BQ116" i="1"/>
  <c r="BM116" i="1"/>
  <c r="BI116" i="1"/>
  <c r="BH116" i="1"/>
  <c r="BA116" i="1"/>
  <c r="AZ116" i="1"/>
  <c r="AY116" i="1"/>
  <c r="AV116" i="1"/>
  <c r="AU116" i="1"/>
  <c r="AT116" i="1"/>
  <c r="AX116" i="1" s="1"/>
  <c r="AQ116" i="1"/>
  <c r="AM116" i="1"/>
  <c r="AK116" i="1"/>
  <c r="AW116" i="1" s="1"/>
  <c r="AJ116" i="1"/>
  <c r="AR116" i="1" s="1"/>
  <c r="CI116" i="1" s="1"/>
  <c r="AI116" i="1"/>
  <c r="AE116" i="1"/>
  <c r="AC116" i="1"/>
  <c r="AF116" i="1" s="1"/>
  <c r="AA116" i="1"/>
  <c r="W116" i="1"/>
  <c r="V116" i="1"/>
  <c r="Z116" i="1" s="1"/>
  <c r="S116" i="1"/>
  <c r="O116" i="1"/>
  <c r="M116" i="1"/>
  <c r="AB116" i="1" s="1"/>
  <c r="L116" i="1"/>
  <c r="T116" i="1" s="1"/>
  <c r="BX115" i="1"/>
  <c r="BT115" i="1"/>
  <c r="BR115" i="1"/>
  <c r="BU115" i="1" s="1"/>
  <c r="BP115" i="1"/>
  <c r="BL115" i="1"/>
  <c r="BI115" i="1"/>
  <c r="BK115" i="1" s="1"/>
  <c r="BH115" i="1"/>
  <c r="BA115" i="1"/>
  <c r="AX115" i="1"/>
  <c r="AV115" i="1"/>
  <c r="AT115" i="1"/>
  <c r="AR115" i="1"/>
  <c r="CI115" i="1" s="1"/>
  <c r="AP115" i="1"/>
  <c r="AK115" i="1"/>
  <c r="AJ115" i="1"/>
  <c r="AC115" i="1"/>
  <c r="AI115" i="1" s="1"/>
  <c r="Y115" i="1"/>
  <c r="V115" i="1"/>
  <c r="T115" i="1"/>
  <c r="CF115" i="1" s="1"/>
  <c r="R115" i="1"/>
  <c r="M115" i="1"/>
  <c r="X115" i="1" s="1"/>
  <c r="L115" i="1"/>
  <c r="CG114" i="1"/>
  <c r="BR114" i="1"/>
  <c r="BJ114" i="1"/>
  <c r="BI114" i="1"/>
  <c r="BS114" i="1" s="1"/>
  <c r="BH114" i="1"/>
  <c r="BA114" i="1"/>
  <c r="AZ114" i="1"/>
  <c r="AY114" i="1"/>
  <c r="AT114" i="1"/>
  <c r="AX114" i="1" s="1"/>
  <c r="AQ114" i="1"/>
  <c r="AO114" i="1"/>
  <c r="AK114" i="1"/>
  <c r="AJ114" i="1"/>
  <c r="AF114" i="1"/>
  <c r="AE114" i="1"/>
  <c r="AC114" i="1"/>
  <c r="Z114" i="1"/>
  <c r="W114" i="1"/>
  <c r="V114" i="1"/>
  <c r="S114" i="1"/>
  <c r="R114" i="1"/>
  <c r="O114" i="1"/>
  <c r="N114" i="1"/>
  <c r="M114" i="1"/>
  <c r="U114" i="1" s="1"/>
  <c r="L114" i="1"/>
  <c r="T114" i="1" s="1"/>
  <c r="CF114" i="1" s="1"/>
  <c r="BX113" i="1"/>
  <c r="BW113" i="1"/>
  <c r="BT113" i="1"/>
  <c r="BS113" i="1"/>
  <c r="BR113" i="1"/>
  <c r="BU113" i="1" s="1"/>
  <c r="BI113" i="1"/>
  <c r="BH113" i="1"/>
  <c r="BA113" i="1"/>
  <c r="AT113" i="1"/>
  <c r="AW113" i="1" s="1"/>
  <c r="AO113" i="1"/>
  <c r="AL113" i="1"/>
  <c r="AK113" i="1"/>
  <c r="AM113" i="1" s="1"/>
  <c r="AJ113" i="1"/>
  <c r="AH113" i="1"/>
  <c r="AG113" i="1"/>
  <c r="AD113" i="1"/>
  <c r="AC113" i="1"/>
  <c r="Z113" i="1"/>
  <c r="Y113" i="1"/>
  <c r="V113" i="1"/>
  <c r="R113" i="1"/>
  <c r="Q113" i="1"/>
  <c r="N113" i="1"/>
  <c r="M113" i="1"/>
  <c r="O113" i="1" s="1"/>
  <c r="L113" i="1"/>
  <c r="S113" i="1" s="1"/>
  <c r="BV112" i="1"/>
  <c r="BS112" i="1"/>
  <c r="BR112" i="1"/>
  <c r="BO112" i="1"/>
  <c r="BN112" i="1"/>
  <c r="BK112" i="1"/>
  <c r="BJ112" i="1"/>
  <c r="BI112" i="1"/>
  <c r="BQ112" i="1" s="1"/>
  <c r="BH112" i="1"/>
  <c r="BP112" i="1" s="1"/>
  <c r="BA112" i="1"/>
  <c r="AV112" i="1"/>
  <c r="AT112" i="1"/>
  <c r="AX112" i="1" s="1"/>
  <c r="AO112" i="1"/>
  <c r="AN112" i="1"/>
  <c r="AK112" i="1"/>
  <c r="AJ112" i="1"/>
  <c r="AG112" i="1"/>
  <c r="AF112" i="1"/>
  <c r="AC112" i="1"/>
  <c r="Y112" i="1"/>
  <c r="X112" i="1"/>
  <c r="V112" i="1"/>
  <c r="Z112" i="1" s="1"/>
  <c r="Q112" i="1"/>
  <c r="M112" i="1"/>
  <c r="L112" i="1"/>
  <c r="BU111" i="1"/>
  <c r="BR111" i="1"/>
  <c r="BM111" i="1"/>
  <c r="BJ111" i="1"/>
  <c r="BI111" i="1"/>
  <c r="BK111" i="1" s="1"/>
  <c r="BH111" i="1"/>
  <c r="BA111" i="1"/>
  <c r="AZ111" i="1"/>
  <c r="AY111" i="1"/>
  <c r="AV111" i="1"/>
  <c r="AU111" i="1"/>
  <c r="AT111" i="1"/>
  <c r="AW111" i="1" s="1"/>
  <c r="AR111" i="1"/>
  <c r="CI111" i="1" s="1"/>
  <c r="AN111" i="1"/>
  <c r="AM111" i="1"/>
  <c r="AK111" i="1"/>
  <c r="AJ111" i="1"/>
  <c r="AI111" i="1"/>
  <c r="AF111" i="1"/>
  <c r="AE111" i="1"/>
  <c r="AC111" i="1"/>
  <c r="AG111" i="1" s="1"/>
  <c r="AB111" i="1"/>
  <c r="AA111" i="1"/>
  <c r="X111" i="1"/>
  <c r="W111" i="1"/>
  <c r="V111" i="1"/>
  <c r="Z111" i="1" s="1"/>
  <c r="T111" i="1"/>
  <c r="CF111" i="1" s="1"/>
  <c r="O111" i="1"/>
  <c r="M111" i="1"/>
  <c r="Y111" i="1" s="1"/>
  <c r="L111" i="1"/>
  <c r="BR110" i="1"/>
  <c r="BV110" i="1" s="1"/>
  <c r="BQ110" i="1"/>
  <c r="BL110" i="1"/>
  <c r="BI110" i="1"/>
  <c r="BH110" i="1"/>
  <c r="BA110" i="1"/>
  <c r="AY110" i="1"/>
  <c r="AX110" i="1"/>
  <c r="AU110" i="1"/>
  <c r="AT110" i="1"/>
  <c r="AQ110" i="1"/>
  <c r="AP110" i="1"/>
  <c r="AM110" i="1"/>
  <c r="AL110" i="1"/>
  <c r="AK110" i="1"/>
  <c r="AS110" i="1" s="1"/>
  <c r="CJ110" i="1" s="1"/>
  <c r="AJ110" i="1"/>
  <c r="AR110" i="1" s="1"/>
  <c r="CI110" i="1" s="1"/>
  <c r="AI110" i="1"/>
  <c r="AH110" i="1"/>
  <c r="AE110" i="1"/>
  <c r="AD110" i="1"/>
  <c r="AC110" i="1"/>
  <c r="AF110" i="1" s="1"/>
  <c r="Z110" i="1"/>
  <c r="W110" i="1"/>
  <c r="V110" i="1"/>
  <c r="S110" i="1"/>
  <c r="R110" i="1"/>
  <c r="O110" i="1"/>
  <c r="N110" i="1"/>
  <c r="M110" i="1"/>
  <c r="U110" i="1" s="1"/>
  <c r="CG110" i="1" s="1"/>
  <c r="L110" i="1"/>
  <c r="T110" i="1" s="1"/>
  <c r="CF110" i="1" s="1"/>
  <c r="BX109" i="1"/>
  <c r="BW109" i="1"/>
  <c r="BT109" i="1"/>
  <c r="BS109" i="1"/>
  <c r="BR109" i="1"/>
  <c r="BU109" i="1" s="1"/>
  <c r="BP109" i="1"/>
  <c r="BO109" i="1"/>
  <c r="BI109" i="1"/>
  <c r="BH109" i="1"/>
  <c r="BA109" i="1"/>
  <c r="AW109" i="1"/>
  <c r="AT109" i="1"/>
  <c r="AO109" i="1"/>
  <c r="AL109" i="1"/>
  <c r="AK109" i="1"/>
  <c r="AM109" i="1" s="1"/>
  <c r="AJ109" i="1"/>
  <c r="AH109" i="1"/>
  <c r="AG109" i="1"/>
  <c r="AD109" i="1"/>
  <c r="AC109" i="1"/>
  <c r="Z109" i="1"/>
  <c r="Y109" i="1"/>
  <c r="V109" i="1"/>
  <c r="M109" i="1"/>
  <c r="L109" i="1"/>
  <c r="R109" i="1" s="1"/>
  <c r="BV108" i="1"/>
  <c r="BR108" i="1"/>
  <c r="BQ108" i="1"/>
  <c r="BO108" i="1"/>
  <c r="BM108" i="1"/>
  <c r="BK108" i="1"/>
  <c r="BJ108" i="1"/>
  <c r="BI108" i="1"/>
  <c r="BN108" i="1" s="1"/>
  <c r="BH108" i="1"/>
  <c r="BP108" i="1" s="1"/>
  <c r="BA108" i="1"/>
  <c r="AW108" i="1"/>
  <c r="AV108" i="1"/>
  <c r="AT108" i="1"/>
  <c r="AS108" i="1"/>
  <c r="CJ108" i="1" s="1"/>
  <c r="AR108" i="1"/>
  <c r="CI108" i="1" s="1"/>
  <c r="AN108" i="1"/>
  <c r="AM108" i="1"/>
  <c r="AK108" i="1"/>
  <c r="AY108" i="1" s="1"/>
  <c r="AJ108" i="1"/>
  <c r="AG108" i="1"/>
  <c r="AC108" i="1"/>
  <c r="W108" i="1"/>
  <c r="V108" i="1"/>
  <c r="O108" i="1"/>
  <c r="M108" i="1"/>
  <c r="AB108" i="1" s="1"/>
  <c r="L108" i="1"/>
  <c r="BU107" i="1"/>
  <c r="BT107" i="1"/>
  <c r="BR107" i="1"/>
  <c r="BP107" i="1"/>
  <c r="BN107" i="1"/>
  <c r="BJ107" i="1"/>
  <c r="BI107" i="1"/>
  <c r="BK107" i="1" s="1"/>
  <c r="BH107" i="1"/>
  <c r="BA107" i="1"/>
  <c r="AU107" i="1"/>
  <c r="AT107" i="1"/>
  <c r="AZ107" i="1" s="1"/>
  <c r="AK107" i="1"/>
  <c r="AJ107" i="1"/>
  <c r="AP107" i="1" s="1"/>
  <c r="AC107" i="1"/>
  <c r="V107" i="1"/>
  <c r="Z107" i="1" s="1"/>
  <c r="P107" i="1"/>
  <c r="M107" i="1"/>
  <c r="Y107" i="1" s="1"/>
  <c r="L107" i="1"/>
  <c r="CF106" i="1"/>
  <c r="BR106" i="1"/>
  <c r="BQ106" i="1"/>
  <c r="BI106" i="1"/>
  <c r="BH106" i="1"/>
  <c r="BA106" i="1"/>
  <c r="AZ106" i="1"/>
  <c r="AY106" i="1"/>
  <c r="AV106" i="1"/>
  <c r="AU106" i="1"/>
  <c r="AT106" i="1"/>
  <c r="AW106" i="1" s="1"/>
  <c r="AR106" i="1"/>
  <c r="CI106" i="1" s="1"/>
  <c r="AK106" i="1"/>
  <c r="AJ106" i="1"/>
  <c r="AN106" i="1" s="1"/>
  <c r="AI106" i="1"/>
  <c r="AH106" i="1"/>
  <c r="AF106" i="1"/>
  <c r="AE106" i="1"/>
  <c r="AD106" i="1"/>
  <c r="AC106" i="1"/>
  <c r="AG106" i="1" s="1"/>
  <c r="AB106" i="1"/>
  <c r="AA106" i="1"/>
  <c r="X106" i="1"/>
  <c r="W106" i="1"/>
  <c r="V106" i="1"/>
  <c r="Y106" i="1" s="1"/>
  <c r="T106" i="1"/>
  <c r="O106" i="1"/>
  <c r="M106" i="1"/>
  <c r="L106" i="1"/>
  <c r="BR105" i="1"/>
  <c r="BV105" i="1" s="1"/>
  <c r="BL105" i="1"/>
  <c r="BI105" i="1"/>
  <c r="BU105" i="1" s="1"/>
  <c r="BH105" i="1"/>
  <c r="BA105" i="1"/>
  <c r="AY105" i="1"/>
  <c r="AX105" i="1"/>
  <c r="AT105" i="1"/>
  <c r="AU105" i="1" s="1"/>
  <c r="AQ105" i="1"/>
  <c r="AP105" i="1"/>
  <c r="AM105" i="1"/>
  <c r="AL105" i="1"/>
  <c r="AK105" i="1"/>
  <c r="AS105" i="1" s="1"/>
  <c r="CJ105" i="1" s="1"/>
  <c r="AJ105" i="1"/>
  <c r="AR105" i="1" s="1"/>
  <c r="CI105" i="1" s="1"/>
  <c r="AI105" i="1"/>
  <c r="AH105" i="1"/>
  <c r="AE105" i="1"/>
  <c r="AD105" i="1"/>
  <c r="AC105" i="1"/>
  <c r="AF105" i="1" s="1"/>
  <c r="Z105" i="1"/>
  <c r="W105" i="1"/>
  <c r="V105" i="1"/>
  <c r="S105" i="1"/>
  <c r="R105" i="1"/>
  <c r="O105" i="1"/>
  <c r="N105" i="1"/>
  <c r="M105" i="1"/>
  <c r="U105" i="1" s="1"/>
  <c r="CG105" i="1" s="1"/>
  <c r="L105" i="1"/>
  <c r="T105" i="1" s="1"/>
  <c r="CF105" i="1" s="1"/>
  <c r="BX104" i="1"/>
  <c r="BW104" i="1"/>
  <c r="BT104" i="1"/>
  <c r="BS104" i="1"/>
  <c r="BR104" i="1"/>
  <c r="BU104" i="1" s="1"/>
  <c r="BP104" i="1"/>
  <c r="BI104" i="1"/>
  <c r="BH104" i="1"/>
  <c r="BL104" i="1" s="1"/>
  <c r="BA104" i="1"/>
  <c r="AW104" i="1"/>
  <c r="AT104" i="1"/>
  <c r="AO104" i="1"/>
  <c r="AL104" i="1"/>
  <c r="AK104" i="1"/>
  <c r="AM104" i="1" s="1"/>
  <c r="AJ104" i="1"/>
  <c r="AH104" i="1"/>
  <c r="AG104" i="1"/>
  <c r="AD104" i="1"/>
  <c r="AC104" i="1"/>
  <c r="Z104" i="1"/>
  <c r="Y104" i="1"/>
  <c r="V104" i="1"/>
  <c r="R104" i="1"/>
  <c r="Q104" i="1"/>
  <c r="N104" i="1"/>
  <c r="M104" i="1"/>
  <c r="O104" i="1" s="1"/>
  <c r="L104" i="1"/>
  <c r="S104" i="1" s="1"/>
  <c r="BV103" i="1"/>
  <c r="BS103" i="1"/>
  <c r="BR103" i="1"/>
  <c r="BO103" i="1"/>
  <c r="BN103" i="1"/>
  <c r="BK103" i="1"/>
  <c r="BJ103" i="1"/>
  <c r="BI103" i="1"/>
  <c r="BQ103" i="1" s="1"/>
  <c r="BH103" i="1"/>
  <c r="BP103" i="1" s="1"/>
  <c r="BA103" i="1"/>
  <c r="AV103" i="1"/>
  <c r="AT103" i="1"/>
  <c r="AX103" i="1" s="1"/>
  <c r="AO103" i="1"/>
  <c r="AN103" i="1"/>
  <c r="AK103" i="1"/>
  <c r="AJ103" i="1"/>
  <c r="AG103" i="1"/>
  <c r="AF103" i="1"/>
  <c r="AC103" i="1"/>
  <c r="Y103" i="1"/>
  <c r="X103" i="1"/>
  <c r="V103" i="1"/>
  <c r="Z103" i="1" s="1"/>
  <c r="T103" i="1"/>
  <c r="CF103" i="1" s="1"/>
  <c r="M103" i="1"/>
  <c r="L103" i="1"/>
  <c r="BU102" i="1"/>
  <c r="BR102" i="1"/>
  <c r="BM102" i="1"/>
  <c r="BJ102" i="1"/>
  <c r="BI102" i="1"/>
  <c r="BK102" i="1" s="1"/>
  <c r="BH102" i="1"/>
  <c r="BA102" i="1"/>
  <c r="AZ102" i="1"/>
  <c r="AY102" i="1"/>
  <c r="AV102" i="1"/>
  <c r="AU102" i="1"/>
  <c r="AT102" i="1"/>
  <c r="AW102" i="1" s="1"/>
  <c r="AR102" i="1"/>
  <c r="CI102" i="1" s="1"/>
  <c r="AN102" i="1"/>
  <c r="AM102" i="1"/>
  <c r="AK102" i="1"/>
  <c r="AJ102" i="1"/>
  <c r="AI102" i="1"/>
  <c r="AH102" i="1"/>
  <c r="AF102" i="1"/>
  <c r="AE102" i="1"/>
  <c r="AD102" i="1"/>
  <c r="AC102" i="1"/>
  <c r="AG102" i="1" s="1"/>
  <c r="AB102" i="1"/>
  <c r="AA102" i="1"/>
  <c r="X102" i="1"/>
  <c r="W102" i="1"/>
  <c r="V102" i="1"/>
  <c r="Y102" i="1" s="1"/>
  <c r="S102" i="1"/>
  <c r="M102" i="1"/>
  <c r="L102" i="1"/>
  <c r="CJ101" i="1"/>
  <c r="BU101" i="1"/>
  <c r="BT101" i="1"/>
  <c r="BR101" i="1"/>
  <c r="BV101" i="1" s="1"/>
  <c r="BI101" i="1"/>
  <c r="BH101" i="1"/>
  <c r="BA101" i="1"/>
  <c r="AU101" i="1"/>
  <c r="AT101" i="1"/>
  <c r="AY101" i="1" s="1"/>
  <c r="AQ101" i="1"/>
  <c r="AP101" i="1"/>
  <c r="AM101" i="1"/>
  <c r="AL101" i="1"/>
  <c r="AK101" i="1"/>
  <c r="AS101" i="1" s="1"/>
  <c r="AJ101" i="1"/>
  <c r="AR101" i="1" s="1"/>
  <c r="CI101" i="1" s="1"/>
  <c r="AC101" i="1"/>
  <c r="AF101" i="1" s="1"/>
  <c r="V101" i="1"/>
  <c r="M101" i="1"/>
  <c r="L101" i="1"/>
  <c r="BX100" i="1"/>
  <c r="BT100" i="1"/>
  <c r="BS100" i="1"/>
  <c r="BR100" i="1"/>
  <c r="BU100" i="1" s="1"/>
  <c r="BO100" i="1"/>
  <c r="BN100" i="1"/>
  <c r="BJ100" i="1"/>
  <c r="BI100" i="1"/>
  <c r="BH100" i="1"/>
  <c r="BA100" i="1"/>
  <c r="AZ100" i="1"/>
  <c r="AT100" i="1"/>
  <c r="AK100" i="1"/>
  <c r="AJ100" i="1"/>
  <c r="AC100" i="1"/>
  <c r="AG100" i="1" s="1"/>
  <c r="Y100" i="1"/>
  <c r="X100" i="1"/>
  <c r="V100" i="1"/>
  <c r="T100" i="1"/>
  <c r="CF100" i="1" s="1"/>
  <c r="R100" i="1"/>
  <c r="N100" i="1"/>
  <c r="M100" i="1"/>
  <c r="O100" i="1" s="1"/>
  <c r="L100" i="1"/>
  <c r="BR99" i="1"/>
  <c r="BI99" i="1"/>
  <c r="BH99" i="1"/>
  <c r="BA99" i="1"/>
  <c r="AY99" i="1"/>
  <c r="AT99" i="1"/>
  <c r="AO99" i="1"/>
  <c r="AK99" i="1"/>
  <c r="AJ99" i="1"/>
  <c r="AF99" i="1"/>
  <c r="AE99" i="1"/>
  <c r="AC99" i="1"/>
  <c r="AA99" i="1"/>
  <c r="Y99" i="1"/>
  <c r="X99" i="1"/>
  <c r="V99" i="1"/>
  <c r="Z99" i="1" s="1"/>
  <c r="Q99" i="1"/>
  <c r="P99" i="1"/>
  <c r="M99" i="1"/>
  <c r="AB99" i="1" s="1"/>
  <c r="L99" i="1"/>
  <c r="BX98" i="1"/>
  <c r="BV98" i="1"/>
  <c r="BR98" i="1"/>
  <c r="BM98" i="1"/>
  <c r="BL98" i="1"/>
  <c r="BI98" i="1"/>
  <c r="BH98" i="1"/>
  <c r="BA98" i="1"/>
  <c r="AZ98" i="1"/>
  <c r="AX98" i="1"/>
  <c r="AV98" i="1"/>
  <c r="AU98" i="1"/>
  <c r="AT98" i="1"/>
  <c r="AW98" i="1" s="1"/>
  <c r="AR98" i="1"/>
  <c r="CI98" i="1" s="1"/>
  <c r="AQ98" i="1"/>
  <c r="AP98" i="1"/>
  <c r="AM98" i="1"/>
  <c r="AL98" i="1"/>
  <c r="AK98" i="1"/>
  <c r="AJ98" i="1"/>
  <c r="AC98" i="1"/>
  <c r="V98" i="1"/>
  <c r="U98" i="1"/>
  <c r="CG98" i="1" s="1"/>
  <c r="M98" i="1"/>
  <c r="L98" i="1"/>
  <c r="BW97" i="1"/>
  <c r="BR97" i="1"/>
  <c r="BV97" i="1" s="1"/>
  <c r="BO97" i="1"/>
  <c r="BN97" i="1"/>
  <c r="BK97" i="1"/>
  <c r="BJ97" i="1"/>
  <c r="BI97" i="1"/>
  <c r="BQ97" i="1" s="1"/>
  <c r="BH97" i="1"/>
  <c r="BP97" i="1" s="1"/>
  <c r="BA97" i="1"/>
  <c r="AW97" i="1"/>
  <c r="AT97" i="1"/>
  <c r="AX97" i="1" s="1"/>
  <c r="AR97" i="1"/>
  <c r="CI97" i="1" s="1"/>
  <c r="AK97" i="1"/>
  <c r="AV97" i="1" s="1"/>
  <c r="AJ97" i="1"/>
  <c r="AC97" i="1"/>
  <c r="AB97" i="1"/>
  <c r="V97" i="1"/>
  <c r="U97" i="1"/>
  <c r="CG97" i="1" s="1"/>
  <c r="M97" i="1"/>
  <c r="L97" i="1"/>
  <c r="BV96" i="1"/>
  <c r="BR96" i="1"/>
  <c r="BU96" i="1" s="1"/>
  <c r="BN96" i="1"/>
  <c r="BI96" i="1"/>
  <c r="BK96" i="1" s="1"/>
  <c r="BH96" i="1"/>
  <c r="BO96" i="1" s="1"/>
  <c r="BA96" i="1"/>
  <c r="AZ96" i="1"/>
  <c r="AY96" i="1"/>
  <c r="AV96" i="1"/>
  <c r="AU96" i="1"/>
  <c r="AT96" i="1"/>
  <c r="AW96" i="1" s="1"/>
  <c r="AQ96" i="1"/>
  <c r="AK96" i="1"/>
  <c r="AJ96" i="1"/>
  <c r="AI96" i="1"/>
  <c r="AF96" i="1"/>
  <c r="AE96" i="1"/>
  <c r="AC96" i="1"/>
  <c r="AG96" i="1" s="1"/>
  <c r="AB96" i="1"/>
  <c r="AA96" i="1"/>
  <c r="X96" i="1"/>
  <c r="W96" i="1"/>
  <c r="V96" i="1"/>
  <c r="Y96" i="1" s="1"/>
  <c r="P96" i="1"/>
  <c r="M96" i="1"/>
  <c r="L96" i="1"/>
  <c r="O96" i="1" s="1"/>
  <c r="CJ95" i="1"/>
  <c r="BU95" i="1"/>
  <c r="BT95" i="1"/>
  <c r="BR95" i="1"/>
  <c r="BM95" i="1"/>
  <c r="BI95" i="1"/>
  <c r="BH95" i="1"/>
  <c r="BL95" i="1" s="1"/>
  <c r="BA95" i="1"/>
  <c r="AT95" i="1"/>
  <c r="AQ95" i="1"/>
  <c r="AP95" i="1"/>
  <c r="AM95" i="1"/>
  <c r="AL95" i="1"/>
  <c r="AK95" i="1"/>
  <c r="AS95" i="1" s="1"/>
  <c r="AJ95" i="1"/>
  <c r="AR95" i="1" s="1"/>
  <c r="CI95" i="1" s="1"/>
  <c r="AI95" i="1"/>
  <c r="AH95" i="1"/>
  <c r="AE95" i="1"/>
  <c r="AD95" i="1"/>
  <c r="AC95" i="1"/>
  <c r="AF95" i="1" s="1"/>
  <c r="AA95" i="1"/>
  <c r="V95" i="1"/>
  <c r="Z95" i="1" s="1"/>
  <c r="S95" i="1"/>
  <c r="R95" i="1"/>
  <c r="O95" i="1"/>
  <c r="N95" i="1"/>
  <c r="M95" i="1"/>
  <c r="U95" i="1" s="1"/>
  <c r="CG95" i="1" s="1"/>
  <c r="L95" i="1"/>
  <c r="T95" i="1" s="1"/>
  <c r="CF95" i="1" s="1"/>
  <c r="BX94" i="1"/>
  <c r="BW94" i="1"/>
  <c r="BT94" i="1"/>
  <c r="BS94" i="1"/>
  <c r="BR94" i="1"/>
  <c r="BU94" i="1" s="1"/>
  <c r="BL94" i="1"/>
  <c r="BK94" i="1"/>
  <c r="BI94" i="1"/>
  <c r="BH94" i="1"/>
  <c r="BP94" i="1" s="1"/>
  <c r="BA94" i="1"/>
  <c r="AX94" i="1"/>
  <c r="AT94" i="1"/>
  <c r="AW94" i="1" s="1"/>
  <c r="AP94" i="1"/>
  <c r="AK94" i="1"/>
  <c r="AM94" i="1" s="1"/>
  <c r="AJ94" i="1"/>
  <c r="AQ94" i="1" s="1"/>
  <c r="AC94" i="1"/>
  <c r="V94" i="1"/>
  <c r="Z94" i="1" s="1"/>
  <c r="U94" i="1"/>
  <c r="CG94" i="1" s="1"/>
  <c r="M94" i="1"/>
  <c r="L94" i="1"/>
  <c r="BW93" i="1"/>
  <c r="BR93" i="1"/>
  <c r="BV93" i="1" s="1"/>
  <c r="BO93" i="1"/>
  <c r="BN93" i="1"/>
  <c r="BK93" i="1"/>
  <c r="BJ93" i="1"/>
  <c r="BI93" i="1"/>
  <c r="BQ93" i="1" s="1"/>
  <c r="BH93" i="1"/>
  <c r="BP93" i="1" s="1"/>
  <c r="BA93" i="1"/>
  <c r="AW93" i="1"/>
  <c r="AT93" i="1"/>
  <c r="AK93" i="1"/>
  <c r="AV93" i="1" s="1"/>
  <c r="AJ93" i="1"/>
  <c r="AC93" i="1"/>
  <c r="AB93" i="1"/>
  <c r="V93" i="1"/>
  <c r="U93" i="1"/>
  <c r="CG93" i="1" s="1"/>
  <c r="M93" i="1"/>
  <c r="L93" i="1"/>
  <c r="BV92" i="1"/>
  <c r="BR92" i="1"/>
  <c r="BU92" i="1" s="1"/>
  <c r="BN92" i="1"/>
  <c r="BI92" i="1"/>
  <c r="BK92" i="1" s="1"/>
  <c r="BH92" i="1"/>
  <c r="BO92" i="1" s="1"/>
  <c r="BA92" i="1"/>
  <c r="AZ92" i="1"/>
  <c r="AY92" i="1"/>
  <c r="AV92" i="1"/>
  <c r="AU92" i="1"/>
  <c r="AT92" i="1"/>
  <c r="AW92" i="1" s="1"/>
  <c r="AK92" i="1"/>
  <c r="AJ92" i="1"/>
  <c r="AI92" i="1"/>
  <c r="AF92" i="1"/>
  <c r="AE92" i="1"/>
  <c r="AC92" i="1"/>
  <c r="AG92" i="1" s="1"/>
  <c r="AB92" i="1"/>
  <c r="AA92" i="1"/>
  <c r="X92" i="1"/>
  <c r="W92" i="1"/>
  <c r="V92" i="1"/>
  <c r="Z92" i="1" s="1"/>
  <c r="P92" i="1"/>
  <c r="M92" i="1"/>
  <c r="Y92" i="1" s="1"/>
  <c r="L92" i="1"/>
  <c r="O92" i="1" s="1"/>
  <c r="CJ91" i="1"/>
  <c r="BU91" i="1"/>
  <c r="BT91" i="1"/>
  <c r="BR91" i="1"/>
  <c r="BM91" i="1"/>
  <c r="BI91" i="1"/>
  <c r="BH91" i="1"/>
  <c r="BL91" i="1" s="1"/>
  <c r="BA91" i="1"/>
  <c r="AT91" i="1"/>
  <c r="AQ91" i="1"/>
  <c r="AP91" i="1"/>
  <c r="AM91" i="1"/>
  <c r="AL91" i="1"/>
  <c r="AK91" i="1"/>
  <c r="AS91" i="1" s="1"/>
  <c r="AJ91" i="1"/>
  <c r="AR91" i="1" s="1"/>
  <c r="CI91" i="1" s="1"/>
  <c r="AI91" i="1"/>
  <c r="AH91" i="1"/>
  <c r="AE91" i="1"/>
  <c r="AD91" i="1"/>
  <c r="AC91" i="1"/>
  <c r="AF91" i="1" s="1"/>
  <c r="AA91" i="1"/>
  <c r="V91" i="1"/>
  <c r="Z91" i="1" s="1"/>
  <c r="S91" i="1"/>
  <c r="R91" i="1"/>
  <c r="O91" i="1"/>
  <c r="N91" i="1"/>
  <c r="M91" i="1"/>
  <c r="U91" i="1" s="1"/>
  <c r="CG91" i="1" s="1"/>
  <c r="L91" i="1"/>
  <c r="T91" i="1" s="1"/>
  <c r="CF91" i="1" s="1"/>
  <c r="BX90" i="1"/>
  <c r="BW90" i="1"/>
  <c r="BT90" i="1"/>
  <c r="BS90" i="1"/>
  <c r="BR90" i="1"/>
  <c r="BU90" i="1" s="1"/>
  <c r="BL90" i="1"/>
  <c r="BK90" i="1"/>
  <c r="BI90" i="1"/>
  <c r="BH90" i="1"/>
  <c r="BP90" i="1" s="1"/>
  <c r="BA90" i="1"/>
  <c r="AX90" i="1"/>
  <c r="AT90" i="1"/>
  <c r="AW90" i="1" s="1"/>
  <c r="AP90" i="1"/>
  <c r="AK90" i="1"/>
  <c r="AM90" i="1" s="1"/>
  <c r="AJ90" i="1"/>
  <c r="AQ90" i="1" s="1"/>
  <c r="AC90" i="1"/>
  <c r="V90" i="1"/>
  <c r="M90" i="1"/>
  <c r="L90" i="1"/>
  <c r="CF89" i="1"/>
  <c r="BR89" i="1"/>
  <c r="BI89" i="1"/>
  <c r="BH89" i="1"/>
  <c r="BA89" i="1"/>
  <c r="AY89" i="1"/>
  <c r="AT89" i="1"/>
  <c r="AX89" i="1" s="1"/>
  <c r="AO89" i="1"/>
  <c r="AK89" i="1"/>
  <c r="AV89" i="1" s="1"/>
  <c r="AJ89" i="1"/>
  <c r="AF89" i="1"/>
  <c r="AE89" i="1"/>
  <c r="AC89" i="1"/>
  <c r="AA89" i="1"/>
  <c r="Y89" i="1"/>
  <c r="V89" i="1"/>
  <c r="Z89" i="1" s="1"/>
  <c r="U89" i="1"/>
  <c r="CG89" i="1" s="1"/>
  <c r="P89" i="1"/>
  <c r="M89" i="1"/>
  <c r="AG89" i="1" s="1"/>
  <c r="L89" i="1"/>
  <c r="T89" i="1" s="1"/>
  <c r="BV88" i="1"/>
  <c r="BR88" i="1"/>
  <c r="BU88" i="1" s="1"/>
  <c r="BQ88" i="1"/>
  <c r="BL88" i="1"/>
  <c r="BI88" i="1"/>
  <c r="BH88" i="1"/>
  <c r="BO88" i="1" s="1"/>
  <c r="BA88" i="1"/>
  <c r="AT88" i="1"/>
  <c r="AK88" i="1"/>
  <c r="AW88" i="1" s="1"/>
  <c r="AJ88" i="1"/>
  <c r="AC88" i="1"/>
  <c r="Y88" i="1"/>
  <c r="V88" i="1"/>
  <c r="M88" i="1"/>
  <c r="L88" i="1"/>
  <c r="BR87" i="1"/>
  <c r="BO87" i="1"/>
  <c r="BN87" i="1"/>
  <c r="BK87" i="1"/>
  <c r="BJ87" i="1"/>
  <c r="BI87" i="1"/>
  <c r="BH87" i="1"/>
  <c r="BP87" i="1" s="1"/>
  <c r="BA87" i="1"/>
  <c r="AZ87" i="1"/>
  <c r="AT87" i="1"/>
  <c r="AK87" i="1"/>
  <c r="AJ87" i="1"/>
  <c r="AC87" i="1"/>
  <c r="Y87" i="1"/>
  <c r="V87" i="1"/>
  <c r="Z87" i="1" s="1"/>
  <c r="P87" i="1"/>
  <c r="M87" i="1"/>
  <c r="L87" i="1"/>
  <c r="BR86" i="1"/>
  <c r="BQ86" i="1"/>
  <c r="BI86" i="1"/>
  <c r="BH86" i="1"/>
  <c r="BA86" i="1"/>
  <c r="AZ86" i="1"/>
  <c r="AY86" i="1"/>
  <c r="AV86" i="1"/>
  <c r="AU86" i="1"/>
  <c r="AT86" i="1"/>
  <c r="AX86" i="1" s="1"/>
  <c r="AR86" i="1"/>
  <c r="CI86" i="1" s="1"/>
  <c r="AN86" i="1"/>
  <c r="AK86" i="1"/>
  <c r="AW86" i="1" s="1"/>
  <c r="AJ86" i="1"/>
  <c r="AI86" i="1"/>
  <c r="AF86" i="1"/>
  <c r="AE86" i="1"/>
  <c r="AC86" i="1"/>
  <c r="AG86" i="1" s="1"/>
  <c r="AB86" i="1"/>
  <c r="AA86" i="1"/>
  <c r="X86" i="1"/>
  <c r="W86" i="1"/>
  <c r="V86" i="1"/>
  <c r="Z86" i="1" s="1"/>
  <c r="M86" i="1"/>
  <c r="Y86" i="1" s="1"/>
  <c r="L86" i="1"/>
  <c r="S86" i="1" s="1"/>
  <c r="CF85" i="1"/>
  <c r="BU85" i="1"/>
  <c r="BT85" i="1"/>
  <c r="BR85" i="1"/>
  <c r="BV85" i="1" s="1"/>
  <c r="BI85" i="1"/>
  <c r="BH85" i="1"/>
  <c r="BA85" i="1"/>
  <c r="AU85" i="1"/>
  <c r="AT85" i="1"/>
  <c r="AY85" i="1" s="1"/>
  <c r="AQ85" i="1"/>
  <c r="AP85" i="1"/>
  <c r="AM85" i="1"/>
  <c r="AL85" i="1"/>
  <c r="AK85" i="1"/>
  <c r="AJ85" i="1"/>
  <c r="AR85" i="1" s="1"/>
  <c r="CI85" i="1" s="1"/>
  <c r="AI85" i="1"/>
  <c r="AH85" i="1"/>
  <c r="AF85" i="1"/>
  <c r="AE85" i="1"/>
  <c r="AD85" i="1"/>
  <c r="AC85" i="1"/>
  <c r="AG85" i="1" s="1"/>
  <c r="W85" i="1"/>
  <c r="V85" i="1"/>
  <c r="AA85" i="1" s="1"/>
  <c r="S85" i="1"/>
  <c r="R85" i="1"/>
  <c r="O85" i="1"/>
  <c r="N85" i="1"/>
  <c r="M85" i="1"/>
  <c r="L85" i="1"/>
  <c r="T85" i="1" s="1"/>
  <c r="BX84" i="1"/>
  <c r="BW84" i="1"/>
  <c r="BT84" i="1"/>
  <c r="BS84" i="1"/>
  <c r="BR84" i="1"/>
  <c r="BV84" i="1" s="1"/>
  <c r="BI84" i="1"/>
  <c r="BU84" i="1" s="1"/>
  <c r="BH84" i="1"/>
  <c r="BA84" i="1"/>
  <c r="AT84" i="1"/>
  <c r="AL84" i="1"/>
  <c r="AK84" i="1"/>
  <c r="AP84" i="1" s="1"/>
  <c r="AJ84" i="1"/>
  <c r="AG84" i="1"/>
  <c r="AD84" i="1"/>
  <c r="AC84" i="1"/>
  <c r="Y84" i="1"/>
  <c r="V84" i="1"/>
  <c r="Q84" i="1"/>
  <c r="N84" i="1"/>
  <c r="M84" i="1"/>
  <c r="L84" i="1"/>
  <c r="BS83" i="1"/>
  <c r="BR83" i="1"/>
  <c r="BW83" i="1" s="1"/>
  <c r="BO83" i="1"/>
  <c r="BN83" i="1"/>
  <c r="BK83" i="1"/>
  <c r="BJ83" i="1"/>
  <c r="BI83" i="1"/>
  <c r="BH83" i="1"/>
  <c r="BP83" i="1" s="1"/>
  <c r="BA83" i="1"/>
  <c r="AT83" i="1"/>
  <c r="AX83" i="1" s="1"/>
  <c r="AN83" i="1"/>
  <c r="AK83" i="1"/>
  <c r="AM83" i="1" s="1"/>
  <c r="AJ83" i="1"/>
  <c r="AF83" i="1"/>
  <c r="AC83" i="1"/>
  <c r="X83" i="1"/>
  <c r="V83" i="1"/>
  <c r="Z83" i="1" s="1"/>
  <c r="Q83" i="1"/>
  <c r="P83" i="1"/>
  <c r="M83" i="1"/>
  <c r="O83" i="1" s="1"/>
  <c r="L83" i="1"/>
  <c r="BR82" i="1"/>
  <c r="BJ82" i="1"/>
  <c r="BI82" i="1"/>
  <c r="BN82" i="1" s="1"/>
  <c r="BH82" i="1"/>
  <c r="BA82" i="1"/>
  <c r="AZ82" i="1"/>
  <c r="AY82" i="1"/>
  <c r="AV82" i="1"/>
  <c r="AU82" i="1"/>
  <c r="AT82" i="1"/>
  <c r="AX82" i="1" s="1"/>
  <c r="AR82" i="1"/>
  <c r="CI82" i="1" s="1"/>
  <c r="AM82" i="1"/>
  <c r="AK82" i="1"/>
  <c r="AW82" i="1" s="1"/>
  <c r="AJ82" i="1"/>
  <c r="AI82" i="1"/>
  <c r="AF82" i="1"/>
  <c r="AE82" i="1"/>
  <c r="AC82" i="1"/>
  <c r="AG82" i="1" s="1"/>
  <c r="AB82" i="1"/>
  <c r="AA82" i="1"/>
  <c r="X82" i="1"/>
  <c r="W82" i="1"/>
  <c r="V82" i="1"/>
  <c r="Z82" i="1" s="1"/>
  <c r="T82" i="1"/>
  <c r="CF82" i="1" s="1"/>
  <c r="M82" i="1"/>
  <c r="Y82" i="1" s="1"/>
  <c r="L82" i="1"/>
  <c r="P82" i="1" s="1"/>
  <c r="BX81" i="1"/>
  <c r="BR81" i="1"/>
  <c r="BI81" i="1"/>
  <c r="BH81" i="1"/>
  <c r="BM81" i="1" s="1"/>
  <c r="BA81" i="1"/>
  <c r="AX81" i="1"/>
  <c r="AU81" i="1"/>
  <c r="AT81" i="1"/>
  <c r="AQ81" i="1"/>
  <c r="AP81" i="1"/>
  <c r="AM81" i="1"/>
  <c r="AL81" i="1"/>
  <c r="AK81" i="1"/>
  <c r="AJ81" i="1"/>
  <c r="AR81" i="1" s="1"/>
  <c r="CI81" i="1" s="1"/>
  <c r="AI81" i="1"/>
  <c r="AH81" i="1"/>
  <c r="AF81" i="1"/>
  <c r="AE81" i="1"/>
  <c r="AD81" i="1"/>
  <c r="AC81" i="1"/>
  <c r="AG81" i="1" s="1"/>
  <c r="Z81" i="1"/>
  <c r="W81" i="1"/>
  <c r="V81" i="1"/>
  <c r="S81" i="1"/>
  <c r="R81" i="1"/>
  <c r="O81" i="1"/>
  <c r="N81" i="1"/>
  <c r="M81" i="1"/>
  <c r="L81" i="1"/>
  <c r="T81" i="1" s="1"/>
  <c r="CF81" i="1" s="1"/>
  <c r="BX80" i="1"/>
  <c r="BW80" i="1"/>
  <c r="BT80" i="1"/>
  <c r="BS80" i="1"/>
  <c r="BR80" i="1"/>
  <c r="BV80" i="1" s="1"/>
  <c r="BP80" i="1"/>
  <c r="BI80" i="1"/>
  <c r="BU80" i="1" s="1"/>
  <c r="BH80" i="1"/>
  <c r="BL80" i="1" s="1"/>
  <c r="BA80" i="1"/>
  <c r="AW80" i="1"/>
  <c r="AT80" i="1"/>
  <c r="AO80" i="1"/>
  <c r="AL80" i="1"/>
  <c r="AK80" i="1"/>
  <c r="AJ80" i="1"/>
  <c r="AH80" i="1"/>
  <c r="AG80" i="1"/>
  <c r="AD80" i="1"/>
  <c r="AC80" i="1"/>
  <c r="Z80" i="1"/>
  <c r="Y80" i="1"/>
  <c r="V80" i="1"/>
  <c r="R80" i="1"/>
  <c r="Q80" i="1"/>
  <c r="N80" i="1"/>
  <c r="M80" i="1"/>
  <c r="L80" i="1"/>
  <c r="T80" i="1" s="1"/>
  <c r="CF80" i="1" s="1"/>
  <c r="BV79" i="1"/>
  <c r="BS79" i="1"/>
  <c r="BR79" i="1"/>
  <c r="BO79" i="1"/>
  <c r="BN79" i="1"/>
  <c r="BK79" i="1"/>
  <c r="BJ79" i="1"/>
  <c r="BI79" i="1"/>
  <c r="BH79" i="1"/>
  <c r="BP79" i="1" s="1"/>
  <c r="BA79" i="1"/>
  <c r="AV79" i="1"/>
  <c r="AT79" i="1"/>
  <c r="AX79" i="1" s="1"/>
  <c r="AO79" i="1"/>
  <c r="AN79" i="1"/>
  <c r="AK79" i="1"/>
  <c r="AM79" i="1" s="1"/>
  <c r="AJ79" i="1"/>
  <c r="AG79" i="1"/>
  <c r="AC79" i="1"/>
  <c r="Y79" i="1"/>
  <c r="X79" i="1"/>
  <c r="V79" i="1"/>
  <c r="Z79" i="1" s="1"/>
  <c r="M79" i="1"/>
  <c r="L79" i="1"/>
  <c r="BU78" i="1"/>
  <c r="BR78" i="1"/>
  <c r="BM78" i="1"/>
  <c r="BJ78" i="1"/>
  <c r="BI78" i="1"/>
  <c r="BH78" i="1"/>
  <c r="BA78" i="1"/>
  <c r="AZ78" i="1"/>
  <c r="AY78" i="1"/>
  <c r="AV78" i="1"/>
  <c r="AU78" i="1"/>
  <c r="AT78" i="1"/>
  <c r="AX78" i="1" s="1"/>
  <c r="AR78" i="1"/>
  <c r="CI78" i="1" s="1"/>
  <c r="AN78" i="1"/>
  <c r="AM78" i="1"/>
  <c r="AK78" i="1"/>
  <c r="AW78" i="1" s="1"/>
  <c r="AJ78" i="1"/>
  <c r="AI78" i="1"/>
  <c r="AF78" i="1"/>
  <c r="AE78" i="1"/>
  <c r="AC78" i="1"/>
  <c r="AG78" i="1" s="1"/>
  <c r="AB78" i="1"/>
  <c r="AA78" i="1"/>
  <c r="X78" i="1"/>
  <c r="W78" i="1"/>
  <c r="V78" i="1"/>
  <c r="Z78" i="1" s="1"/>
  <c r="T78" i="1"/>
  <c r="CF78" i="1" s="1"/>
  <c r="O78" i="1"/>
  <c r="M78" i="1"/>
  <c r="Y78" i="1" s="1"/>
  <c r="L78" i="1"/>
  <c r="CF77" i="1"/>
  <c r="BR77" i="1"/>
  <c r="BV77" i="1" s="1"/>
  <c r="BL77" i="1"/>
  <c r="BI77" i="1"/>
  <c r="BK77" i="1" s="1"/>
  <c r="BH77" i="1"/>
  <c r="BA77" i="1"/>
  <c r="AY77" i="1"/>
  <c r="AX77" i="1"/>
  <c r="AU77" i="1"/>
  <c r="AT77" i="1"/>
  <c r="AQ77" i="1"/>
  <c r="AP77" i="1"/>
  <c r="AM77" i="1"/>
  <c r="AL77" i="1"/>
  <c r="AK77" i="1"/>
  <c r="AJ77" i="1"/>
  <c r="AR77" i="1" s="1"/>
  <c r="CI77" i="1" s="1"/>
  <c r="AI77" i="1"/>
  <c r="AH77" i="1"/>
  <c r="AF77" i="1"/>
  <c r="AE77" i="1"/>
  <c r="AD77" i="1"/>
  <c r="AC77" i="1"/>
  <c r="AG77" i="1" s="1"/>
  <c r="AA77" i="1"/>
  <c r="Z77" i="1"/>
  <c r="W77" i="1"/>
  <c r="V77" i="1"/>
  <c r="S77" i="1"/>
  <c r="R77" i="1"/>
  <c r="O77" i="1"/>
  <c r="N77" i="1"/>
  <c r="M77" i="1"/>
  <c r="L77" i="1"/>
  <c r="T77" i="1" s="1"/>
  <c r="BX76" i="1"/>
  <c r="BW76" i="1"/>
  <c r="BT76" i="1"/>
  <c r="BS76" i="1"/>
  <c r="BR76" i="1"/>
  <c r="BV76" i="1" s="1"/>
  <c r="BP76" i="1"/>
  <c r="BK76" i="1"/>
  <c r="BI76" i="1"/>
  <c r="BU76" i="1" s="1"/>
  <c r="BH76" i="1"/>
  <c r="BA76" i="1"/>
  <c r="AX76" i="1"/>
  <c r="AT76" i="1"/>
  <c r="AP76" i="1"/>
  <c r="AO76" i="1"/>
  <c r="AL76" i="1"/>
  <c r="AK76" i="1"/>
  <c r="AJ76" i="1"/>
  <c r="AR76" i="1" s="1"/>
  <c r="CI76" i="1" s="1"/>
  <c r="AC76" i="1"/>
  <c r="V76" i="1"/>
  <c r="M76" i="1"/>
  <c r="L76" i="1"/>
  <c r="BW75" i="1"/>
  <c r="BV75" i="1"/>
  <c r="BS75" i="1"/>
  <c r="BR75" i="1"/>
  <c r="BO75" i="1"/>
  <c r="BN75" i="1"/>
  <c r="BK75" i="1"/>
  <c r="BJ75" i="1"/>
  <c r="BI75" i="1"/>
  <c r="BH75" i="1"/>
  <c r="BP75" i="1" s="1"/>
  <c r="BA75" i="1"/>
  <c r="AW75" i="1"/>
  <c r="AV75" i="1"/>
  <c r="AT75" i="1"/>
  <c r="AX75" i="1" s="1"/>
  <c r="AK75" i="1"/>
  <c r="AJ75" i="1"/>
  <c r="AR75" i="1" s="1"/>
  <c r="CI75" i="1" s="1"/>
  <c r="AC75" i="1"/>
  <c r="AB75" i="1"/>
  <c r="V75" i="1"/>
  <c r="U75" i="1"/>
  <c r="CG75" i="1" s="1"/>
  <c r="M75" i="1"/>
  <c r="L75" i="1"/>
  <c r="BV74" i="1"/>
  <c r="BR74" i="1"/>
  <c r="BN74" i="1"/>
  <c r="BM74" i="1"/>
  <c r="BJ74" i="1"/>
  <c r="BI74" i="1"/>
  <c r="BH74" i="1"/>
  <c r="BP74" i="1" s="1"/>
  <c r="BA74" i="1"/>
  <c r="AZ74" i="1"/>
  <c r="AY74" i="1"/>
  <c r="AV74" i="1"/>
  <c r="AU74" i="1"/>
  <c r="AT74" i="1"/>
  <c r="AX74" i="1" s="1"/>
  <c r="AQ74" i="1"/>
  <c r="AK74" i="1"/>
  <c r="AW74" i="1" s="1"/>
  <c r="AJ74" i="1"/>
  <c r="AI74" i="1"/>
  <c r="AF74" i="1"/>
  <c r="AE74" i="1"/>
  <c r="AC74" i="1"/>
  <c r="AG74" i="1" s="1"/>
  <c r="AB74" i="1"/>
  <c r="AA74" i="1"/>
  <c r="X74" i="1"/>
  <c r="W74" i="1"/>
  <c r="V74" i="1"/>
  <c r="Z74" i="1" s="1"/>
  <c r="T74" i="1"/>
  <c r="CF74" i="1" s="1"/>
  <c r="P74" i="1"/>
  <c r="O74" i="1"/>
  <c r="M74" i="1"/>
  <c r="Y74" i="1" s="1"/>
  <c r="L74" i="1"/>
  <c r="BT73" i="1"/>
  <c r="BR73" i="1"/>
  <c r="BM73" i="1"/>
  <c r="BI73" i="1"/>
  <c r="BK73" i="1" s="1"/>
  <c r="BH73" i="1"/>
  <c r="BA73" i="1"/>
  <c r="AT73" i="1"/>
  <c r="AQ73" i="1"/>
  <c r="AP73" i="1"/>
  <c r="AM73" i="1"/>
  <c r="AL73" i="1"/>
  <c r="AK73" i="1"/>
  <c r="AJ73" i="1"/>
  <c r="AR73" i="1" s="1"/>
  <c r="CI73" i="1" s="1"/>
  <c r="AI73" i="1"/>
  <c r="AH73" i="1"/>
  <c r="AF73" i="1"/>
  <c r="AE73" i="1"/>
  <c r="AD73" i="1"/>
  <c r="AC73" i="1"/>
  <c r="AG73" i="1" s="1"/>
  <c r="V73" i="1"/>
  <c r="S73" i="1"/>
  <c r="R73" i="1"/>
  <c r="O73" i="1"/>
  <c r="N73" i="1"/>
  <c r="M73" i="1"/>
  <c r="L73" i="1"/>
  <c r="T73" i="1" s="1"/>
  <c r="CF73" i="1" s="1"/>
  <c r="BX72" i="1"/>
  <c r="BW72" i="1"/>
  <c r="BT72" i="1"/>
  <c r="BS72" i="1"/>
  <c r="BR72" i="1"/>
  <c r="BV72" i="1" s="1"/>
  <c r="BP72" i="1"/>
  <c r="BL72" i="1"/>
  <c r="BK72" i="1"/>
  <c r="BI72" i="1"/>
  <c r="BU72" i="1" s="1"/>
  <c r="BH72" i="1"/>
  <c r="BA72" i="1"/>
  <c r="AT72" i="1"/>
  <c r="AK72" i="1"/>
  <c r="AJ72" i="1"/>
  <c r="AH72" i="1"/>
  <c r="AD72" i="1"/>
  <c r="AC72" i="1"/>
  <c r="V72" i="1"/>
  <c r="R72" i="1"/>
  <c r="N72" i="1"/>
  <c r="M72" i="1"/>
  <c r="L72" i="1"/>
  <c r="T72" i="1" s="1"/>
  <c r="CF72" i="1" s="1"/>
  <c r="BR71" i="1"/>
  <c r="BO71" i="1"/>
  <c r="BN71" i="1"/>
  <c r="BK71" i="1"/>
  <c r="BJ71" i="1"/>
  <c r="BI71" i="1"/>
  <c r="BH71" i="1"/>
  <c r="BP71" i="1" s="1"/>
  <c r="BA71" i="1"/>
  <c r="AT71" i="1"/>
  <c r="AS71" i="1"/>
  <c r="CJ71" i="1" s="1"/>
  <c r="AK71" i="1"/>
  <c r="AZ71" i="1" s="1"/>
  <c r="AJ71" i="1"/>
  <c r="AC71" i="1"/>
  <c r="Y71" i="1"/>
  <c r="V71" i="1"/>
  <c r="Z71" i="1" s="1"/>
  <c r="P71" i="1"/>
  <c r="M71" i="1"/>
  <c r="L71" i="1"/>
  <c r="CF70" i="1"/>
  <c r="BR70" i="1"/>
  <c r="BI70" i="1"/>
  <c r="BH70" i="1"/>
  <c r="BA70" i="1"/>
  <c r="AY70" i="1"/>
  <c r="AW70" i="1"/>
  <c r="AV70" i="1"/>
  <c r="AT70" i="1"/>
  <c r="AX70" i="1" s="1"/>
  <c r="AK70" i="1"/>
  <c r="AZ70" i="1" s="1"/>
  <c r="AJ70" i="1"/>
  <c r="AO70" i="1" s="1"/>
  <c r="AE70" i="1"/>
  <c r="AC70" i="1"/>
  <c r="AG70" i="1" s="1"/>
  <c r="Y70" i="1"/>
  <c r="X70" i="1"/>
  <c r="V70" i="1"/>
  <c r="U70" i="1"/>
  <c r="CG70" i="1" s="1"/>
  <c r="T70" i="1"/>
  <c r="P70" i="1"/>
  <c r="O70" i="1"/>
  <c r="M70" i="1"/>
  <c r="AA70" i="1" s="1"/>
  <c r="L70" i="1"/>
  <c r="BV69" i="1"/>
  <c r="BU69" i="1"/>
  <c r="BR69" i="1"/>
  <c r="BQ69" i="1"/>
  <c r="BP69" i="1"/>
  <c r="BL69" i="1"/>
  <c r="BJ69" i="1"/>
  <c r="BI69" i="1"/>
  <c r="BK69" i="1" s="1"/>
  <c r="BH69" i="1"/>
  <c r="BA69" i="1"/>
  <c r="AZ69" i="1"/>
  <c r="AV69" i="1"/>
  <c r="AU69" i="1"/>
  <c r="AT69" i="1"/>
  <c r="AW69" i="1" s="1"/>
  <c r="AQ69" i="1"/>
  <c r="AP69" i="1"/>
  <c r="AL69" i="1"/>
  <c r="AK69" i="1"/>
  <c r="AJ69" i="1"/>
  <c r="AI69" i="1"/>
  <c r="AH69" i="1"/>
  <c r="AF69" i="1"/>
  <c r="AE69" i="1"/>
  <c r="AD69" i="1"/>
  <c r="AC69" i="1"/>
  <c r="AG69" i="1" s="1"/>
  <c r="X69" i="1"/>
  <c r="V69" i="1"/>
  <c r="Y69" i="1" s="1"/>
  <c r="M69" i="1"/>
  <c r="L69" i="1"/>
  <c r="P69" i="1" s="1"/>
  <c r="BR68" i="1"/>
  <c r="BI68" i="1"/>
  <c r="BU68" i="1" s="1"/>
  <c r="BH68" i="1"/>
  <c r="BA68" i="1"/>
  <c r="AX68" i="1"/>
  <c r="AT68" i="1"/>
  <c r="AY68" i="1" s="1"/>
  <c r="AP68" i="1"/>
  <c r="AO68" i="1"/>
  <c r="AM68" i="1"/>
  <c r="AK68" i="1"/>
  <c r="AJ68" i="1"/>
  <c r="AR68" i="1" s="1"/>
  <c r="CI68" i="1" s="1"/>
  <c r="AI68" i="1"/>
  <c r="AG68" i="1"/>
  <c r="AE68" i="1"/>
  <c r="AD68" i="1"/>
  <c r="AC68" i="1"/>
  <c r="AA68" i="1"/>
  <c r="Y68" i="1"/>
  <c r="V68" i="1"/>
  <c r="Z68" i="1" s="1"/>
  <c r="U68" i="1"/>
  <c r="CG68" i="1" s="1"/>
  <c r="S68" i="1"/>
  <c r="Q68" i="1"/>
  <c r="O68" i="1"/>
  <c r="N68" i="1"/>
  <c r="M68" i="1"/>
  <c r="R68" i="1" s="1"/>
  <c r="L68" i="1"/>
  <c r="T68" i="1" s="1"/>
  <c r="CF68" i="1" s="1"/>
  <c r="BW67" i="1"/>
  <c r="BS67" i="1"/>
  <c r="BR67" i="1"/>
  <c r="BP67" i="1"/>
  <c r="BJ67" i="1"/>
  <c r="BI67" i="1"/>
  <c r="BH67" i="1"/>
  <c r="BL67" i="1" s="1"/>
  <c r="BA67" i="1"/>
  <c r="AZ67" i="1"/>
  <c r="AV67" i="1"/>
  <c r="AT67" i="1"/>
  <c r="AY67" i="1" s="1"/>
  <c r="AR67" i="1"/>
  <c r="CI67" i="1" s="1"/>
  <c r="AK67" i="1"/>
  <c r="AJ67" i="1"/>
  <c r="AF67" i="1"/>
  <c r="AC67" i="1"/>
  <c r="AI67" i="1" s="1"/>
  <c r="AB67" i="1"/>
  <c r="X67" i="1"/>
  <c r="V67" i="1"/>
  <c r="AA67" i="1" s="1"/>
  <c r="P67" i="1"/>
  <c r="M67" i="1"/>
  <c r="L67" i="1"/>
  <c r="T67" i="1" s="1"/>
  <c r="CF67" i="1" s="1"/>
  <c r="BR66" i="1"/>
  <c r="BI66" i="1"/>
  <c r="BM66" i="1" s="1"/>
  <c r="BH66" i="1"/>
  <c r="BA66" i="1"/>
  <c r="AY66" i="1"/>
  <c r="AU66" i="1"/>
  <c r="AT66" i="1"/>
  <c r="AX66" i="1" s="1"/>
  <c r="AQ66" i="1"/>
  <c r="AM66" i="1"/>
  <c r="AK66" i="1"/>
  <c r="AW66" i="1" s="1"/>
  <c r="AJ66" i="1"/>
  <c r="AP66" i="1" s="1"/>
  <c r="AI66" i="1"/>
  <c r="AE66" i="1"/>
  <c r="AC66" i="1"/>
  <c r="AH66" i="1" s="1"/>
  <c r="AA66" i="1"/>
  <c r="W66" i="1"/>
  <c r="V66" i="1"/>
  <c r="Z66" i="1" s="1"/>
  <c r="S66" i="1"/>
  <c r="O66" i="1"/>
  <c r="M66" i="1"/>
  <c r="Y66" i="1" s="1"/>
  <c r="L66" i="1"/>
  <c r="R66" i="1" s="1"/>
  <c r="CJ65" i="1"/>
  <c r="BX65" i="1"/>
  <c r="BT65" i="1"/>
  <c r="BR65" i="1"/>
  <c r="BW65" i="1" s="1"/>
  <c r="BP65" i="1"/>
  <c r="BL65" i="1"/>
  <c r="BI65" i="1"/>
  <c r="BK65" i="1" s="1"/>
  <c r="BH65" i="1"/>
  <c r="BA65" i="1"/>
  <c r="AT65" i="1"/>
  <c r="AX65" i="1" s="1"/>
  <c r="AP65" i="1"/>
  <c r="AL65" i="1"/>
  <c r="AK65" i="1"/>
  <c r="AM65" i="1" s="1"/>
  <c r="AJ65" i="1"/>
  <c r="AS65" i="1" s="1"/>
  <c r="AH65" i="1"/>
  <c r="AF65" i="1"/>
  <c r="AD65" i="1"/>
  <c r="AC65" i="1"/>
  <c r="AG65" i="1" s="1"/>
  <c r="V65" i="1"/>
  <c r="R65" i="1"/>
  <c r="N65" i="1"/>
  <c r="M65" i="1"/>
  <c r="O65" i="1" s="1"/>
  <c r="L65" i="1"/>
  <c r="U65" i="1" s="1"/>
  <c r="CG65" i="1" s="1"/>
  <c r="BW64" i="1"/>
  <c r="BS64" i="1"/>
  <c r="BR64" i="1"/>
  <c r="BV64" i="1" s="1"/>
  <c r="BO64" i="1"/>
  <c r="BK64" i="1"/>
  <c r="BI64" i="1"/>
  <c r="BN64" i="1" s="1"/>
  <c r="BH64" i="1"/>
  <c r="BP64" i="1" s="1"/>
  <c r="BA64" i="1"/>
  <c r="AT64" i="1"/>
  <c r="AS64" i="1"/>
  <c r="CJ64" i="1" s="1"/>
  <c r="AK64" i="1"/>
  <c r="AO64" i="1" s="1"/>
  <c r="AJ64" i="1"/>
  <c r="AG64" i="1"/>
  <c r="AC64" i="1"/>
  <c r="V64" i="1"/>
  <c r="U64" i="1"/>
  <c r="CG64" i="1" s="1"/>
  <c r="Q64" i="1"/>
  <c r="M64" i="1"/>
  <c r="L64" i="1"/>
  <c r="BV63" i="1"/>
  <c r="BR63" i="1"/>
  <c r="BN63" i="1"/>
  <c r="BJ63" i="1"/>
  <c r="BI63" i="1"/>
  <c r="BK63" i="1" s="1"/>
  <c r="BH63" i="1"/>
  <c r="BQ63" i="1" s="1"/>
  <c r="BA63" i="1"/>
  <c r="AZ63" i="1"/>
  <c r="AV63" i="1"/>
  <c r="AT63" i="1"/>
  <c r="AY63" i="1" s="1"/>
  <c r="AN63" i="1"/>
  <c r="AK63" i="1"/>
  <c r="AJ63" i="1"/>
  <c r="AR63" i="1" s="1"/>
  <c r="CI63" i="1" s="1"/>
  <c r="AF63" i="1"/>
  <c r="AC63" i="1"/>
  <c r="AI63" i="1" s="1"/>
  <c r="AB63" i="1"/>
  <c r="X63" i="1"/>
  <c r="V63" i="1"/>
  <c r="AA63" i="1" s="1"/>
  <c r="T63" i="1"/>
  <c r="CF63" i="1" s="1"/>
  <c r="P63" i="1"/>
  <c r="M63" i="1"/>
  <c r="O63" i="1" s="1"/>
  <c r="L63" i="1"/>
  <c r="BR62" i="1"/>
  <c r="BM62" i="1"/>
  <c r="BI62" i="1"/>
  <c r="BH62" i="1"/>
  <c r="BA62" i="1"/>
  <c r="AY62" i="1"/>
  <c r="AU62" i="1"/>
  <c r="AT62" i="1"/>
  <c r="AX62" i="1" s="1"/>
  <c r="AQ62" i="1"/>
  <c r="AM62" i="1"/>
  <c r="AK62" i="1"/>
  <c r="AW62" i="1" s="1"/>
  <c r="AJ62" i="1"/>
  <c r="AP62" i="1" s="1"/>
  <c r="AE62" i="1"/>
  <c r="AC62" i="1"/>
  <c r="W62" i="1"/>
  <c r="V62" i="1"/>
  <c r="Z62" i="1" s="1"/>
  <c r="Q62" i="1"/>
  <c r="O62" i="1"/>
  <c r="M62" i="1"/>
  <c r="Y62" i="1" s="1"/>
  <c r="L62" i="1"/>
  <c r="BT61" i="1"/>
  <c r="BR61" i="1"/>
  <c r="BP61" i="1"/>
  <c r="BL61" i="1"/>
  <c r="BJ61" i="1"/>
  <c r="BI61" i="1"/>
  <c r="BK61" i="1" s="1"/>
  <c r="BH61" i="1"/>
  <c r="BA61" i="1"/>
  <c r="AT61" i="1"/>
  <c r="AV61" i="1" s="1"/>
  <c r="AR61" i="1"/>
  <c r="CI61" i="1" s="1"/>
  <c r="AL61" i="1"/>
  <c r="AK61" i="1"/>
  <c r="AM61" i="1" s="1"/>
  <c r="AJ61" i="1"/>
  <c r="AN61" i="1" s="1"/>
  <c r="AG61" i="1"/>
  <c r="AF61" i="1"/>
  <c r="AD61" i="1"/>
  <c r="AC61" i="1"/>
  <c r="V61" i="1"/>
  <c r="Z61" i="1" s="1"/>
  <c r="M61" i="1"/>
  <c r="L61" i="1"/>
  <c r="S61" i="1" s="1"/>
  <c r="BR60" i="1"/>
  <c r="BS60" i="1" s="1"/>
  <c r="BQ60" i="1"/>
  <c r="BO60" i="1"/>
  <c r="BM60" i="1"/>
  <c r="BK60" i="1"/>
  <c r="BJ60" i="1"/>
  <c r="BI60" i="1"/>
  <c r="BN60" i="1" s="1"/>
  <c r="BH60" i="1"/>
  <c r="BP60" i="1" s="1"/>
  <c r="BA60" i="1"/>
  <c r="AT60" i="1"/>
  <c r="AK60" i="1"/>
  <c r="AZ60" i="1" s="1"/>
  <c r="AJ60" i="1"/>
  <c r="AQ60" i="1" s="1"/>
  <c r="AC60" i="1"/>
  <c r="AI60" i="1" s="1"/>
  <c r="V60" i="1"/>
  <c r="Z60" i="1" s="1"/>
  <c r="M60" i="1"/>
  <c r="AA60" i="1" s="1"/>
  <c r="L60" i="1"/>
  <c r="S60" i="1" s="1"/>
  <c r="BR59" i="1"/>
  <c r="BX59" i="1" s="1"/>
  <c r="BN59" i="1"/>
  <c r="BJ59" i="1"/>
  <c r="BI59" i="1"/>
  <c r="BK59" i="1" s="1"/>
  <c r="BH59" i="1"/>
  <c r="BP59" i="1" s="1"/>
  <c r="BA59" i="1"/>
  <c r="AZ59" i="1"/>
  <c r="AY59" i="1"/>
  <c r="AV59" i="1"/>
  <c r="AU59" i="1"/>
  <c r="AT59" i="1"/>
  <c r="AX59" i="1" s="1"/>
  <c r="AK59" i="1"/>
  <c r="AJ59" i="1"/>
  <c r="AP59" i="1" s="1"/>
  <c r="AI59" i="1"/>
  <c r="AF59" i="1"/>
  <c r="AE59" i="1"/>
  <c r="AC59" i="1"/>
  <c r="AH59" i="1" s="1"/>
  <c r="AB59" i="1"/>
  <c r="AA59" i="1"/>
  <c r="X59" i="1"/>
  <c r="W59" i="1"/>
  <c r="V59" i="1"/>
  <c r="Z59" i="1" s="1"/>
  <c r="M59" i="1"/>
  <c r="Y59" i="1" s="1"/>
  <c r="L59" i="1"/>
  <c r="R59" i="1" s="1"/>
  <c r="BR58" i="1"/>
  <c r="BW58" i="1" s="1"/>
  <c r="BI58" i="1"/>
  <c r="BK58" i="1" s="1"/>
  <c r="BH58" i="1"/>
  <c r="BO58" i="1" s="1"/>
  <c r="BA58" i="1"/>
  <c r="AY58" i="1"/>
  <c r="AU58" i="1"/>
  <c r="AT58" i="1"/>
  <c r="AW58" i="1" s="1"/>
  <c r="AQ58" i="1"/>
  <c r="AP58" i="1"/>
  <c r="AM58" i="1"/>
  <c r="AL58" i="1"/>
  <c r="AK58" i="1"/>
  <c r="AS58" i="1" s="1"/>
  <c r="CJ58" i="1" s="1"/>
  <c r="AJ58" i="1"/>
  <c r="AR58" i="1" s="1"/>
  <c r="CI58" i="1" s="1"/>
  <c r="AI58" i="1"/>
  <c r="AH58" i="1"/>
  <c r="AE58" i="1"/>
  <c r="AD58" i="1"/>
  <c r="AC58" i="1"/>
  <c r="AG58" i="1" s="1"/>
  <c r="AA58" i="1"/>
  <c r="W58" i="1"/>
  <c r="V58" i="1"/>
  <c r="Y58" i="1" s="1"/>
  <c r="S58" i="1"/>
  <c r="R58" i="1"/>
  <c r="O58" i="1"/>
  <c r="N58" i="1"/>
  <c r="M58" i="1"/>
  <c r="U58" i="1" s="1"/>
  <c r="CG58" i="1" s="1"/>
  <c r="L58" i="1"/>
  <c r="T58" i="1" s="1"/>
  <c r="CF58" i="1" s="1"/>
  <c r="BX57" i="1"/>
  <c r="BW57" i="1"/>
  <c r="BT57" i="1"/>
  <c r="BS57" i="1"/>
  <c r="BR57" i="1"/>
  <c r="BV57" i="1" s="1"/>
  <c r="BI57" i="1"/>
  <c r="BH57" i="1"/>
  <c r="BN57" i="1" s="1"/>
  <c r="BA57" i="1"/>
  <c r="AT57" i="1"/>
  <c r="AZ57" i="1" s="1"/>
  <c r="AP57" i="1"/>
  <c r="AL57" i="1"/>
  <c r="AK57" i="1"/>
  <c r="AM57" i="1" s="1"/>
  <c r="AJ57" i="1"/>
  <c r="AR57" i="1" s="1"/>
  <c r="CI57" i="1" s="1"/>
  <c r="AH57" i="1"/>
  <c r="AD57" i="1"/>
  <c r="AC57" i="1"/>
  <c r="AF57" i="1" s="1"/>
  <c r="V57" i="1"/>
  <c r="AB57" i="1" s="1"/>
  <c r="R57" i="1"/>
  <c r="N57" i="1"/>
  <c r="M57" i="1"/>
  <c r="O57" i="1" s="1"/>
  <c r="L57" i="1"/>
  <c r="T57" i="1" s="1"/>
  <c r="CF57" i="1" s="1"/>
  <c r="BW56" i="1"/>
  <c r="BS56" i="1"/>
  <c r="BR56" i="1"/>
  <c r="BU56" i="1" s="1"/>
  <c r="BO56" i="1"/>
  <c r="BN56" i="1"/>
  <c r="BK56" i="1"/>
  <c r="BJ56" i="1"/>
  <c r="BI56" i="1"/>
  <c r="BQ56" i="1" s="1"/>
  <c r="BH56" i="1"/>
  <c r="BP56" i="1" s="1"/>
  <c r="BA56" i="1"/>
  <c r="AT56" i="1"/>
  <c r="AX56" i="1" s="1"/>
  <c r="AK56" i="1"/>
  <c r="AY56" i="1" s="1"/>
  <c r="AJ56" i="1"/>
  <c r="AQ56" i="1" s="1"/>
  <c r="AC56" i="1"/>
  <c r="AI56" i="1" s="1"/>
  <c r="V56" i="1"/>
  <c r="Z56" i="1" s="1"/>
  <c r="M56" i="1"/>
  <c r="AA56" i="1" s="1"/>
  <c r="L56" i="1"/>
  <c r="S56" i="1" s="1"/>
  <c r="BR55" i="1"/>
  <c r="BX55" i="1" s="1"/>
  <c r="BN55" i="1"/>
  <c r="BJ55" i="1"/>
  <c r="BI55" i="1"/>
  <c r="BK55" i="1" s="1"/>
  <c r="BH55" i="1"/>
  <c r="BP55" i="1" s="1"/>
  <c r="BA55" i="1"/>
  <c r="AZ55" i="1"/>
  <c r="AY55" i="1"/>
  <c r="AV55" i="1"/>
  <c r="AU55" i="1"/>
  <c r="AT55" i="1"/>
  <c r="AX55" i="1" s="1"/>
  <c r="AK55" i="1"/>
  <c r="AJ55" i="1"/>
  <c r="AP55" i="1" s="1"/>
  <c r="AI55" i="1"/>
  <c r="AF55" i="1"/>
  <c r="AE55" i="1"/>
  <c r="AC55" i="1"/>
  <c r="AH55" i="1" s="1"/>
  <c r="AB55" i="1"/>
  <c r="AA55" i="1"/>
  <c r="X55" i="1"/>
  <c r="W55" i="1"/>
  <c r="V55" i="1"/>
  <c r="Z55" i="1" s="1"/>
  <c r="M55" i="1"/>
  <c r="Y55" i="1" s="1"/>
  <c r="L55" i="1"/>
  <c r="R55" i="1" s="1"/>
  <c r="BR54" i="1"/>
  <c r="BW54" i="1" s="1"/>
  <c r="BI54" i="1"/>
  <c r="BK54" i="1" s="1"/>
  <c r="BH54" i="1"/>
  <c r="BO54" i="1" s="1"/>
  <c r="BA54" i="1"/>
  <c r="AY54" i="1"/>
  <c r="AU54" i="1"/>
  <c r="AT54" i="1"/>
  <c r="AW54" i="1" s="1"/>
  <c r="AQ54" i="1"/>
  <c r="AP54" i="1"/>
  <c r="AM54" i="1"/>
  <c r="AL54" i="1"/>
  <c r="AK54" i="1"/>
  <c r="AS54" i="1" s="1"/>
  <c r="CJ54" i="1" s="1"/>
  <c r="AJ54" i="1"/>
  <c r="AR54" i="1" s="1"/>
  <c r="CI54" i="1" s="1"/>
  <c r="AI54" i="1"/>
  <c r="AH54" i="1"/>
  <c r="AE54" i="1"/>
  <c r="AD54" i="1"/>
  <c r="AC54" i="1"/>
  <c r="AG54" i="1" s="1"/>
  <c r="AA54" i="1"/>
  <c r="W54" i="1"/>
  <c r="V54" i="1"/>
  <c r="Y54" i="1" s="1"/>
  <c r="S54" i="1"/>
  <c r="R54" i="1"/>
  <c r="O54" i="1"/>
  <c r="N54" i="1"/>
  <c r="M54" i="1"/>
  <c r="U54" i="1" s="1"/>
  <c r="CG54" i="1" s="1"/>
  <c r="L54" i="1"/>
  <c r="T54" i="1" s="1"/>
  <c r="CF54" i="1" s="1"/>
  <c r="BX53" i="1"/>
  <c r="BW53" i="1"/>
  <c r="BT53" i="1"/>
  <c r="BS53" i="1"/>
  <c r="BR53" i="1"/>
  <c r="BV53" i="1" s="1"/>
  <c r="BI53" i="1"/>
  <c r="BH53" i="1"/>
  <c r="BN53" i="1" s="1"/>
  <c r="BA53" i="1"/>
  <c r="AT53" i="1"/>
  <c r="AZ53" i="1" s="1"/>
  <c r="AP53" i="1"/>
  <c r="AL53" i="1"/>
  <c r="AK53" i="1"/>
  <c r="AM53" i="1" s="1"/>
  <c r="AJ53" i="1"/>
  <c r="AR53" i="1" s="1"/>
  <c r="CI53" i="1" s="1"/>
  <c r="AH53" i="1"/>
  <c r="AD53" i="1"/>
  <c r="AC53" i="1"/>
  <c r="AF53" i="1" s="1"/>
  <c r="V53" i="1"/>
  <c r="AB53" i="1" s="1"/>
  <c r="R53" i="1"/>
  <c r="N53" i="1"/>
  <c r="M53" i="1"/>
  <c r="O53" i="1" s="1"/>
  <c r="L53" i="1"/>
  <c r="T53" i="1" s="1"/>
  <c r="CF53" i="1" s="1"/>
  <c r="BW52" i="1"/>
  <c r="BS52" i="1"/>
  <c r="BR52" i="1"/>
  <c r="BU52" i="1" s="1"/>
  <c r="BO52" i="1"/>
  <c r="BN52" i="1"/>
  <c r="BK52" i="1"/>
  <c r="BJ52" i="1"/>
  <c r="BI52" i="1"/>
  <c r="BQ52" i="1" s="1"/>
  <c r="BH52" i="1"/>
  <c r="BP52" i="1" s="1"/>
  <c r="BA52" i="1"/>
  <c r="AT52" i="1"/>
  <c r="AX52" i="1" s="1"/>
  <c r="AK52" i="1"/>
  <c r="AY52" i="1" s="1"/>
  <c r="AJ52" i="1"/>
  <c r="AQ52" i="1" s="1"/>
  <c r="AC52" i="1"/>
  <c r="AI52" i="1" s="1"/>
  <c r="V52" i="1"/>
  <c r="Z52" i="1" s="1"/>
  <c r="M52" i="1"/>
  <c r="AA52" i="1" s="1"/>
  <c r="L52" i="1"/>
  <c r="S52" i="1" s="1"/>
  <c r="Q52" i="1" l="1"/>
  <c r="U52" i="1"/>
  <c r="CG52" i="1" s="1"/>
  <c r="Y52" i="1"/>
  <c r="AO52" i="1"/>
  <c r="AS52" i="1"/>
  <c r="CJ52" i="1" s="1"/>
  <c r="AW52" i="1"/>
  <c r="AX53" i="1"/>
  <c r="BL53" i="1"/>
  <c r="BM54" i="1"/>
  <c r="BQ54" i="1"/>
  <c r="BU54" i="1"/>
  <c r="P55" i="1"/>
  <c r="T55" i="1"/>
  <c r="CF55" i="1" s="1"/>
  <c r="AR55" i="1"/>
  <c r="CI55" i="1" s="1"/>
  <c r="Q56" i="1"/>
  <c r="U56" i="1"/>
  <c r="CG56" i="1" s="1"/>
  <c r="Y56" i="1"/>
  <c r="Z57" i="1"/>
  <c r="BP57" i="1"/>
  <c r="BV59" i="1"/>
  <c r="Q60" i="1"/>
  <c r="U60" i="1"/>
  <c r="CG60" i="1" s="1"/>
  <c r="Y60" i="1"/>
  <c r="AO60" i="1"/>
  <c r="AS60" i="1"/>
  <c r="CJ60" i="1" s="1"/>
  <c r="AW60" i="1"/>
  <c r="BW60" i="1"/>
  <c r="Q61" i="1"/>
  <c r="P52" i="1"/>
  <c r="T52" i="1"/>
  <c r="CF52" i="1" s="1"/>
  <c r="X52" i="1"/>
  <c r="AB52" i="1"/>
  <c r="AF52" i="1"/>
  <c r="AN52" i="1"/>
  <c r="AR52" i="1"/>
  <c r="CI52" i="1" s="1"/>
  <c r="AV52" i="1"/>
  <c r="AZ52" i="1"/>
  <c r="BV52" i="1"/>
  <c r="Q53" i="1"/>
  <c r="U53" i="1"/>
  <c r="CG53" i="1" s="1"/>
  <c r="Y53" i="1"/>
  <c r="AG53" i="1"/>
  <c r="AO53" i="1"/>
  <c r="AS53" i="1"/>
  <c r="CJ53" i="1" s="1"/>
  <c r="AW53" i="1"/>
  <c r="BK53" i="1"/>
  <c r="BO53" i="1"/>
  <c r="Z54" i="1"/>
  <c r="AX54" i="1"/>
  <c r="BL54" i="1"/>
  <c r="BP54" i="1"/>
  <c r="BT54" i="1"/>
  <c r="BX54" i="1"/>
  <c r="O55" i="1"/>
  <c r="S55" i="1"/>
  <c r="AM55" i="1"/>
  <c r="AQ55" i="1"/>
  <c r="BM55" i="1"/>
  <c r="BQ55" i="1"/>
  <c r="BU55" i="1"/>
  <c r="P56" i="1"/>
  <c r="T56" i="1"/>
  <c r="CF56" i="1" s="1"/>
  <c r="X56" i="1"/>
  <c r="AB56" i="1"/>
  <c r="AF56" i="1"/>
  <c r="AN56" i="1"/>
  <c r="AR56" i="1"/>
  <c r="CI56" i="1" s="1"/>
  <c r="AV56" i="1"/>
  <c r="AZ56" i="1"/>
  <c r="BV56" i="1"/>
  <c r="Q57" i="1"/>
  <c r="U57" i="1"/>
  <c r="CG57" i="1" s="1"/>
  <c r="Y57" i="1"/>
  <c r="AG57" i="1"/>
  <c r="AO57" i="1"/>
  <c r="AS57" i="1"/>
  <c r="CJ57" i="1" s="1"/>
  <c r="AW57" i="1"/>
  <c r="BK57" i="1"/>
  <c r="BO57" i="1"/>
  <c r="Z58" i="1"/>
  <c r="AX58" i="1"/>
  <c r="BL58" i="1"/>
  <c r="BP58" i="1"/>
  <c r="BT58" i="1"/>
  <c r="BX58" i="1"/>
  <c r="O59" i="1"/>
  <c r="S59" i="1"/>
  <c r="AM59" i="1"/>
  <c r="AQ59" i="1"/>
  <c r="BM59" i="1"/>
  <c r="BQ59" i="1"/>
  <c r="BU59" i="1"/>
  <c r="P60" i="1"/>
  <c r="T60" i="1"/>
  <c r="CF60" i="1" s="1"/>
  <c r="X60" i="1"/>
  <c r="AB60" i="1"/>
  <c r="AF60" i="1"/>
  <c r="AN60" i="1"/>
  <c r="AR60" i="1"/>
  <c r="CI60" i="1" s="1"/>
  <c r="AV60" i="1"/>
  <c r="BV60" i="1"/>
  <c r="P61" i="1"/>
  <c r="U61" i="1"/>
  <c r="CG61" i="1" s="1"/>
  <c r="AZ61" i="1"/>
  <c r="BW61" i="1"/>
  <c r="BS61" i="1"/>
  <c r="BU61" i="1"/>
  <c r="AH62" i="1"/>
  <c r="AD62" i="1"/>
  <c r="AG62" i="1"/>
  <c r="AF62" i="1"/>
  <c r="BO62" i="1"/>
  <c r="BK62" i="1"/>
  <c r="BN62" i="1"/>
  <c r="BJ62" i="1"/>
  <c r="BU62" i="1"/>
  <c r="AF64" i="1"/>
  <c r="AI64" i="1"/>
  <c r="AE64" i="1"/>
  <c r="AH64" i="1"/>
  <c r="AD64" i="1"/>
  <c r="BP66" i="1"/>
  <c r="BX66" i="1"/>
  <c r="O67" i="1"/>
  <c r="AQ67" i="1"/>
  <c r="AM67" i="1"/>
  <c r="AP67" i="1"/>
  <c r="AL67" i="1"/>
  <c r="AS67" i="1"/>
  <c r="CJ67" i="1" s="1"/>
  <c r="AO67" i="1"/>
  <c r="BP68" i="1"/>
  <c r="AA72" i="1"/>
  <c r="W72" i="1"/>
  <c r="AB72" i="1"/>
  <c r="X72" i="1"/>
  <c r="Y72" i="1"/>
  <c r="Z72" i="1"/>
  <c r="AP93" i="1"/>
  <c r="AL93" i="1"/>
  <c r="AQ93" i="1"/>
  <c r="AN93" i="1"/>
  <c r="AS93" i="1"/>
  <c r="CJ93" i="1" s="1"/>
  <c r="AO93" i="1"/>
  <c r="AR93" i="1"/>
  <c r="CI93" i="1" s="1"/>
  <c r="AG52" i="1"/>
  <c r="Z53" i="1"/>
  <c r="BP53" i="1"/>
  <c r="AN55" i="1"/>
  <c r="BV55" i="1"/>
  <c r="AG60" i="1"/>
  <c r="AA61" i="1"/>
  <c r="W61" i="1"/>
  <c r="AB61" i="1"/>
  <c r="Y65" i="1"/>
  <c r="AB65" i="1"/>
  <c r="X65" i="1"/>
  <c r="AA65" i="1"/>
  <c r="W65" i="1"/>
  <c r="BU66" i="1"/>
  <c r="N52" i="1"/>
  <c r="R52" i="1"/>
  <c r="AD52" i="1"/>
  <c r="AH52" i="1"/>
  <c r="AL52" i="1"/>
  <c r="AP52" i="1"/>
  <c r="BL52" i="1"/>
  <c r="BT52" i="1"/>
  <c r="BX52" i="1"/>
  <c r="S53" i="1"/>
  <c r="W53" i="1"/>
  <c r="AA53" i="1"/>
  <c r="AE53" i="1"/>
  <c r="AI53" i="1"/>
  <c r="AQ53" i="1"/>
  <c r="AU53" i="1"/>
  <c r="AY53" i="1"/>
  <c r="BM53" i="1"/>
  <c r="BQ53" i="1"/>
  <c r="BU53" i="1"/>
  <c r="P54" i="1"/>
  <c r="X54" i="1"/>
  <c r="AB54" i="1"/>
  <c r="AF54" i="1"/>
  <c r="AN54" i="1"/>
  <c r="AV54" i="1"/>
  <c r="AZ54" i="1"/>
  <c r="BJ54" i="1"/>
  <c r="BN54" i="1"/>
  <c r="BV54" i="1"/>
  <c r="Q55" i="1"/>
  <c r="U55" i="1"/>
  <c r="CG55" i="1" s="1"/>
  <c r="AG55" i="1"/>
  <c r="AO55" i="1"/>
  <c r="AS55" i="1"/>
  <c r="CJ55" i="1" s="1"/>
  <c r="AW55" i="1"/>
  <c r="BO55" i="1"/>
  <c r="BS55" i="1"/>
  <c r="BW55" i="1"/>
  <c r="N56" i="1"/>
  <c r="R56" i="1"/>
  <c r="AD56" i="1"/>
  <c r="AH56" i="1"/>
  <c r="AL56" i="1"/>
  <c r="AP56" i="1"/>
  <c r="BL56" i="1"/>
  <c r="BT56" i="1"/>
  <c r="BX56" i="1"/>
  <c r="S57" i="1"/>
  <c r="W57" i="1"/>
  <c r="AA57" i="1"/>
  <c r="AE57" i="1"/>
  <c r="AI57" i="1"/>
  <c r="AQ57" i="1"/>
  <c r="AU57" i="1"/>
  <c r="AY57" i="1"/>
  <c r="BM57" i="1"/>
  <c r="BQ57" i="1"/>
  <c r="BU57" i="1"/>
  <c r="P58" i="1"/>
  <c r="X58" i="1"/>
  <c r="AB58" i="1"/>
  <c r="AF58" i="1"/>
  <c r="AN58" i="1"/>
  <c r="AV58" i="1"/>
  <c r="AZ58" i="1"/>
  <c r="BJ58" i="1"/>
  <c r="BN58" i="1"/>
  <c r="BV58" i="1"/>
  <c r="Q59" i="1"/>
  <c r="U59" i="1"/>
  <c r="CG59" i="1" s="1"/>
  <c r="AG59" i="1"/>
  <c r="AO59" i="1"/>
  <c r="AS59" i="1"/>
  <c r="CJ59" i="1" s="1"/>
  <c r="AW59" i="1"/>
  <c r="BO59" i="1"/>
  <c r="BS59" i="1"/>
  <c r="BW59" i="1"/>
  <c r="N60" i="1"/>
  <c r="R60" i="1"/>
  <c r="AD60" i="1"/>
  <c r="AH60" i="1"/>
  <c r="AL60" i="1"/>
  <c r="AP60" i="1"/>
  <c r="AX60" i="1"/>
  <c r="AY60" i="1"/>
  <c r="O61" i="1"/>
  <c r="R61" i="1"/>
  <c r="X61" i="1"/>
  <c r="AI61" i="1"/>
  <c r="AE61" i="1"/>
  <c r="AH61" i="1"/>
  <c r="BO61" i="1"/>
  <c r="BQ61" i="1"/>
  <c r="BM61" i="1"/>
  <c r="BN61" i="1"/>
  <c r="BV61" i="1"/>
  <c r="R62" i="1"/>
  <c r="S62" i="1"/>
  <c r="AI62" i="1"/>
  <c r="BQ62" i="1"/>
  <c r="S63" i="1"/>
  <c r="R63" i="1"/>
  <c r="N63" i="1"/>
  <c r="U63" i="1"/>
  <c r="CG63" i="1" s="1"/>
  <c r="Q63" i="1"/>
  <c r="T64" i="1"/>
  <c r="CF64" i="1" s="1"/>
  <c r="Z64" i="1"/>
  <c r="AR64" i="1"/>
  <c r="CI64" i="1" s="1"/>
  <c r="AX64" i="1"/>
  <c r="Z65" i="1"/>
  <c r="BO65" i="1"/>
  <c r="BN65" i="1"/>
  <c r="BJ65" i="1"/>
  <c r="BQ65" i="1"/>
  <c r="BM65" i="1"/>
  <c r="AN67" i="1"/>
  <c r="BN85" i="1"/>
  <c r="BJ85" i="1"/>
  <c r="BO85" i="1"/>
  <c r="BQ85" i="1"/>
  <c r="BM85" i="1"/>
  <c r="BL85" i="1"/>
  <c r="BP85" i="1"/>
  <c r="BX87" i="1"/>
  <c r="BT87" i="1"/>
  <c r="BW87" i="1"/>
  <c r="BS87" i="1"/>
  <c r="BU87" i="1"/>
  <c r="BV87" i="1"/>
  <c r="AG56" i="1"/>
  <c r="AO56" i="1"/>
  <c r="AS56" i="1"/>
  <c r="CJ56" i="1" s="1"/>
  <c r="AW56" i="1"/>
  <c r="AX57" i="1"/>
  <c r="BL57" i="1"/>
  <c r="BM58" i="1"/>
  <c r="BQ58" i="1"/>
  <c r="BU58" i="1"/>
  <c r="P59" i="1"/>
  <c r="T59" i="1"/>
  <c r="CF59" i="1" s="1"/>
  <c r="AN59" i="1"/>
  <c r="AR59" i="1"/>
  <c r="CI59" i="1" s="1"/>
  <c r="BX60" i="1"/>
  <c r="BT60" i="1"/>
  <c r="AW61" i="1"/>
  <c r="AY61" i="1"/>
  <c r="AU61" i="1"/>
  <c r="BO66" i="1"/>
  <c r="BK66" i="1"/>
  <c r="BN66" i="1"/>
  <c r="BJ66" i="1"/>
  <c r="O52" i="1"/>
  <c r="W52" i="1"/>
  <c r="AE52" i="1"/>
  <c r="AM52" i="1"/>
  <c r="AU52" i="1"/>
  <c r="BM52" i="1"/>
  <c r="P53" i="1"/>
  <c r="X53" i="1"/>
  <c r="AN53" i="1"/>
  <c r="AV53" i="1"/>
  <c r="BJ53" i="1"/>
  <c r="Q54" i="1"/>
  <c r="AO54" i="1"/>
  <c r="BS54" i="1"/>
  <c r="N55" i="1"/>
  <c r="AD55" i="1"/>
  <c r="AL55" i="1"/>
  <c r="BL55" i="1"/>
  <c r="BT55" i="1"/>
  <c r="O56" i="1"/>
  <c r="W56" i="1"/>
  <c r="AE56" i="1"/>
  <c r="AM56" i="1"/>
  <c r="AU56" i="1"/>
  <c r="BM56" i="1"/>
  <c r="P57" i="1"/>
  <c r="X57" i="1"/>
  <c r="AN57" i="1"/>
  <c r="AV57" i="1"/>
  <c r="BJ57" i="1"/>
  <c r="Q58" i="1"/>
  <c r="AO58" i="1"/>
  <c r="BS58" i="1"/>
  <c r="N59" i="1"/>
  <c r="AD59" i="1"/>
  <c r="AL59" i="1"/>
  <c r="BL59" i="1"/>
  <c r="BT59" i="1"/>
  <c r="O60" i="1"/>
  <c r="W60" i="1"/>
  <c r="AE60" i="1"/>
  <c r="AM60" i="1"/>
  <c r="AU60" i="1"/>
  <c r="BU60" i="1"/>
  <c r="N61" i="1"/>
  <c r="T61" i="1"/>
  <c r="CF61" i="1" s="1"/>
  <c r="Y61" i="1"/>
  <c r="AS61" i="1"/>
  <c r="CJ61" i="1" s="1"/>
  <c r="AO61" i="1"/>
  <c r="AQ61" i="1"/>
  <c r="AP61" i="1"/>
  <c r="AX61" i="1"/>
  <c r="BX61" i="1"/>
  <c r="AB62" i="1"/>
  <c r="X62" i="1"/>
  <c r="U62" i="1"/>
  <c r="CG62" i="1" s="1"/>
  <c r="AA62" i="1"/>
  <c r="BP62" i="1"/>
  <c r="BX62" i="1"/>
  <c r="AQ63" i="1"/>
  <c r="AM63" i="1"/>
  <c r="AP63" i="1"/>
  <c r="AL63" i="1"/>
  <c r="AS63" i="1"/>
  <c r="CJ63" i="1" s="1"/>
  <c r="AO63" i="1"/>
  <c r="BU63" i="1"/>
  <c r="BX63" i="1"/>
  <c r="BT63" i="1"/>
  <c r="BW63" i="1"/>
  <c r="BS63" i="1"/>
  <c r="AB64" i="1"/>
  <c r="X64" i="1"/>
  <c r="AA64" i="1"/>
  <c r="W64" i="1"/>
  <c r="S64" i="1"/>
  <c r="O64" i="1"/>
  <c r="Y64" i="1"/>
  <c r="AZ64" i="1"/>
  <c r="AV64" i="1"/>
  <c r="AY64" i="1"/>
  <c r="AU64" i="1"/>
  <c r="AQ64" i="1"/>
  <c r="AM64" i="1"/>
  <c r="AW64" i="1"/>
  <c r="AW65" i="1"/>
  <c r="AZ65" i="1"/>
  <c r="AV65" i="1"/>
  <c r="AY65" i="1"/>
  <c r="AU65" i="1"/>
  <c r="BQ66" i="1"/>
  <c r="S67" i="1"/>
  <c r="R67" i="1"/>
  <c r="N67" i="1"/>
  <c r="U67" i="1"/>
  <c r="CG67" i="1" s="1"/>
  <c r="Q67" i="1"/>
  <c r="BW68" i="1"/>
  <c r="BT68" i="1"/>
  <c r="BS68" i="1"/>
  <c r="BO68" i="1"/>
  <c r="BL68" i="1"/>
  <c r="BX68" i="1"/>
  <c r="BQ68" i="1"/>
  <c r="BK68" i="1"/>
  <c r="BO70" i="1"/>
  <c r="BK70" i="1"/>
  <c r="BJ70" i="1"/>
  <c r="BV70" i="1"/>
  <c r="BN70" i="1"/>
  <c r="BU70" i="1"/>
  <c r="BM70" i="1"/>
  <c r="BQ70" i="1"/>
  <c r="AI76" i="1"/>
  <c r="AE76" i="1"/>
  <c r="AF76" i="1"/>
  <c r="AD76" i="1"/>
  <c r="AH76" i="1"/>
  <c r="AG76" i="1"/>
  <c r="R79" i="1"/>
  <c r="N79" i="1"/>
  <c r="S79" i="1"/>
  <c r="U79" i="1"/>
  <c r="CG79" i="1" s="1"/>
  <c r="Q79" i="1"/>
  <c r="P79" i="1"/>
  <c r="T79" i="1"/>
  <c r="CF79" i="1" s="1"/>
  <c r="BQ84" i="1"/>
  <c r="BM84" i="1"/>
  <c r="BN84" i="1"/>
  <c r="BJ84" i="1"/>
  <c r="BP84" i="1"/>
  <c r="BL84" i="1"/>
  <c r="BK84" i="1"/>
  <c r="BO84" i="1"/>
  <c r="BL60" i="1"/>
  <c r="P62" i="1"/>
  <c r="T62" i="1"/>
  <c r="CF62" i="1" s="1"/>
  <c r="AN62" i="1"/>
  <c r="AR62" i="1"/>
  <c r="CI62" i="1" s="1"/>
  <c r="AV62" i="1"/>
  <c r="AZ62" i="1"/>
  <c r="BV62" i="1"/>
  <c r="Y63" i="1"/>
  <c r="AG63" i="1"/>
  <c r="AW63" i="1"/>
  <c r="BO63" i="1"/>
  <c r="N64" i="1"/>
  <c r="R64" i="1"/>
  <c r="AL64" i="1"/>
  <c r="AP64" i="1"/>
  <c r="BL64" i="1"/>
  <c r="BT64" i="1"/>
  <c r="BX64" i="1"/>
  <c r="S65" i="1"/>
  <c r="AE65" i="1"/>
  <c r="AI65" i="1"/>
  <c r="AQ65" i="1"/>
  <c r="BU65" i="1"/>
  <c r="P66" i="1"/>
  <c r="T66" i="1"/>
  <c r="CF66" i="1" s="1"/>
  <c r="X66" i="1"/>
  <c r="AB66" i="1"/>
  <c r="AF66" i="1"/>
  <c r="AN66" i="1"/>
  <c r="AR66" i="1"/>
  <c r="CI66" i="1" s="1"/>
  <c r="AV66" i="1"/>
  <c r="AZ66" i="1"/>
  <c r="BV66" i="1"/>
  <c r="Y67" i="1"/>
  <c r="AG67" i="1"/>
  <c r="AW67" i="1"/>
  <c r="BU67" i="1"/>
  <c r="BT67" i="1"/>
  <c r="BX67" i="1"/>
  <c r="AQ68" i="1"/>
  <c r="AL68" i="1"/>
  <c r="AS68" i="1"/>
  <c r="CJ68" i="1" s="1"/>
  <c r="N69" i="1"/>
  <c r="AH71" i="1"/>
  <c r="AD71" i="1"/>
  <c r="AI71" i="1"/>
  <c r="AE71" i="1"/>
  <c r="AF71" i="1"/>
  <c r="AG71" i="1"/>
  <c r="AQ72" i="1"/>
  <c r="AM72" i="1"/>
  <c r="AL72" i="1"/>
  <c r="AX72" i="1"/>
  <c r="AP72" i="1"/>
  <c r="AW72" i="1"/>
  <c r="AO72" i="1"/>
  <c r="AS74" i="1"/>
  <c r="CJ74" i="1" s="1"/>
  <c r="AO74" i="1"/>
  <c r="AP74" i="1"/>
  <c r="AL74" i="1"/>
  <c r="AR74" i="1"/>
  <c r="CI74" i="1" s="1"/>
  <c r="AN74" i="1"/>
  <c r="AM74" i="1"/>
  <c r="S76" i="1"/>
  <c r="O76" i="1"/>
  <c r="N76" i="1"/>
  <c r="Z76" i="1"/>
  <c r="R76" i="1"/>
  <c r="Y76" i="1"/>
  <c r="Q76" i="1"/>
  <c r="BK81" i="1"/>
  <c r="BU81" i="1"/>
  <c r="BT81" i="1"/>
  <c r="AM87" i="1"/>
  <c r="AW87" i="1"/>
  <c r="AV87" i="1"/>
  <c r="AO87" i="1"/>
  <c r="AI90" i="1"/>
  <c r="AE90" i="1"/>
  <c r="AF90" i="1"/>
  <c r="AG90" i="1"/>
  <c r="AD90" i="1"/>
  <c r="AH90" i="1"/>
  <c r="AS92" i="1"/>
  <c r="CJ92" i="1" s="1"/>
  <c r="AO92" i="1"/>
  <c r="AP92" i="1"/>
  <c r="AL92" i="1"/>
  <c r="AM92" i="1"/>
  <c r="AR92" i="1"/>
  <c r="CI92" i="1" s="1"/>
  <c r="AN92" i="1"/>
  <c r="AQ92" i="1"/>
  <c r="AO62" i="1"/>
  <c r="AS62" i="1"/>
  <c r="CJ62" i="1" s="1"/>
  <c r="BS62" i="1"/>
  <c r="BW62" i="1"/>
  <c r="Z63" i="1"/>
  <c r="AD63" i="1"/>
  <c r="AH63" i="1"/>
  <c r="AX63" i="1"/>
  <c r="BL63" i="1"/>
  <c r="BP63" i="1"/>
  <c r="BM64" i="1"/>
  <c r="BQ64" i="1"/>
  <c r="BU64" i="1"/>
  <c r="P65" i="1"/>
  <c r="T65" i="1"/>
  <c r="CF65" i="1" s="1"/>
  <c r="AN65" i="1"/>
  <c r="AR65" i="1"/>
  <c r="CI65" i="1" s="1"/>
  <c r="BV65" i="1"/>
  <c r="Q66" i="1"/>
  <c r="U66" i="1"/>
  <c r="CG66" i="1" s="1"/>
  <c r="AG66" i="1"/>
  <c r="AO66" i="1"/>
  <c r="AS66" i="1"/>
  <c r="CJ66" i="1" s="1"/>
  <c r="BS66" i="1"/>
  <c r="BW66" i="1"/>
  <c r="Z67" i="1"/>
  <c r="AD67" i="1"/>
  <c r="AH67" i="1"/>
  <c r="AX67" i="1"/>
  <c r="BQ67" i="1"/>
  <c r="BO67" i="1"/>
  <c r="BM67" i="1"/>
  <c r="AZ68" i="1"/>
  <c r="AV68" i="1"/>
  <c r="AW68" i="1"/>
  <c r="BX71" i="1"/>
  <c r="BT71" i="1"/>
  <c r="BU71" i="1"/>
  <c r="BS71" i="1"/>
  <c r="BW71" i="1"/>
  <c r="BV71" i="1"/>
  <c r="AS72" i="1"/>
  <c r="CJ72" i="1" s="1"/>
  <c r="AB73" i="1"/>
  <c r="X73" i="1"/>
  <c r="Y73" i="1"/>
  <c r="W73" i="1"/>
  <c r="AA73" i="1"/>
  <c r="Z73" i="1"/>
  <c r="O75" i="1"/>
  <c r="AG75" i="1"/>
  <c r="Y75" i="1"/>
  <c r="AF75" i="1"/>
  <c r="X75" i="1"/>
  <c r="Q75" i="1"/>
  <c r="U76" i="1"/>
  <c r="CG76" i="1" s="1"/>
  <c r="BQ81" i="1"/>
  <c r="BW82" i="1"/>
  <c r="BS82" i="1"/>
  <c r="BX82" i="1"/>
  <c r="BT82" i="1"/>
  <c r="BU82" i="1"/>
  <c r="BV82" i="1"/>
  <c r="AY84" i="1"/>
  <c r="AU84" i="1"/>
  <c r="AZ84" i="1"/>
  <c r="AV84" i="1"/>
  <c r="AW84" i="1"/>
  <c r="AX84" i="1"/>
  <c r="BO86" i="1"/>
  <c r="BK86" i="1"/>
  <c r="BJ86" i="1"/>
  <c r="BV86" i="1"/>
  <c r="BN86" i="1"/>
  <c r="BU86" i="1"/>
  <c r="BM86" i="1"/>
  <c r="AS87" i="1"/>
  <c r="CJ87" i="1" s="1"/>
  <c r="S88" i="1"/>
  <c r="O88" i="1"/>
  <c r="R88" i="1"/>
  <c r="N88" i="1"/>
  <c r="Q88" i="1"/>
  <c r="AG88" i="1"/>
  <c r="U88" i="1"/>
  <c r="CG88" i="1" s="1"/>
  <c r="N62" i="1"/>
  <c r="AL62" i="1"/>
  <c r="BL62" i="1"/>
  <c r="BT62" i="1"/>
  <c r="W63" i="1"/>
  <c r="AE63" i="1"/>
  <c r="AU63" i="1"/>
  <c r="BM63" i="1"/>
  <c r="P64" i="1"/>
  <c r="AN64" i="1"/>
  <c r="BJ64" i="1"/>
  <c r="Q65" i="1"/>
  <c r="AO65" i="1"/>
  <c r="BS65" i="1"/>
  <c r="N66" i="1"/>
  <c r="AD66" i="1"/>
  <c r="AL66" i="1"/>
  <c r="BL66" i="1"/>
  <c r="BT66" i="1"/>
  <c r="W67" i="1"/>
  <c r="AE67" i="1"/>
  <c r="AU67" i="1"/>
  <c r="BK67" i="1"/>
  <c r="BN67" i="1"/>
  <c r="BV67" i="1"/>
  <c r="AB68" i="1"/>
  <c r="X68" i="1"/>
  <c r="W68" i="1"/>
  <c r="AU68" i="1"/>
  <c r="U69" i="1"/>
  <c r="CG69" i="1" s="1"/>
  <c r="Q69" i="1"/>
  <c r="T69" i="1"/>
  <c r="CF69" i="1" s="1"/>
  <c r="O69" i="1"/>
  <c r="R69" i="1"/>
  <c r="S69" i="1"/>
  <c r="AP70" i="1"/>
  <c r="AL70" i="1"/>
  <c r="AQ70" i="1"/>
  <c r="AS70" i="1"/>
  <c r="CJ70" i="1" s="1"/>
  <c r="AN70" i="1"/>
  <c r="AR70" i="1"/>
  <c r="CI70" i="1" s="1"/>
  <c r="AM70" i="1"/>
  <c r="AM71" i="1"/>
  <c r="AW71" i="1"/>
  <c r="AV71" i="1"/>
  <c r="AO71" i="1"/>
  <c r="AZ73" i="1"/>
  <c r="AV73" i="1"/>
  <c r="AW73" i="1"/>
  <c r="AU73" i="1"/>
  <c r="AY73" i="1"/>
  <c r="AX73" i="1"/>
  <c r="AP75" i="1"/>
  <c r="AL75" i="1"/>
  <c r="AQ75" i="1"/>
  <c r="AS75" i="1"/>
  <c r="CJ75" i="1" s="1"/>
  <c r="AO75" i="1"/>
  <c r="AN75" i="1"/>
  <c r="U86" i="1"/>
  <c r="CG86" i="1" s="1"/>
  <c r="Q86" i="1"/>
  <c r="R86" i="1"/>
  <c r="N86" i="1"/>
  <c r="T86" i="1"/>
  <c r="CF86" i="1" s="1"/>
  <c r="P86" i="1"/>
  <c r="O86" i="1"/>
  <c r="AH87" i="1"/>
  <c r="AD87" i="1"/>
  <c r="AI87" i="1"/>
  <c r="AE87" i="1"/>
  <c r="AF87" i="1"/>
  <c r="AG87" i="1"/>
  <c r="AQ88" i="1"/>
  <c r="AM88" i="1"/>
  <c r="AP88" i="1"/>
  <c r="AL88" i="1"/>
  <c r="AO88" i="1"/>
  <c r="AS88" i="1"/>
  <c r="CJ88" i="1" s="1"/>
  <c r="O90" i="1"/>
  <c r="Z90" i="1"/>
  <c r="U90" i="1"/>
  <c r="CG90" i="1" s="1"/>
  <c r="P90" i="1"/>
  <c r="Y90" i="1"/>
  <c r="T90" i="1"/>
  <c r="CF90" i="1" s="1"/>
  <c r="N90" i="1"/>
  <c r="R90" i="1"/>
  <c r="X90" i="1"/>
  <c r="AG98" i="1"/>
  <c r="AE98" i="1"/>
  <c r="AF98" i="1"/>
  <c r="AH98" i="1"/>
  <c r="AD98" i="1"/>
  <c r="AI98" i="1"/>
  <c r="AA69" i="1"/>
  <c r="AS69" i="1"/>
  <c r="CJ69" i="1" s="1"/>
  <c r="AO69" i="1"/>
  <c r="AN69" i="1"/>
  <c r="AY69" i="1"/>
  <c r="BN69" i="1"/>
  <c r="BT69" i="1"/>
  <c r="S70" i="1"/>
  <c r="W70" i="1"/>
  <c r="AB70" i="1"/>
  <c r="R71" i="1"/>
  <c r="N71" i="1"/>
  <c r="S71" i="1"/>
  <c r="T71" i="1"/>
  <c r="CF71" i="1" s="1"/>
  <c r="BQ73" i="1"/>
  <c r="BX73" i="1"/>
  <c r="BW74" i="1"/>
  <c r="BS74" i="1"/>
  <c r="BX74" i="1"/>
  <c r="BT74" i="1"/>
  <c r="AY76" i="1"/>
  <c r="AU76" i="1"/>
  <c r="AZ76" i="1"/>
  <c r="AV76" i="1"/>
  <c r="BQ76" i="1"/>
  <c r="BM76" i="1"/>
  <c r="BN76" i="1"/>
  <c r="BJ76" i="1"/>
  <c r="BO76" i="1"/>
  <c r="BN77" i="1"/>
  <c r="BJ77" i="1"/>
  <c r="BO77" i="1"/>
  <c r="BP77" i="1"/>
  <c r="BU77" i="1"/>
  <c r="U78" i="1"/>
  <c r="CG78" i="1" s="1"/>
  <c r="Q78" i="1"/>
  <c r="R78" i="1"/>
  <c r="N78" i="1"/>
  <c r="S78" i="1"/>
  <c r="BO78" i="1"/>
  <c r="BK78" i="1"/>
  <c r="BQ78" i="1"/>
  <c r="AH79" i="1"/>
  <c r="AD79" i="1"/>
  <c r="AI79" i="1"/>
  <c r="AE79" i="1"/>
  <c r="AS79" i="1"/>
  <c r="CJ79" i="1" s="1"/>
  <c r="AZ79" i="1"/>
  <c r="BX79" i="1"/>
  <c r="BT79" i="1"/>
  <c r="BU79" i="1"/>
  <c r="AA80" i="1"/>
  <c r="W80" i="1"/>
  <c r="AB80" i="1"/>
  <c r="X80" i="1"/>
  <c r="AQ80" i="1"/>
  <c r="AM80" i="1"/>
  <c r="AS80" i="1"/>
  <c r="CJ80" i="1" s="1"/>
  <c r="AB81" i="1"/>
  <c r="X81" i="1"/>
  <c r="Y81" i="1"/>
  <c r="AZ81" i="1"/>
  <c r="AV81" i="1"/>
  <c r="AW81" i="1"/>
  <c r="AS82" i="1"/>
  <c r="CJ82" i="1" s="1"/>
  <c r="AO82" i="1"/>
  <c r="AP82" i="1"/>
  <c r="AL82" i="1"/>
  <c r="AQ82" i="1"/>
  <c r="BP82" i="1"/>
  <c r="U83" i="1"/>
  <c r="CG83" i="1" s="1"/>
  <c r="AB83" i="1"/>
  <c r="AP83" i="1"/>
  <c r="AL83" i="1"/>
  <c r="AQ83" i="1"/>
  <c r="AR83" i="1"/>
  <c r="CI83" i="1" s="1"/>
  <c r="AW83" i="1"/>
  <c r="S84" i="1"/>
  <c r="O84" i="1"/>
  <c r="U84" i="1"/>
  <c r="CG84" i="1" s="1"/>
  <c r="AI84" i="1"/>
  <c r="AE84" i="1"/>
  <c r="AF84" i="1"/>
  <c r="AR84" i="1"/>
  <c r="CI84" i="1" s="1"/>
  <c r="R87" i="1"/>
  <c r="N87" i="1"/>
  <c r="S87" i="1"/>
  <c r="T87" i="1"/>
  <c r="CF87" i="1" s="1"/>
  <c r="BV89" i="1"/>
  <c r="BQ89" i="1"/>
  <c r="BK89" i="1"/>
  <c r="BU89" i="1"/>
  <c r="BO89" i="1"/>
  <c r="BJ89" i="1"/>
  <c r="BM89" i="1"/>
  <c r="AI94" i="1"/>
  <c r="AE94" i="1"/>
  <c r="AF94" i="1"/>
  <c r="AG94" i="1"/>
  <c r="AD94" i="1"/>
  <c r="AH94" i="1"/>
  <c r="AS96" i="1"/>
  <c r="CJ96" i="1" s="1"/>
  <c r="AO96" i="1"/>
  <c r="AP96" i="1"/>
  <c r="AL96" i="1"/>
  <c r="AM96" i="1"/>
  <c r="AR96" i="1"/>
  <c r="CI96" i="1" s="1"/>
  <c r="AN96" i="1"/>
  <c r="AP97" i="1"/>
  <c r="AL97" i="1"/>
  <c r="AQ97" i="1"/>
  <c r="AN97" i="1"/>
  <c r="AS97" i="1"/>
  <c r="CJ97" i="1" s="1"/>
  <c r="AO97" i="1"/>
  <c r="AD101" i="1"/>
  <c r="S101" i="1"/>
  <c r="N101" i="1"/>
  <c r="AH101" i="1"/>
  <c r="Q101" i="1"/>
  <c r="AE101" i="1"/>
  <c r="U101" i="1"/>
  <c r="CG101" i="1" s="1"/>
  <c r="O101" i="1"/>
  <c r="AI101" i="1"/>
  <c r="R101" i="1"/>
  <c r="W101" i="1"/>
  <c r="W69" i="1"/>
  <c r="AB69" i="1"/>
  <c r="AH70" i="1"/>
  <c r="AD70" i="1"/>
  <c r="AI70" i="1"/>
  <c r="BP70" i="1"/>
  <c r="O71" i="1"/>
  <c r="U71" i="1"/>
  <c r="CG71" i="1" s="1"/>
  <c r="AB71" i="1"/>
  <c r="AP71" i="1"/>
  <c r="AL71" i="1"/>
  <c r="AQ71" i="1"/>
  <c r="AR71" i="1"/>
  <c r="CI71" i="1" s="1"/>
  <c r="S72" i="1"/>
  <c r="O72" i="1"/>
  <c r="U72" i="1"/>
  <c r="CG72" i="1" s="1"/>
  <c r="AI72" i="1"/>
  <c r="AE72" i="1"/>
  <c r="AF72" i="1"/>
  <c r="AR72" i="1"/>
  <c r="CI72" i="1" s="1"/>
  <c r="BL73" i="1"/>
  <c r="BV73" i="1"/>
  <c r="BU74" i="1"/>
  <c r="R75" i="1"/>
  <c r="N75" i="1"/>
  <c r="S75" i="1"/>
  <c r="T75" i="1"/>
  <c r="CF75" i="1" s="1"/>
  <c r="T76" i="1"/>
  <c r="CF76" i="1" s="1"/>
  <c r="AW76" i="1"/>
  <c r="BQ77" i="1"/>
  <c r="BX77" i="1"/>
  <c r="BW78" i="1"/>
  <c r="BS78" i="1"/>
  <c r="BX78" i="1"/>
  <c r="BT78" i="1"/>
  <c r="AF79" i="1"/>
  <c r="AY80" i="1"/>
  <c r="AU80" i="1"/>
  <c r="AZ80" i="1"/>
  <c r="AV80" i="1"/>
  <c r="BQ80" i="1"/>
  <c r="BM80" i="1"/>
  <c r="BN80" i="1"/>
  <c r="BJ80" i="1"/>
  <c r="BO80" i="1"/>
  <c r="BN81" i="1"/>
  <c r="BJ81" i="1"/>
  <c r="BO81" i="1"/>
  <c r="BP81" i="1"/>
  <c r="U82" i="1"/>
  <c r="CG82" i="1" s="1"/>
  <c r="Q82" i="1"/>
  <c r="R82" i="1"/>
  <c r="N82" i="1"/>
  <c r="S82" i="1"/>
  <c r="BO82" i="1"/>
  <c r="BK82" i="1"/>
  <c r="BQ82" i="1"/>
  <c r="AH83" i="1"/>
  <c r="AD83" i="1"/>
  <c r="AI83" i="1"/>
  <c r="AE83" i="1"/>
  <c r="AS83" i="1"/>
  <c r="CJ83" i="1" s="1"/>
  <c r="AZ83" i="1"/>
  <c r="BX83" i="1"/>
  <c r="BT83" i="1"/>
  <c r="BU83" i="1"/>
  <c r="AA84" i="1"/>
  <c r="W84" i="1"/>
  <c r="AB84" i="1"/>
  <c r="X84" i="1"/>
  <c r="AQ84" i="1"/>
  <c r="AM84" i="1"/>
  <c r="AS84" i="1"/>
  <c r="CJ84" i="1" s="1"/>
  <c r="AB85" i="1"/>
  <c r="X85" i="1"/>
  <c r="Y85" i="1"/>
  <c r="AZ85" i="1"/>
  <c r="AV85" i="1"/>
  <c r="AW85" i="1"/>
  <c r="AS86" i="1"/>
  <c r="CJ86" i="1" s="1"/>
  <c r="AO86" i="1"/>
  <c r="AP86" i="1"/>
  <c r="AL86" i="1"/>
  <c r="AQ86" i="1"/>
  <c r="BP86" i="1"/>
  <c r="O87" i="1"/>
  <c r="U87" i="1"/>
  <c r="CG87" i="1" s="1"/>
  <c r="AB87" i="1"/>
  <c r="AP87" i="1"/>
  <c r="AL87" i="1"/>
  <c r="AQ87" i="1"/>
  <c r="AR87" i="1"/>
  <c r="CI87" i="1" s="1"/>
  <c r="T88" i="1"/>
  <c r="CF88" i="1" s="1"/>
  <c r="AA88" i="1"/>
  <c r="AR88" i="1"/>
  <c r="CI88" i="1" s="1"/>
  <c r="AY88" i="1"/>
  <c r="AP89" i="1"/>
  <c r="AL89" i="1"/>
  <c r="AR89" i="1"/>
  <c r="CI89" i="1" s="1"/>
  <c r="AQ89" i="1"/>
  <c r="AS89" i="1"/>
  <c r="CJ89" i="1" s="1"/>
  <c r="AN89" i="1"/>
  <c r="BN89" i="1"/>
  <c r="AZ91" i="1"/>
  <c r="AV91" i="1"/>
  <c r="AW91" i="1"/>
  <c r="AX91" i="1"/>
  <c r="AU91" i="1"/>
  <c r="AY91" i="1"/>
  <c r="AA93" i="1"/>
  <c r="W93" i="1"/>
  <c r="O93" i="1"/>
  <c r="X93" i="1"/>
  <c r="Q93" i="1"/>
  <c r="P93" i="1"/>
  <c r="Y93" i="1"/>
  <c r="AG93" i="1"/>
  <c r="O94" i="1"/>
  <c r="Q94" i="1"/>
  <c r="N94" i="1"/>
  <c r="R94" i="1"/>
  <c r="Z98" i="1"/>
  <c r="BQ99" i="1"/>
  <c r="BK99" i="1"/>
  <c r="BM99" i="1"/>
  <c r="BU99" i="1"/>
  <c r="BN99" i="1"/>
  <c r="BS99" i="1"/>
  <c r="BJ99" i="1"/>
  <c r="BO99" i="1"/>
  <c r="AF68" i="1"/>
  <c r="AH68" i="1"/>
  <c r="BN68" i="1"/>
  <c r="BJ68" i="1"/>
  <c r="BM68" i="1"/>
  <c r="BV68" i="1"/>
  <c r="Z69" i="1"/>
  <c r="AM69" i="1"/>
  <c r="AR69" i="1"/>
  <c r="CI69" i="1" s="1"/>
  <c r="AX69" i="1"/>
  <c r="BO69" i="1"/>
  <c r="BM69" i="1"/>
  <c r="BW69" i="1"/>
  <c r="BS69" i="1"/>
  <c r="BX69" i="1"/>
  <c r="R70" i="1"/>
  <c r="N70" i="1"/>
  <c r="Q70" i="1"/>
  <c r="Z70" i="1"/>
  <c r="AF70" i="1"/>
  <c r="AU70" i="1"/>
  <c r="BW70" i="1"/>
  <c r="BS70" i="1"/>
  <c r="BX70" i="1"/>
  <c r="BT70" i="1"/>
  <c r="Q71" i="1"/>
  <c r="X71" i="1"/>
  <c r="AN71" i="1"/>
  <c r="AX71" i="1"/>
  <c r="Q72" i="1"/>
  <c r="AG72" i="1"/>
  <c r="AY72" i="1"/>
  <c r="AU72" i="1"/>
  <c r="AZ72" i="1"/>
  <c r="AV72" i="1"/>
  <c r="BQ72" i="1"/>
  <c r="BM72" i="1"/>
  <c r="BN72" i="1"/>
  <c r="BJ72" i="1"/>
  <c r="BO72" i="1"/>
  <c r="BN73" i="1"/>
  <c r="BJ73" i="1"/>
  <c r="BO73" i="1"/>
  <c r="BP73" i="1"/>
  <c r="BU73" i="1"/>
  <c r="U74" i="1"/>
  <c r="CG74" i="1" s="1"/>
  <c r="Q74" i="1"/>
  <c r="R74" i="1"/>
  <c r="N74" i="1"/>
  <c r="S74" i="1"/>
  <c r="BO74" i="1"/>
  <c r="BK74" i="1"/>
  <c r="BQ74" i="1"/>
  <c r="P75" i="1"/>
  <c r="Z75" i="1"/>
  <c r="AH75" i="1"/>
  <c r="AD75" i="1"/>
  <c r="AI75" i="1"/>
  <c r="AE75" i="1"/>
  <c r="AM75" i="1"/>
  <c r="AZ75" i="1"/>
  <c r="BX75" i="1"/>
  <c r="BT75" i="1"/>
  <c r="BU75" i="1"/>
  <c r="AA76" i="1"/>
  <c r="W76" i="1"/>
  <c r="AB76" i="1"/>
  <c r="X76" i="1"/>
  <c r="AQ76" i="1"/>
  <c r="AM76" i="1"/>
  <c r="AS76" i="1"/>
  <c r="CJ76" i="1" s="1"/>
  <c r="BL76" i="1"/>
  <c r="AB77" i="1"/>
  <c r="X77" i="1"/>
  <c r="Y77" i="1"/>
  <c r="AZ77" i="1"/>
  <c r="AV77" i="1"/>
  <c r="AW77" i="1"/>
  <c r="BM77" i="1"/>
  <c r="BT77" i="1"/>
  <c r="P78" i="1"/>
  <c r="AS78" i="1"/>
  <c r="CJ78" i="1" s="1"/>
  <c r="AO78" i="1"/>
  <c r="AP78" i="1"/>
  <c r="AL78" i="1"/>
  <c r="AQ78" i="1"/>
  <c r="BP78" i="1"/>
  <c r="BN78" i="1"/>
  <c r="BV78" i="1"/>
  <c r="O79" i="1"/>
  <c r="AB79" i="1"/>
  <c r="AP79" i="1"/>
  <c r="AL79" i="1"/>
  <c r="AQ79" i="1"/>
  <c r="AR79" i="1"/>
  <c r="CI79" i="1" s="1"/>
  <c r="AW79" i="1"/>
  <c r="BW79" i="1"/>
  <c r="S80" i="1"/>
  <c r="O80" i="1"/>
  <c r="U80" i="1"/>
  <c r="CG80" i="1" s="1"/>
  <c r="AI80" i="1"/>
  <c r="AE80" i="1"/>
  <c r="AF80" i="1"/>
  <c r="AR80" i="1"/>
  <c r="CI80" i="1" s="1"/>
  <c r="AP80" i="1"/>
  <c r="AX80" i="1"/>
  <c r="BK80" i="1"/>
  <c r="AA81" i="1"/>
  <c r="AY81" i="1"/>
  <c r="BL81" i="1"/>
  <c r="BV81" i="1"/>
  <c r="O82" i="1"/>
  <c r="AN82" i="1"/>
  <c r="BM82" i="1"/>
  <c r="R83" i="1"/>
  <c r="N83" i="1"/>
  <c r="S83" i="1"/>
  <c r="T83" i="1"/>
  <c r="CF83" i="1" s="1"/>
  <c r="Y83" i="1"/>
  <c r="AG83" i="1"/>
  <c r="AO83" i="1"/>
  <c r="AV83" i="1"/>
  <c r="BV83" i="1"/>
  <c r="T84" i="1"/>
  <c r="CF84" i="1" s="1"/>
  <c r="R84" i="1"/>
  <c r="Z84" i="1"/>
  <c r="AH84" i="1"/>
  <c r="AO84" i="1"/>
  <c r="Z85" i="1"/>
  <c r="AX85" i="1"/>
  <c r="BK85" i="1"/>
  <c r="BX85" i="1"/>
  <c r="AM86" i="1"/>
  <c r="BW86" i="1"/>
  <c r="BS86" i="1"/>
  <c r="BX86" i="1"/>
  <c r="BT86" i="1"/>
  <c r="Q87" i="1"/>
  <c r="X87" i="1"/>
  <c r="AN87" i="1"/>
  <c r="AX87" i="1"/>
  <c r="AI88" i="1"/>
  <c r="AE88" i="1"/>
  <c r="AH88" i="1"/>
  <c r="AD88" i="1"/>
  <c r="AF88" i="1"/>
  <c r="BS89" i="1"/>
  <c r="AZ95" i="1"/>
  <c r="AV95" i="1"/>
  <c r="AW95" i="1"/>
  <c r="AX95" i="1"/>
  <c r="AU95" i="1"/>
  <c r="AY95" i="1"/>
  <c r="AA97" i="1"/>
  <c r="W97" i="1"/>
  <c r="O97" i="1"/>
  <c r="X97" i="1"/>
  <c r="Q97" i="1"/>
  <c r="P97" i="1"/>
  <c r="Y97" i="1"/>
  <c r="AG97" i="1"/>
  <c r="O98" i="1"/>
  <c r="Q98" i="1"/>
  <c r="N98" i="1"/>
  <c r="R98" i="1"/>
  <c r="P68" i="1"/>
  <c r="AN68" i="1"/>
  <c r="BL70" i="1"/>
  <c r="W71" i="1"/>
  <c r="AA71" i="1"/>
  <c r="AU71" i="1"/>
  <c r="AY71" i="1"/>
  <c r="BM71" i="1"/>
  <c r="BQ71" i="1"/>
  <c r="P72" i="1"/>
  <c r="AN72" i="1"/>
  <c r="Q73" i="1"/>
  <c r="U73" i="1"/>
  <c r="CG73" i="1" s="1"/>
  <c r="AO73" i="1"/>
  <c r="AS73" i="1"/>
  <c r="CJ73" i="1" s="1"/>
  <c r="BS73" i="1"/>
  <c r="BW73" i="1"/>
  <c r="AD74" i="1"/>
  <c r="AH74" i="1"/>
  <c r="BL74" i="1"/>
  <c r="W75" i="1"/>
  <c r="AA75" i="1"/>
  <c r="AU75" i="1"/>
  <c r="AY75" i="1"/>
  <c r="BM75" i="1"/>
  <c r="BQ75" i="1"/>
  <c r="P76" i="1"/>
  <c r="AN76" i="1"/>
  <c r="Q77" i="1"/>
  <c r="U77" i="1"/>
  <c r="CG77" i="1" s="1"/>
  <c r="AO77" i="1"/>
  <c r="AS77" i="1"/>
  <c r="CJ77" i="1" s="1"/>
  <c r="BS77" i="1"/>
  <c r="BW77" i="1"/>
  <c r="AD78" i="1"/>
  <c r="AH78" i="1"/>
  <c r="BL78" i="1"/>
  <c r="W79" i="1"/>
  <c r="AA79" i="1"/>
  <c r="AU79" i="1"/>
  <c r="AY79" i="1"/>
  <c r="BM79" i="1"/>
  <c r="BQ79" i="1"/>
  <c r="P80" i="1"/>
  <c r="AN80" i="1"/>
  <c r="Q81" i="1"/>
  <c r="U81" i="1"/>
  <c r="CG81" i="1" s="1"/>
  <c r="AO81" i="1"/>
  <c r="AS81" i="1"/>
  <c r="CJ81" i="1" s="1"/>
  <c r="BS81" i="1"/>
  <c r="BW81" i="1"/>
  <c r="AD82" i="1"/>
  <c r="AH82" i="1"/>
  <c r="BL82" i="1"/>
  <c r="W83" i="1"/>
  <c r="AA83" i="1"/>
  <c r="AU83" i="1"/>
  <c r="AY83" i="1"/>
  <c r="BM83" i="1"/>
  <c r="BQ83" i="1"/>
  <c r="P84" i="1"/>
  <c r="AN84" i="1"/>
  <c r="Q85" i="1"/>
  <c r="U85" i="1"/>
  <c r="CG85" i="1" s="1"/>
  <c r="AO85" i="1"/>
  <c r="AS85" i="1"/>
  <c r="CJ85" i="1" s="1"/>
  <c r="BS85" i="1"/>
  <c r="BW85" i="1"/>
  <c r="AD86" i="1"/>
  <c r="AH86" i="1"/>
  <c r="BL86" i="1"/>
  <c r="W87" i="1"/>
  <c r="AA87" i="1"/>
  <c r="AU87" i="1"/>
  <c r="AY87" i="1"/>
  <c r="BM87" i="1"/>
  <c r="BQ87" i="1"/>
  <c r="P88" i="1"/>
  <c r="X88" i="1"/>
  <c r="AB88" i="1"/>
  <c r="AN88" i="1"/>
  <c r="AV88" i="1"/>
  <c r="AZ88" i="1"/>
  <c r="BJ88" i="1"/>
  <c r="BP88" i="1"/>
  <c r="O89" i="1"/>
  <c r="X89" i="1"/>
  <c r="AH89" i="1"/>
  <c r="AD89" i="1"/>
  <c r="AI89" i="1"/>
  <c r="AW89" i="1"/>
  <c r="BP89" i="1"/>
  <c r="BX89" i="1"/>
  <c r="BT89" i="1"/>
  <c r="BW89" i="1"/>
  <c r="S90" i="1"/>
  <c r="Q90" i="1"/>
  <c r="AA90" i="1"/>
  <c r="W90" i="1"/>
  <c r="AB90" i="1"/>
  <c r="AO90" i="1"/>
  <c r="BV91" i="1"/>
  <c r="BM92" i="1"/>
  <c r="R93" i="1"/>
  <c r="N93" i="1"/>
  <c r="S93" i="1"/>
  <c r="T93" i="1"/>
  <c r="CF93" i="1" s="1"/>
  <c r="S94" i="1"/>
  <c r="AO94" i="1"/>
  <c r="BV95" i="1"/>
  <c r="BM96" i="1"/>
  <c r="R97" i="1"/>
  <c r="N97" i="1"/>
  <c r="S97" i="1"/>
  <c r="T97" i="1"/>
  <c r="CF97" i="1" s="1"/>
  <c r="S98" i="1"/>
  <c r="AV99" i="1"/>
  <c r="AM99" i="1"/>
  <c r="AW99" i="1"/>
  <c r="AU99" i="1"/>
  <c r="AQ100" i="1"/>
  <c r="AP100" i="1"/>
  <c r="AS100" i="1"/>
  <c r="CJ100" i="1" s="1"/>
  <c r="AN100" i="1"/>
  <c r="AR100" i="1"/>
  <c r="CI100" i="1" s="1"/>
  <c r="AL100" i="1"/>
  <c r="BN101" i="1"/>
  <c r="BJ101" i="1"/>
  <c r="BO101" i="1"/>
  <c r="BQ101" i="1"/>
  <c r="BM101" i="1"/>
  <c r="BL101" i="1"/>
  <c r="BK106" i="1"/>
  <c r="BJ106" i="1"/>
  <c r="BV106" i="1"/>
  <c r="BN106" i="1"/>
  <c r="BU106" i="1"/>
  <c r="BM106" i="1"/>
  <c r="AH107" i="1"/>
  <c r="AD107" i="1"/>
  <c r="AI107" i="1"/>
  <c r="AE107" i="1"/>
  <c r="AF107" i="1"/>
  <c r="AG107" i="1"/>
  <c r="Z88" i="1"/>
  <c r="AX88" i="1"/>
  <c r="BM88" i="1"/>
  <c r="BW88" i="1"/>
  <c r="BS88" i="1"/>
  <c r="BX88" i="1"/>
  <c r="R89" i="1"/>
  <c r="N89" i="1"/>
  <c r="Q89" i="1"/>
  <c r="AU89" i="1"/>
  <c r="AZ89" i="1"/>
  <c r="AS90" i="1"/>
  <c r="CJ90" i="1" s="1"/>
  <c r="AB91" i="1"/>
  <c r="X91" i="1"/>
  <c r="Y91" i="1"/>
  <c r="BN91" i="1"/>
  <c r="BJ91" i="1"/>
  <c r="BO91" i="1"/>
  <c r="BP91" i="1"/>
  <c r="U92" i="1"/>
  <c r="CG92" i="1" s="1"/>
  <c r="Q92" i="1"/>
  <c r="R92" i="1"/>
  <c r="N92" i="1"/>
  <c r="S92" i="1"/>
  <c r="BQ92" i="1"/>
  <c r="Z93" i="1"/>
  <c r="AH93" i="1"/>
  <c r="AD93" i="1"/>
  <c r="AI93" i="1"/>
  <c r="AE93" i="1"/>
  <c r="AY93" i="1"/>
  <c r="AU93" i="1"/>
  <c r="AM93" i="1"/>
  <c r="AZ93" i="1"/>
  <c r="BX93" i="1"/>
  <c r="BT93" i="1"/>
  <c r="BU93" i="1"/>
  <c r="AA94" i="1"/>
  <c r="W94" i="1"/>
  <c r="AB94" i="1"/>
  <c r="X94" i="1"/>
  <c r="AS94" i="1"/>
  <c r="CJ94" i="1" s="1"/>
  <c r="AB95" i="1"/>
  <c r="X95" i="1"/>
  <c r="Y95" i="1"/>
  <c r="BN95" i="1"/>
  <c r="BJ95" i="1"/>
  <c r="BO95" i="1"/>
  <c r="BP95" i="1"/>
  <c r="U96" i="1"/>
  <c r="CG96" i="1" s="1"/>
  <c r="Q96" i="1"/>
  <c r="R96" i="1"/>
  <c r="N96" i="1"/>
  <c r="S96" i="1"/>
  <c r="BQ96" i="1"/>
  <c r="Z97" i="1"/>
  <c r="AH97" i="1"/>
  <c r="AD97" i="1"/>
  <c r="AI97" i="1"/>
  <c r="AE97" i="1"/>
  <c r="AY97" i="1"/>
  <c r="AU97" i="1"/>
  <c r="AM97" i="1"/>
  <c r="AZ97" i="1"/>
  <c r="BX97" i="1"/>
  <c r="BT97" i="1"/>
  <c r="BU97" i="1"/>
  <c r="AA98" i="1"/>
  <c r="W98" i="1"/>
  <c r="AB98" i="1"/>
  <c r="X98" i="1"/>
  <c r="BO98" i="1"/>
  <c r="BN98" i="1"/>
  <c r="BP98" i="1"/>
  <c r="BJ98" i="1"/>
  <c r="BQ98" i="1"/>
  <c r="AQ99" i="1"/>
  <c r="AZ99" i="1"/>
  <c r="AO100" i="1"/>
  <c r="BP101" i="1"/>
  <c r="R103" i="1"/>
  <c r="N103" i="1"/>
  <c r="S103" i="1"/>
  <c r="U103" i="1"/>
  <c r="CG103" i="1" s="1"/>
  <c r="Q103" i="1"/>
  <c r="P103" i="1"/>
  <c r="BQ113" i="1"/>
  <c r="BM113" i="1"/>
  <c r="BN113" i="1"/>
  <c r="BJ113" i="1"/>
  <c r="BK113" i="1"/>
  <c r="BL113" i="1"/>
  <c r="BP113" i="1"/>
  <c r="BO113" i="1"/>
  <c r="U117" i="1"/>
  <c r="CG117" i="1" s="1"/>
  <c r="Q117" i="1"/>
  <c r="S117" i="1"/>
  <c r="R117" i="1"/>
  <c r="N117" i="1"/>
  <c r="P117" i="1"/>
  <c r="T117" i="1"/>
  <c r="CF117" i="1" s="1"/>
  <c r="BL71" i="1"/>
  <c r="P73" i="1"/>
  <c r="AN73" i="1"/>
  <c r="BL75" i="1"/>
  <c r="P77" i="1"/>
  <c r="AN77" i="1"/>
  <c r="BL79" i="1"/>
  <c r="P81" i="1"/>
  <c r="AN81" i="1"/>
  <c r="BL83" i="1"/>
  <c r="P85" i="1"/>
  <c r="AN85" i="1"/>
  <c r="BL87" i="1"/>
  <c r="W88" i="1"/>
  <c r="AU88" i="1"/>
  <c r="BK88" i="1"/>
  <c r="BN88" i="1"/>
  <c r="BT88" i="1"/>
  <c r="S89" i="1"/>
  <c r="W89" i="1"/>
  <c r="AB89" i="1"/>
  <c r="AM89" i="1"/>
  <c r="AL90" i="1"/>
  <c r="AY90" i="1"/>
  <c r="AU90" i="1"/>
  <c r="AZ90" i="1"/>
  <c r="AV90" i="1"/>
  <c r="BQ90" i="1"/>
  <c r="BM90" i="1"/>
  <c r="BN90" i="1"/>
  <c r="BJ90" i="1"/>
  <c r="BO90" i="1"/>
  <c r="W91" i="1"/>
  <c r="BK91" i="1"/>
  <c r="BQ91" i="1"/>
  <c r="BX91" i="1"/>
  <c r="T92" i="1"/>
  <c r="CF92" i="1" s="1"/>
  <c r="BJ92" i="1"/>
  <c r="BW92" i="1"/>
  <c r="BS92" i="1"/>
  <c r="BX92" i="1"/>
  <c r="BT92" i="1"/>
  <c r="AF93" i="1"/>
  <c r="AX93" i="1"/>
  <c r="BS93" i="1"/>
  <c r="Y94" i="1"/>
  <c r="AL94" i="1"/>
  <c r="AY94" i="1"/>
  <c r="AU94" i="1"/>
  <c r="AZ94" i="1"/>
  <c r="AV94" i="1"/>
  <c r="BQ94" i="1"/>
  <c r="BM94" i="1"/>
  <c r="BN94" i="1"/>
  <c r="BJ94" i="1"/>
  <c r="BO94" i="1"/>
  <c r="W95" i="1"/>
  <c r="BK95" i="1"/>
  <c r="BQ95" i="1"/>
  <c r="BX95" i="1"/>
  <c r="T96" i="1"/>
  <c r="CF96" i="1" s="1"/>
  <c r="BJ96" i="1"/>
  <c r="BW96" i="1"/>
  <c r="BS96" i="1"/>
  <c r="BX96" i="1"/>
  <c r="BT96" i="1"/>
  <c r="AF97" i="1"/>
  <c r="BS97" i="1"/>
  <c r="Y98" i="1"/>
  <c r="BW98" i="1"/>
  <c r="BS98" i="1"/>
  <c r="BT98" i="1"/>
  <c r="BU98" i="1"/>
  <c r="R99" i="1"/>
  <c r="N99" i="1"/>
  <c r="S99" i="1"/>
  <c r="T99" i="1"/>
  <c r="CF99" i="1" s="1"/>
  <c r="O99" i="1"/>
  <c r="U99" i="1"/>
  <c r="CG99" i="1" s="1"/>
  <c r="AP99" i="1"/>
  <c r="AL99" i="1"/>
  <c r="AR99" i="1"/>
  <c r="CI99" i="1" s="1"/>
  <c r="AS99" i="1"/>
  <c r="CJ99" i="1" s="1"/>
  <c r="AN99" i="1"/>
  <c r="AX99" i="1"/>
  <c r="AD100" i="1"/>
  <c r="AY100" i="1"/>
  <c r="AU100" i="1"/>
  <c r="AV100" i="1"/>
  <c r="AX100" i="1"/>
  <c r="AW100" i="1"/>
  <c r="Z101" i="1"/>
  <c r="U102" i="1"/>
  <c r="CG102" i="1" s="1"/>
  <c r="Q102" i="1"/>
  <c r="R102" i="1"/>
  <c r="N102" i="1"/>
  <c r="T102" i="1"/>
  <c r="CF102" i="1" s="1"/>
  <c r="P102" i="1"/>
  <c r="O102" i="1"/>
  <c r="AN90" i="1"/>
  <c r="AR90" i="1"/>
  <c r="CI90" i="1" s="1"/>
  <c r="BV90" i="1"/>
  <c r="Q91" i="1"/>
  <c r="AG91" i="1"/>
  <c r="AO91" i="1"/>
  <c r="BS91" i="1"/>
  <c r="BW91" i="1"/>
  <c r="AD92" i="1"/>
  <c r="AH92" i="1"/>
  <c r="AX92" i="1"/>
  <c r="BL92" i="1"/>
  <c r="BP92" i="1"/>
  <c r="BM93" i="1"/>
  <c r="P94" i="1"/>
  <c r="T94" i="1"/>
  <c r="CF94" i="1" s="1"/>
  <c r="AN94" i="1"/>
  <c r="AR94" i="1"/>
  <c r="CI94" i="1" s="1"/>
  <c r="BV94" i="1"/>
  <c r="Q95" i="1"/>
  <c r="AG95" i="1"/>
  <c r="AO95" i="1"/>
  <c r="BS95" i="1"/>
  <c r="BW95" i="1"/>
  <c r="Z96" i="1"/>
  <c r="AD96" i="1"/>
  <c r="AH96" i="1"/>
  <c r="AX96" i="1"/>
  <c r="BL96" i="1"/>
  <c r="BP96" i="1"/>
  <c r="BM97" i="1"/>
  <c r="P98" i="1"/>
  <c r="T98" i="1"/>
  <c r="CF98" i="1" s="1"/>
  <c r="AH99" i="1"/>
  <c r="AD99" i="1"/>
  <c r="AI99" i="1"/>
  <c r="BP99" i="1"/>
  <c r="BX99" i="1"/>
  <c r="BT99" i="1"/>
  <c r="BW99" i="1"/>
  <c r="S100" i="1"/>
  <c r="Q100" i="1"/>
  <c r="AA100" i="1"/>
  <c r="W100" i="1"/>
  <c r="AB100" i="1"/>
  <c r="BQ100" i="1"/>
  <c r="BM100" i="1"/>
  <c r="BL100" i="1"/>
  <c r="BW100" i="1"/>
  <c r="BQ102" i="1"/>
  <c r="AH103" i="1"/>
  <c r="AD103" i="1"/>
  <c r="AI103" i="1"/>
  <c r="AE103" i="1"/>
  <c r="AY103" i="1"/>
  <c r="AU103" i="1"/>
  <c r="AM103" i="1"/>
  <c r="AS103" i="1"/>
  <c r="CJ103" i="1" s="1"/>
  <c r="AZ103" i="1"/>
  <c r="BX103" i="1"/>
  <c r="BT103" i="1"/>
  <c r="BU103" i="1"/>
  <c r="AA104" i="1"/>
  <c r="W104" i="1"/>
  <c r="AB104" i="1"/>
  <c r="X104" i="1"/>
  <c r="AS104" i="1"/>
  <c r="CJ104" i="1" s="1"/>
  <c r="AB105" i="1"/>
  <c r="X105" i="1"/>
  <c r="Y105" i="1"/>
  <c r="BN105" i="1"/>
  <c r="BJ105" i="1"/>
  <c r="BO105" i="1"/>
  <c r="BP105" i="1"/>
  <c r="U106" i="1"/>
  <c r="CG106" i="1" s="1"/>
  <c r="Q106" i="1"/>
  <c r="R106" i="1"/>
  <c r="N106" i="1"/>
  <c r="S106" i="1"/>
  <c r="R107" i="1"/>
  <c r="N107" i="1"/>
  <c r="S107" i="1"/>
  <c r="T107" i="1"/>
  <c r="CF107" i="1" s="1"/>
  <c r="T108" i="1"/>
  <c r="CF108" i="1" s="1"/>
  <c r="AY109" i="1"/>
  <c r="AU109" i="1"/>
  <c r="AZ109" i="1"/>
  <c r="AV109" i="1"/>
  <c r="AX109" i="1"/>
  <c r="R112" i="1"/>
  <c r="N112" i="1"/>
  <c r="S112" i="1"/>
  <c r="U112" i="1"/>
  <c r="CG112" i="1" s="1"/>
  <c r="P112" i="1"/>
  <c r="AI100" i="1"/>
  <c r="AE100" i="1"/>
  <c r="AH100" i="1"/>
  <c r="T101" i="1"/>
  <c r="CF101" i="1" s="1"/>
  <c r="AB101" i="1"/>
  <c r="X101" i="1"/>
  <c r="AA101" i="1"/>
  <c r="AZ101" i="1"/>
  <c r="AV101" i="1"/>
  <c r="AW101" i="1"/>
  <c r="BW102" i="1"/>
  <c r="BS102" i="1"/>
  <c r="BX102" i="1"/>
  <c r="BT102" i="1"/>
  <c r="AY104" i="1"/>
  <c r="AU104" i="1"/>
  <c r="AZ104" i="1"/>
  <c r="AV104" i="1"/>
  <c r="BQ104" i="1"/>
  <c r="BM104" i="1"/>
  <c r="BN104" i="1"/>
  <c r="BJ104" i="1"/>
  <c r="BO104" i="1"/>
  <c r="BW105" i="1"/>
  <c r="BS105" i="1"/>
  <c r="BK105" i="1"/>
  <c r="BQ105" i="1"/>
  <c r="BX105" i="1"/>
  <c r="AS106" i="1"/>
  <c r="CJ106" i="1" s="1"/>
  <c r="AO106" i="1"/>
  <c r="AP106" i="1"/>
  <c r="AL106" i="1"/>
  <c r="AQ106" i="1"/>
  <c r="BO106" i="1"/>
  <c r="AA107" i="1"/>
  <c r="W107" i="1"/>
  <c r="O107" i="1"/>
  <c r="U107" i="1"/>
  <c r="CG107" i="1" s="1"/>
  <c r="AB107" i="1"/>
  <c r="AS107" i="1"/>
  <c r="CJ107" i="1" s="1"/>
  <c r="AO107" i="1"/>
  <c r="AQ107" i="1"/>
  <c r="AL107" i="1"/>
  <c r="AR107" i="1"/>
  <c r="CI107" i="1" s="1"/>
  <c r="AM107" i="1"/>
  <c r="AW107" i="1"/>
  <c r="AV107" i="1"/>
  <c r="AX107" i="1"/>
  <c r="Y108" i="1"/>
  <c r="AA108" i="1"/>
  <c r="AH108" i="1"/>
  <c r="AD108" i="1"/>
  <c r="AE108" i="1"/>
  <c r="AF108" i="1"/>
  <c r="BX108" i="1"/>
  <c r="BT108" i="1"/>
  <c r="BS108" i="1"/>
  <c r="BU108" i="1"/>
  <c r="S109" i="1"/>
  <c r="T109" i="1"/>
  <c r="CF109" i="1" s="1"/>
  <c r="P109" i="1"/>
  <c r="U109" i="1"/>
  <c r="CG109" i="1" s="1"/>
  <c r="N109" i="1"/>
  <c r="BW111" i="1"/>
  <c r="BS111" i="1"/>
  <c r="BX111" i="1"/>
  <c r="BT111" i="1"/>
  <c r="BV111" i="1"/>
  <c r="BQ114" i="1"/>
  <c r="BK114" i="1"/>
  <c r="BM114" i="1"/>
  <c r="BU114" i="1"/>
  <c r="BN114" i="1"/>
  <c r="BO114" i="1"/>
  <c r="BL89" i="1"/>
  <c r="P91" i="1"/>
  <c r="AN91" i="1"/>
  <c r="BL93" i="1"/>
  <c r="P95" i="1"/>
  <c r="AN95" i="1"/>
  <c r="BL97" i="1"/>
  <c r="AS98" i="1"/>
  <c r="CJ98" i="1" s="1"/>
  <c r="AO98" i="1"/>
  <c r="AN98" i="1"/>
  <c r="AY98" i="1"/>
  <c r="BK98" i="1"/>
  <c r="W99" i="1"/>
  <c r="AG99" i="1"/>
  <c r="BV99" i="1"/>
  <c r="P100" i="1"/>
  <c r="U100" i="1"/>
  <c r="CG100" i="1" s="1"/>
  <c r="Z100" i="1"/>
  <c r="AF100" i="1"/>
  <c r="AM100" i="1"/>
  <c r="BK100" i="1"/>
  <c r="BP100" i="1"/>
  <c r="BV100" i="1"/>
  <c r="Y101" i="1"/>
  <c r="AX101" i="1"/>
  <c r="BW101" i="1"/>
  <c r="BS101" i="1"/>
  <c r="BK101" i="1"/>
  <c r="BX101" i="1"/>
  <c r="AS102" i="1"/>
  <c r="CJ102" i="1" s="1"/>
  <c r="AO102" i="1"/>
  <c r="AP102" i="1"/>
  <c r="AL102" i="1"/>
  <c r="AQ102" i="1"/>
  <c r="BO102" i="1"/>
  <c r="BN102" i="1"/>
  <c r="BV102" i="1"/>
  <c r="AA103" i="1"/>
  <c r="W103" i="1"/>
  <c r="O103" i="1"/>
  <c r="AB103" i="1"/>
  <c r="AP103" i="1"/>
  <c r="AL103" i="1"/>
  <c r="AQ103" i="1"/>
  <c r="AR103" i="1"/>
  <c r="CI103" i="1" s="1"/>
  <c r="AW103" i="1"/>
  <c r="BW103" i="1"/>
  <c r="U104" i="1"/>
  <c r="CG104" i="1" s="1"/>
  <c r="AI104" i="1"/>
  <c r="AE104" i="1"/>
  <c r="AF104" i="1"/>
  <c r="AQ104" i="1"/>
  <c r="AP104" i="1"/>
  <c r="AX104" i="1"/>
  <c r="BK104" i="1"/>
  <c r="AA105" i="1"/>
  <c r="AZ105" i="1"/>
  <c r="AV105" i="1"/>
  <c r="AW105" i="1"/>
  <c r="BM105" i="1"/>
  <c r="BT105" i="1"/>
  <c r="P106" i="1"/>
  <c r="AM106" i="1"/>
  <c r="BW106" i="1"/>
  <c r="BS106" i="1"/>
  <c r="BX106" i="1"/>
  <c r="BT106" i="1"/>
  <c r="Q107" i="1"/>
  <c r="X107" i="1"/>
  <c r="AN107" i="1"/>
  <c r="AY107" i="1"/>
  <c r="S108" i="1"/>
  <c r="X108" i="1"/>
  <c r="AI108" i="1"/>
  <c r="BW108" i="1"/>
  <c r="Q109" i="1"/>
  <c r="BQ109" i="1"/>
  <c r="BM109" i="1"/>
  <c r="BN109" i="1"/>
  <c r="BJ109" i="1"/>
  <c r="BK109" i="1"/>
  <c r="BL109" i="1"/>
  <c r="BK110" i="1"/>
  <c r="BT110" i="1"/>
  <c r="BU110" i="1"/>
  <c r="BX110" i="1"/>
  <c r="T112" i="1"/>
  <c r="CF112" i="1" s="1"/>
  <c r="AY113" i="1"/>
  <c r="AU113" i="1"/>
  <c r="AZ113" i="1"/>
  <c r="AV113" i="1"/>
  <c r="AX113" i="1"/>
  <c r="AG101" i="1"/>
  <c r="AO101" i="1"/>
  <c r="Z102" i="1"/>
  <c r="AX102" i="1"/>
  <c r="BL102" i="1"/>
  <c r="BP102" i="1"/>
  <c r="BM103" i="1"/>
  <c r="P104" i="1"/>
  <c r="T104" i="1"/>
  <c r="CF104" i="1" s="1"/>
  <c r="AN104" i="1"/>
  <c r="AR104" i="1"/>
  <c r="CI104" i="1" s="1"/>
  <c r="BV104" i="1"/>
  <c r="Q105" i="1"/>
  <c r="AG105" i="1"/>
  <c r="AO105" i="1"/>
  <c r="Z106" i="1"/>
  <c r="AX106" i="1"/>
  <c r="BL106" i="1"/>
  <c r="BP106" i="1"/>
  <c r="BO107" i="1"/>
  <c r="BM107" i="1"/>
  <c r="BW107" i="1"/>
  <c r="BS107" i="1"/>
  <c r="BX107" i="1"/>
  <c r="R108" i="1"/>
  <c r="N108" i="1"/>
  <c r="Q108" i="1"/>
  <c r="Z108" i="1"/>
  <c r="AQ108" i="1"/>
  <c r="AU108" i="1"/>
  <c r="AZ108" i="1"/>
  <c r="AA109" i="1"/>
  <c r="W109" i="1"/>
  <c r="AB109" i="1"/>
  <c r="X109" i="1"/>
  <c r="AS109" i="1"/>
  <c r="CJ109" i="1" s="1"/>
  <c r="AB110" i="1"/>
  <c r="X110" i="1"/>
  <c r="Y110" i="1"/>
  <c r="BN110" i="1"/>
  <c r="BJ110" i="1"/>
  <c r="BO110" i="1"/>
  <c r="BP110" i="1"/>
  <c r="U111" i="1"/>
  <c r="CG111" i="1" s="1"/>
  <c r="Q111" i="1"/>
  <c r="R111" i="1"/>
  <c r="N111" i="1"/>
  <c r="S111" i="1"/>
  <c r="BQ111" i="1"/>
  <c r="AH112" i="1"/>
  <c r="AD112" i="1"/>
  <c r="AI112" i="1"/>
  <c r="AE112" i="1"/>
  <c r="AY112" i="1"/>
  <c r="AU112" i="1"/>
  <c r="AM112" i="1"/>
  <c r="AS112" i="1"/>
  <c r="CJ112" i="1" s="1"/>
  <c r="AZ112" i="1"/>
  <c r="BX112" i="1"/>
  <c r="BT112" i="1"/>
  <c r="BU112" i="1"/>
  <c r="AA113" i="1"/>
  <c r="W113" i="1"/>
  <c r="AB113" i="1"/>
  <c r="X113" i="1"/>
  <c r="AS113" i="1"/>
  <c r="CJ113" i="1" s="1"/>
  <c r="AB114" i="1"/>
  <c r="X114" i="1"/>
  <c r="Y114" i="1"/>
  <c r="AV114" i="1"/>
  <c r="AM114" i="1"/>
  <c r="AW114" i="1"/>
  <c r="AU114" i="1"/>
  <c r="N115" i="1"/>
  <c r="AQ115" i="1"/>
  <c r="AM115" i="1"/>
  <c r="AS115" i="1"/>
  <c r="CJ115" i="1" s="1"/>
  <c r="AO115" i="1"/>
  <c r="AL115" i="1"/>
  <c r="AN115" i="1"/>
  <c r="BL99" i="1"/>
  <c r="P101" i="1"/>
  <c r="AN101" i="1"/>
  <c r="BL103" i="1"/>
  <c r="P105" i="1"/>
  <c r="AN105" i="1"/>
  <c r="BL107" i="1"/>
  <c r="BQ107" i="1"/>
  <c r="BV107" i="1"/>
  <c r="P108" i="1"/>
  <c r="U108" i="1"/>
  <c r="CG108" i="1" s="1"/>
  <c r="AP108" i="1"/>
  <c r="AL108" i="1"/>
  <c r="AO108" i="1"/>
  <c r="AX108" i="1"/>
  <c r="O109" i="1"/>
  <c r="AI109" i="1"/>
  <c r="AE109" i="1"/>
  <c r="AF109" i="1"/>
  <c r="AQ109" i="1"/>
  <c r="AP109" i="1"/>
  <c r="AA110" i="1"/>
  <c r="AZ110" i="1"/>
  <c r="AV110" i="1"/>
  <c r="AW110" i="1"/>
  <c r="BM110" i="1"/>
  <c r="P111" i="1"/>
  <c r="AS111" i="1"/>
  <c r="CJ111" i="1" s="1"/>
  <c r="AO111" i="1"/>
  <c r="AP111" i="1"/>
  <c r="AL111" i="1"/>
  <c r="AQ111" i="1"/>
  <c r="BO111" i="1"/>
  <c r="BN111" i="1"/>
  <c r="AA112" i="1"/>
  <c r="W112" i="1"/>
  <c r="O112" i="1"/>
  <c r="AB112" i="1"/>
  <c r="AP112" i="1"/>
  <c r="AL112" i="1"/>
  <c r="AQ112" i="1"/>
  <c r="AR112" i="1"/>
  <c r="CI112" i="1" s="1"/>
  <c r="AW112" i="1"/>
  <c r="BW112" i="1"/>
  <c r="U113" i="1"/>
  <c r="CG113" i="1" s="1"/>
  <c r="AI113" i="1"/>
  <c r="AE113" i="1"/>
  <c r="AF113" i="1"/>
  <c r="AQ113" i="1"/>
  <c r="AP113" i="1"/>
  <c r="AA114" i="1"/>
  <c r="AP114" i="1"/>
  <c r="AL114" i="1"/>
  <c r="AR114" i="1"/>
  <c r="CI114" i="1" s="1"/>
  <c r="AS114" i="1"/>
  <c r="CJ114" i="1" s="1"/>
  <c r="AN114" i="1"/>
  <c r="O115" i="1"/>
  <c r="AF115" i="1"/>
  <c r="AH115" i="1"/>
  <c r="AD115" i="1"/>
  <c r="AN109" i="1"/>
  <c r="AR109" i="1"/>
  <c r="CI109" i="1" s="1"/>
  <c r="BV109" i="1"/>
  <c r="Q110" i="1"/>
  <c r="AG110" i="1"/>
  <c r="AO110" i="1"/>
  <c r="BS110" i="1"/>
  <c r="BW110" i="1"/>
  <c r="AD111" i="1"/>
  <c r="AH111" i="1"/>
  <c r="AX111" i="1"/>
  <c r="BL111" i="1"/>
  <c r="BP111" i="1"/>
  <c r="BM112" i="1"/>
  <c r="P113" i="1"/>
  <c r="T113" i="1"/>
  <c r="CF113" i="1" s="1"/>
  <c r="AN113" i="1"/>
  <c r="AR113" i="1"/>
  <c r="CI113" i="1" s="1"/>
  <c r="BV113" i="1"/>
  <c r="Q114" i="1"/>
  <c r="AH114" i="1"/>
  <c r="AD114" i="1"/>
  <c r="AI114" i="1"/>
  <c r="BP114" i="1"/>
  <c r="BX114" i="1"/>
  <c r="BT114" i="1"/>
  <c r="BW114" i="1"/>
  <c r="S115" i="1"/>
  <c r="Q115" i="1"/>
  <c r="AA115" i="1"/>
  <c r="W115" i="1"/>
  <c r="AB115" i="1"/>
  <c r="BN116" i="1"/>
  <c r="BJ116" i="1"/>
  <c r="BO116" i="1"/>
  <c r="BK116" i="1"/>
  <c r="BU116" i="1"/>
  <c r="AH118" i="1"/>
  <c r="AD118" i="1"/>
  <c r="AF118" i="1"/>
  <c r="AI118" i="1"/>
  <c r="AE118" i="1"/>
  <c r="AY119" i="1"/>
  <c r="AU119" i="1"/>
  <c r="AW119" i="1"/>
  <c r="AZ119" i="1"/>
  <c r="AV119" i="1"/>
  <c r="BN120" i="1"/>
  <c r="BJ120" i="1"/>
  <c r="BO120" i="1"/>
  <c r="BK120" i="1"/>
  <c r="BU120" i="1"/>
  <c r="BL108" i="1"/>
  <c r="P110" i="1"/>
  <c r="AN110" i="1"/>
  <c r="BL112" i="1"/>
  <c r="P114" i="1"/>
  <c r="AG114" i="1"/>
  <c r="BV114" i="1"/>
  <c r="P115" i="1"/>
  <c r="U115" i="1"/>
  <c r="CG115" i="1" s="1"/>
  <c r="Z115" i="1"/>
  <c r="AY115" i="1"/>
  <c r="AU115" i="1"/>
  <c r="AW115" i="1"/>
  <c r="AZ115" i="1"/>
  <c r="BQ115" i="1"/>
  <c r="BM115" i="1"/>
  <c r="BO115" i="1"/>
  <c r="BN115" i="1"/>
  <c r="BJ115" i="1"/>
  <c r="BP116" i="1"/>
  <c r="BV116" i="1"/>
  <c r="AS117" i="1"/>
  <c r="CJ117" i="1" s="1"/>
  <c r="AO117" i="1"/>
  <c r="AQ117" i="1"/>
  <c r="AP117" i="1"/>
  <c r="AL117" i="1"/>
  <c r="BW117" i="1"/>
  <c r="BS117" i="1"/>
  <c r="BU117" i="1"/>
  <c r="BX117" i="1"/>
  <c r="BT117" i="1"/>
  <c r="AB118" i="1"/>
  <c r="X118" i="1"/>
  <c r="O118" i="1"/>
  <c r="Y118" i="1"/>
  <c r="AZ118" i="1"/>
  <c r="AV118" i="1"/>
  <c r="AY118" i="1"/>
  <c r="AU118" i="1"/>
  <c r="AM118" i="1"/>
  <c r="AW118" i="1"/>
  <c r="AA119" i="1"/>
  <c r="W119" i="1"/>
  <c r="Y119" i="1"/>
  <c r="AB119" i="1"/>
  <c r="X119" i="1"/>
  <c r="BQ119" i="1"/>
  <c r="BM119" i="1"/>
  <c r="BO119" i="1"/>
  <c r="BN119" i="1"/>
  <c r="BJ119" i="1"/>
  <c r="BP120" i="1"/>
  <c r="BV120" i="1"/>
  <c r="BV115" i="1"/>
  <c r="Q116" i="1"/>
  <c r="U116" i="1"/>
  <c r="CG116" i="1" s="1"/>
  <c r="Y116" i="1"/>
  <c r="AG116" i="1"/>
  <c r="AO116" i="1"/>
  <c r="AS116" i="1"/>
  <c r="CJ116" i="1" s="1"/>
  <c r="BS116" i="1"/>
  <c r="BW116" i="1"/>
  <c r="Z117" i="1"/>
  <c r="AD117" i="1"/>
  <c r="AH117" i="1"/>
  <c r="BL117" i="1"/>
  <c r="S118" i="1"/>
  <c r="W118" i="1"/>
  <c r="AA118" i="1"/>
  <c r="AQ118" i="1"/>
  <c r="BM118" i="1"/>
  <c r="BU118" i="1"/>
  <c r="P119" i="1"/>
  <c r="T119" i="1"/>
  <c r="CF119" i="1" s="1"/>
  <c r="AF119" i="1"/>
  <c r="AN119" i="1"/>
  <c r="AR119" i="1"/>
  <c r="CI119" i="1" s="1"/>
  <c r="BV119" i="1"/>
  <c r="Q120" i="1"/>
  <c r="U120" i="1"/>
  <c r="CG120" i="1" s="1"/>
  <c r="Y120" i="1"/>
  <c r="AG120" i="1"/>
  <c r="AO120" i="1"/>
  <c r="AS120" i="1"/>
  <c r="CJ120" i="1" s="1"/>
  <c r="BS120" i="1"/>
  <c r="BW120" i="1"/>
  <c r="AG115" i="1"/>
  <c r="BS115" i="1"/>
  <c r="BW115" i="1"/>
  <c r="N116" i="1"/>
  <c r="R116" i="1"/>
  <c r="AD116" i="1"/>
  <c r="AH116" i="1"/>
  <c r="AL116" i="1"/>
  <c r="AP116" i="1"/>
  <c r="BL116" i="1"/>
  <c r="BT116" i="1"/>
  <c r="BX116" i="1"/>
  <c r="O117" i="1"/>
  <c r="W117" i="1"/>
  <c r="AE117" i="1"/>
  <c r="AI117" i="1"/>
  <c r="AM117" i="1"/>
  <c r="AU117" i="1"/>
  <c r="AY117" i="1"/>
  <c r="BM117" i="1"/>
  <c r="BQ117" i="1"/>
  <c r="P118" i="1"/>
  <c r="T118" i="1"/>
  <c r="CF118" i="1" s="1"/>
  <c r="AN118" i="1"/>
  <c r="AR118" i="1"/>
  <c r="CI118" i="1" s="1"/>
  <c r="BV118" i="1"/>
  <c r="Q119" i="1"/>
  <c r="U119" i="1"/>
  <c r="CG119" i="1" s="1"/>
  <c r="AG119" i="1"/>
  <c r="AO119" i="1"/>
  <c r="AS119" i="1"/>
  <c r="CJ119" i="1" s="1"/>
  <c r="BS119" i="1"/>
  <c r="BW119" i="1"/>
  <c r="N120" i="1"/>
  <c r="R120" i="1"/>
  <c r="AD120" i="1"/>
  <c r="AH120" i="1"/>
  <c r="AL120" i="1"/>
  <c r="AP120" i="1"/>
  <c r="BL120" i="1"/>
  <c r="BT120" i="1"/>
  <c r="BX120" i="1"/>
  <c r="BL114" i="1"/>
  <c r="AE115" i="1"/>
  <c r="P116" i="1"/>
  <c r="X116" i="1"/>
  <c r="AN116" i="1"/>
  <c r="BK117" i="1"/>
  <c r="N118" i="1"/>
  <c r="AL118" i="1"/>
  <c r="BL118" i="1"/>
  <c r="BT118" i="1"/>
  <c r="AE119" i="1"/>
  <c r="AM119" i="1"/>
  <c r="P120" i="1"/>
  <c r="X120" i="1"/>
  <c r="AN120" i="1"/>
</calcChain>
</file>

<file path=xl/sharedStrings.xml><?xml version="1.0" encoding="utf-8"?>
<sst xmlns="http://schemas.openxmlformats.org/spreadsheetml/2006/main" count="326" uniqueCount="276">
  <si>
    <t>时间</t>
  </si>
  <si>
    <t>开盘</t>
  </si>
  <si>
    <t>最高</t>
  </si>
  <si>
    <t>最低</t>
  </si>
  <si>
    <t>收盘</t>
  </si>
  <si>
    <t>涨幅</t>
  </si>
  <si>
    <t>振幅</t>
  </si>
  <si>
    <t>总手</t>
  </si>
  <si>
    <t>金额</t>
  </si>
  <si>
    <t>换手</t>
  </si>
  <si>
    <t>成交次数</t>
  </si>
  <si>
    <t>KP移动平均值</t>
  </si>
  <si>
    <t>KP标准差</t>
  </si>
  <si>
    <t>Z</t>
  </si>
  <si>
    <t>CV</t>
  </si>
  <si>
    <t>KP-1SD</t>
  </si>
  <si>
    <t>KP+1SD</t>
  </si>
  <si>
    <t>KP-2SD</t>
  </si>
  <si>
    <t>KP+2SD</t>
  </si>
  <si>
    <t>KP-3SD</t>
  </si>
  <si>
    <t>KP+3SD</t>
  </si>
  <si>
    <t>开盘中位数</t>
  </si>
  <si>
    <t>KP+1中位</t>
  </si>
  <si>
    <t>KP-2中位</t>
  </si>
  <si>
    <t>KP+2中位</t>
  </si>
  <si>
    <t>KP-3中位</t>
  </si>
  <si>
    <t>KP+3中位</t>
  </si>
  <si>
    <t>开盘众位数</t>
  </si>
  <si>
    <t>SP移动平均值</t>
  </si>
  <si>
    <t>SP标准差</t>
  </si>
  <si>
    <t>SP-1SD</t>
  </si>
  <si>
    <t>SP+1SD</t>
  </si>
  <si>
    <t>SP-2SD</t>
  </si>
  <si>
    <t>SP+2SD</t>
  </si>
  <si>
    <t>SP-3SD</t>
  </si>
  <si>
    <t>SP+3SD</t>
  </si>
  <si>
    <t>S盘中位数</t>
  </si>
  <si>
    <t>量移平均值</t>
  </si>
  <si>
    <t>量标准差</t>
  </si>
  <si>
    <t>量-1SD</t>
  </si>
  <si>
    <t>量+1SD</t>
  </si>
  <si>
    <t>量-2SD</t>
  </si>
  <si>
    <t>量+2SD</t>
  </si>
  <si>
    <t>量-3SD</t>
  </si>
  <si>
    <t>量+3SD</t>
  </si>
  <si>
    <t>量盘中位数</t>
  </si>
  <si>
    <t>量众位数</t>
  </si>
  <si>
    <t>开盘-(KP-3SD)</t>
  </si>
  <si>
    <t>(KP+3SD)-开盘</t>
  </si>
  <si>
    <t>0线</t>
  </si>
  <si>
    <t>收盘-(SP-3SD)</t>
  </si>
  <si>
    <t>(SP+3SD)-收盘</t>
  </si>
  <si>
    <t>2018-01-02</t>
  </si>
  <si>
    <t>2.87%</t>
  </si>
  <si>
    <t>2018-01-03</t>
  </si>
  <si>
    <t>-0.14%</t>
  </si>
  <si>
    <t>2018-01-04</t>
  </si>
  <si>
    <t>3.08%</t>
  </si>
  <si>
    <t>2018-01-05</t>
  </si>
  <si>
    <t>0.95%</t>
  </si>
  <si>
    <t>2018-01-08</t>
  </si>
  <si>
    <t>0.0%</t>
  </si>
  <si>
    <t>2018-01-09</t>
  </si>
  <si>
    <t>1.48%</t>
  </si>
  <si>
    <t>2018-01-10</t>
  </si>
  <si>
    <t>-1.46%</t>
  </si>
  <si>
    <t>2018-01-11</t>
  </si>
  <si>
    <t>2018-01-12</t>
  </si>
  <si>
    <t>1.34%</t>
  </si>
  <si>
    <t>2018-01-15</t>
  </si>
  <si>
    <t>0.73%</t>
  </si>
  <si>
    <t>2018-01-16</t>
  </si>
  <si>
    <t>5.6%</t>
  </si>
  <si>
    <t>2018-01-17</t>
  </si>
  <si>
    <t>-2.0%</t>
  </si>
  <si>
    <t>2018-01-18</t>
  </si>
  <si>
    <t>0.51%</t>
  </si>
  <si>
    <t>2018-01-19</t>
  </si>
  <si>
    <t>-2.66%</t>
  </si>
  <si>
    <t>2018-01-22</t>
  </si>
  <si>
    <t>3.19%</t>
  </si>
  <si>
    <t>2018-01-23</t>
  </si>
  <si>
    <t>-1.83%</t>
  </si>
  <si>
    <t>2018-01-24</t>
  </si>
  <si>
    <t>-2.12%</t>
  </si>
  <si>
    <t>2018-01-25</t>
  </si>
  <si>
    <t>0.07%</t>
  </si>
  <si>
    <t>2018-01-26</t>
  </si>
  <si>
    <t>-0.59%</t>
  </si>
  <si>
    <t>2018-01-29</t>
  </si>
  <si>
    <t>1.25%</t>
  </si>
  <si>
    <t>2018-01-30</t>
  </si>
  <si>
    <t>-3.65%</t>
  </si>
  <si>
    <t>2018-01-31</t>
  </si>
  <si>
    <t>2018-02-01</t>
  </si>
  <si>
    <t>-3.99%</t>
  </si>
  <si>
    <t>2018-02-02</t>
  </si>
  <si>
    <t>-0.56%</t>
  </si>
  <si>
    <t>2018-02-05</t>
  </si>
  <si>
    <t>-2.48%</t>
  </si>
  <si>
    <t>2018-02-06</t>
  </si>
  <si>
    <t>-4.93%</t>
  </si>
  <si>
    <t>2018-02-07</t>
  </si>
  <si>
    <t>-2.75%</t>
  </si>
  <si>
    <t>2018-02-08</t>
  </si>
  <si>
    <t>1.88%</t>
  </si>
  <si>
    <t>2018-02-09</t>
  </si>
  <si>
    <t>-4.24%</t>
  </si>
  <si>
    <t>2018-02-12</t>
  </si>
  <si>
    <t>2.73%</t>
  </si>
  <si>
    <t>2018-02-13</t>
  </si>
  <si>
    <t>1.57%</t>
  </si>
  <si>
    <t>2018-02-14</t>
  </si>
  <si>
    <t>0.85%</t>
  </si>
  <si>
    <t>2018-02-22</t>
  </si>
  <si>
    <t>1.68%</t>
  </si>
  <si>
    <t>2018-02-23</t>
  </si>
  <si>
    <t>-0.68%</t>
  </si>
  <si>
    <t>2018-02-26</t>
  </si>
  <si>
    <t>1.89%</t>
  </si>
  <si>
    <t>2018-02-27</t>
  </si>
  <si>
    <t>-2.15%</t>
  </si>
  <si>
    <t>2018-02-28</t>
  </si>
  <si>
    <t>-0.3%</t>
  </si>
  <si>
    <t>2018-03-01</t>
  </si>
  <si>
    <t>0.69%</t>
  </si>
  <si>
    <t>2018-03-02</t>
  </si>
  <si>
    <t>0.83%</t>
  </si>
  <si>
    <t>2018-03-05</t>
  </si>
  <si>
    <t>2018-03-06</t>
  </si>
  <si>
    <t>2018-03-07</t>
  </si>
  <si>
    <t>0.45%</t>
  </si>
  <si>
    <t>2018-03-08</t>
  </si>
  <si>
    <t>1.64%</t>
  </si>
  <si>
    <t>2018-03-09</t>
  </si>
  <si>
    <t>0.29%</t>
  </si>
  <si>
    <t>2018-03-12</t>
  </si>
  <si>
    <t>0.37%</t>
  </si>
  <si>
    <t>2018-03-13</t>
  </si>
  <si>
    <t>-1.82%</t>
  </si>
  <si>
    <t>2018-03-14</t>
  </si>
  <si>
    <t>-0.97%</t>
  </si>
  <si>
    <t>2018-03-15</t>
  </si>
  <si>
    <t>0.3%</t>
  </si>
  <si>
    <t>2018-03-16</t>
  </si>
  <si>
    <t>-1.57%</t>
  </si>
  <si>
    <t>2018-03-19</t>
  </si>
  <si>
    <t>-0.08%</t>
  </si>
  <si>
    <t>2018-03-20</t>
  </si>
  <si>
    <t>0.23%</t>
  </si>
  <si>
    <t>2018-03-21</t>
  </si>
  <si>
    <t>-0.53%</t>
  </si>
  <si>
    <t>2018-03-22</t>
  </si>
  <si>
    <t>-2.29%</t>
  </si>
  <si>
    <t>2018-03-23</t>
  </si>
  <si>
    <t>-8.52%</t>
  </si>
  <si>
    <t>2018-03-26</t>
  </si>
  <si>
    <t>0.6%</t>
  </si>
  <si>
    <t>2018-03-27</t>
  </si>
  <si>
    <t>2.72%</t>
  </si>
  <si>
    <t>2018-03-28</t>
  </si>
  <si>
    <t>-1.74%</t>
  </si>
  <si>
    <t>2018-03-29</t>
  </si>
  <si>
    <t>3.28%</t>
  </si>
  <si>
    <t>2018-03-30</t>
  </si>
  <si>
    <t>-0.24%</t>
  </si>
  <si>
    <t>2018-04-02</t>
  </si>
  <si>
    <t>-2.94%</t>
  </si>
  <si>
    <t>2018-04-03</t>
  </si>
  <si>
    <t>-4.04%</t>
  </si>
  <si>
    <t>2018-04-04</t>
  </si>
  <si>
    <t>-1.84%</t>
  </si>
  <si>
    <t>2018-04-09</t>
  </si>
  <si>
    <t>-1.7%</t>
  </si>
  <si>
    <t>2018-04-10</t>
  </si>
  <si>
    <t>2.82%</t>
  </si>
  <si>
    <t>2018-04-11</t>
  </si>
  <si>
    <t>-0.27%</t>
  </si>
  <si>
    <t>2018-04-12</t>
  </si>
  <si>
    <t>-2.21%</t>
  </si>
  <si>
    <t>2018-04-13</t>
  </si>
  <si>
    <t>2018-04-16</t>
  </si>
  <si>
    <t>-1.36%</t>
  </si>
  <si>
    <t>2018-04-17</t>
  </si>
  <si>
    <t>-0.37%</t>
  </si>
  <si>
    <t>2018-04-18</t>
  </si>
  <si>
    <t>2018-04-19</t>
  </si>
  <si>
    <t>0.64%</t>
  </si>
  <si>
    <t>2018-04-20</t>
  </si>
  <si>
    <t>-4.28%</t>
  </si>
  <si>
    <t>2018-04-23</t>
  </si>
  <si>
    <t>-2.28%</t>
  </si>
  <si>
    <t>2018-04-24</t>
  </si>
  <si>
    <t>3.7%</t>
  </si>
  <si>
    <t>2018-04-25</t>
  </si>
  <si>
    <t>0.75%</t>
  </si>
  <si>
    <t>2018-04-26</t>
  </si>
  <si>
    <t>-1.96%</t>
  </si>
  <si>
    <t>2018-04-27</t>
  </si>
  <si>
    <t>0.57%</t>
  </si>
  <si>
    <t>2018-05-02</t>
  </si>
  <si>
    <t>-1.89%</t>
  </si>
  <si>
    <t>2018-05-03</t>
  </si>
  <si>
    <t>4.05%</t>
  </si>
  <si>
    <t>2018-05-04</t>
  </si>
  <si>
    <t>2018-05-07</t>
  </si>
  <si>
    <t>2018-05-08</t>
  </si>
  <si>
    <t>3.32%</t>
  </si>
  <si>
    <t>2018-05-09</t>
  </si>
  <si>
    <t>-0.71%</t>
  </si>
  <si>
    <t>2018-05-10</t>
  </si>
  <si>
    <t>2018-05-11</t>
  </si>
  <si>
    <t>-0.9%</t>
  </si>
  <si>
    <t>2018-05-14</t>
  </si>
  <si>
    <t>-0.18%</t>
  </si>
  <si>
    <t>2018-05-15</t>
  </si>
  <si>
    <t>0.36%</t>
  </si>
  <si>
    <t>2018-05-16</t>
  </si>
  <si>
    <t>1.17%</t>
  </si>
  <si>
    <t>2018-05-17</t>
  </si>
  <si>
    <t>-0.62%</t>
  </si>
  <si>
    <t>2018-05-18</t>
  </si>
  <si>
    <t>0.99%</t>
  </si>
  <si>
    <t>2018-05-21</t>
  </si>
  <si>
    <t>0.44%</t>
  </si>
  <si>
    <t>2018-05-22</t>
  </si>
  <si>
    <t>2018-05-23</t>
  </si>
  <si>
    <t>-1.51%</t>
  </si>
  <si>
    <t>2018-05-24</t>
  </si>
  <si>
    <t>-1.45%</t>
  </si>
  <si>
    <t>2018-05-25</t>
  </si>
  <si>
    <t>2018-05-28</t>
  </si>
  <si>
    <t>0.82%</t>
  </si>
  <si>
    <t>2018-05-29</t>
  </si>
  <si>
    <t>0.18%</t>
  </si>
  <si>
    <t>2018-05-30</t>
  </si>
  <si>
    <t>-3.26%</t>
  </si>
  <si>
    <t>2018-05-31</t>
  </si>
  <si>
    <t>4.12%</t>
  </si>
  <si>
    <t>2018-06-01</t>
  </si>
  <si>
    <t>-2.43%</t>
  </si>
  <si>
    <t>2018-06-04</t>
  </si>
  <si>
    <t>10.04%</t>
  </si>
  <si>
    <t>2018-06-05</t>
  </si>
  <si>
    <t>2018-06-06</t>
  </si>
  <si>
    <t>2018-06-07</t>
  </si>
  <si>
    <t>-0.84%</t>
  </si>
  <si>
    <t>2018-06-08</t>
  </si>
  <si>
    <t>-0.85%</t>
  </si>
  <si>
    <t>2018-06-11</t>
  </si>
  <si>
    <t>0.09%</t>
  </si>
  <si>
    <t>2018-06-12</t>
  </si>
  <si>
    <t>4.18%</t>
  </si>
  <si>
    <t>2018-06-13</t>
  </si>
  <si>
    <t>0.08%</t>
  </si>
  <si>
    <t>2018-06-14</t>
  </si>
  <si>
    <t>-1.31%</t>
  </si>
  <si>
    <t>2018-06-15</t>
  </si>
  <si>
    <t>-1.99%</t>
  </si>
  <si>
    <t>2018-06-19</t>
  </si>
  <si>
    <t>-7.44%</t>
  </si>
  <si>
    <t>2018-06-20</t>
  </si>
  <si>
    <t>2018-06-21</t>
  </si>
  <si>
    <t>-4.08%</t>
  </si>
  <si>
    <t>2018-06-22</t>
  </si>
  <si>
    <t>1.51%</t>
  </si>
  <si>
    <t>2018-06-25</t>
  </si>
  <si>
    <t>0.84%</t>
  </si>
  <si>
    <t>2018-06-26</t>
  </si>
  <si>
    <t>-1.94%</t>
  </si>
  <si>
    <t>2018-06-27</t>
  </si>
  <si>
    <t>-3.49%</t>
  </si>
  <si>
    <t>2018-06-28</t>
  </si>
  <si>
    <t>-1.76%</t>
  </si>
  <si>
    <t>2018-06-29</t>
  </si>
  <si>
    <t>2.98%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</si>
</sst>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开盘线分析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'50日'!$CF$1</c:f>
              <c:strCache>
                <c:ptCount val="1"/>
                <c:pt idx="0">
                  <c:v>开盘-(KP-3SD)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'50日'!$CF$70:$CF$120</c:f>
              <c:numCache>
                <c:formatCode>General</c:formatCode>
                <c:ptCount val="51"/>
                <c:pt idx="0">
                  <c:v>1.2861778220854223</c:v>
                </c:pt>
                <c:pt idx="1">
                  <c:v>1.3495702535148144</c:v>
                </c:pt>
                <c:pt idx="2">
                  <c:v>1.3608729241718684</c:v>
                </c:pt>
                <c:pt idx="3">
                  <c:v>1.4088014522257009</c:v>
                </c:pt>
                <c:pt idx="4">
                  <c:v>1.0435589992546142</c:v>
                </c:pt>
                <c:pt idx="5">
                  <c:v>0.87822184137390735</c:v>
                </c:pt>
                <c:pt idx="6">
                  <c:v>1.322856337473139</c:v>
                </c:pt>
                <c:pt idx="7">
                  <c:v>1.5227501204983014</c:v>
                </c:pt>
                <c:pt idx="8">
                  <c:v>1.4344626731593735</c:v>
                </c:pt>
                <c:pt idx="9">
                  <c:v>1.5740964085264544</c:v>
                </c:pt>
                <c:pt idx="10">
                  <c:v>1.4861940128016755</c:v>
                </c:pt>
                <c:pt idx="11">
                  <c:v>1.9249931560364093</c:v>
                </c:pt>
                <c:pt idx="12">
                  <c:v>1.9463202693611859</c:v>
                </c:pt>
                <c:pt idx="13">
                  <c:v>2.195139923895157</c:v>
                </c:pt>
                <c:pt idx="14">
                  <c:v>2.5886910256553062</c:v>
                </c:pt>
                <c:pt idx="15">
                  <c:v>2.5828495087498453</c:v>
                </c:pt>
                <c:pt idx="16">
                  <c:v>2.5988937868406765</c:v>
                </c:pt>
                <c:pt idx="17">
                  <c:v>2.4685630537847185</c:v>
                </c:pt>
                <c:pt idx="18">
                  <c:v>2.5209508830680978</c:v>
                </c:pt>
                <c:pt idx="19">
                  <c:v>2.5485803584834077</c:v>
                </c:pt>
                <c:pt idx="20">
                  <c:v>2.6622807298977591</c:v>
                </c:pt>
                <c:pt idx="21">
                  <c:v>2.6721322064012067</c:v>
                </c:pt>
                <c:pt idx="22">
                  <c:v>2.857326664676398</c:v>
                </c:pt>
                <c:pt idx="23">
                  <c:v>2.7349578504136787</c:v>
                </c:pt>
                <c:pt idx="24">
                  <c:v>2.6424212435705137</c:v>
                </c:pt>
                <c:pt idx="25">
                  <c:v>2.3961577427873451</c:v>
                </c:pt>
                <c:pt idx="26">
                  <c:v>2.1140928944761566</c:v>
                </c:pt>
                <c:pt idx="27">
                  <c:v>2.2365358034033083</c:v>
                </c:pt>
                <c:pt idx="28">
                  <c:v>2.2176464214748233</c:v>
                </c:pt>
                <c:pt idx="29">
                  <c:v>1.9380903622687473</c:v>
                </c:pt>
                <c:pt idx="30">
                  <c:v>1.7342855798905763</c:v>
                </c:pt>
                <c:pt idx="31">
                  <c:v>1.9439084507272071</c:v>
                </c:pt>
                <c:pt idx="32">
                  <c:v>1.6267240934701572</c:v>
                </c:pt>
                <c:pt idx="33">
                  <c:v>2.5268515166764889</c:v>
                </c:pt>
                <c:pt idx="34">
                  <c:v>2.5201702070888157</c:v>
                </c:pt>
                <c:pt idx="35">
                  <c:v>2.2985826688349604</c:v>
                </c:pt>
                <c:pt idx="36">
                  <c:v>2.0157389849372347</c:v>
                </c:pt>
                <c:pt idx="37">
                  <c:v>1.9568887729767681</c:v>
                </c:pt>
                <c:pt idx="38">
                  <c:v>2.144941373465505</c:v>
                </c:pt>
                <c:pt idx="39">
                  <c:v>2.3784768661347577</c:v>
                </c:pt>
                <c:pt idx="40">
                  <c:v>2.4472631472608448</c:v>
                </c:pt>
                <c:pt idx="41">
                  <c:v>2.3295151565317251</c:v>
                </c:pt>
                <c:pt idx="42">
                  <c:v>1.7653455491566632</c:v>
                </c:pt>
                <c:pt idx="43">
                  <c:v>1.0772740176354052</c:v>
                </c:pt>
                <c:pt idx="44">
                  <c:v>1.3081896610146391</c:v>
                </c:pt>
                <c:pt idx="45">
                  <c:v>0.57524125006954563</c:v>
                </c:pt>
                <c:pt idx="46">
                  <c:v>1.077871067948136</c:v>
                </c:pt>
                <c:pt idx="47">
                  <c:v>0.96039595746082362</c:v>
                </c:pt>
                <c:pt idx="48">
                  <c:v>0.90917879975585159</c:v>
                </c:pt>
                <c:pt idx="49">
                  <c:v>0.61213734881500947</c:v>
                </c:pt>
                <c:pt idx="50">
                  <c:v>0.53864903352585003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'50日'!$CG$1</c:f>
              <c:strCache>
                <c:ptCount val="1"/>
                <c:pt idx="0">
                  <c:v>(KP+3SD)-开盘</c:v>
                </c:pt>
              </c:strCache>
            </c:strRef>
          </c:tx>
          <c:spPr>
            <a:ln>
              <a:solidFill>
                <a:srgbClr val="3366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'50日'!$CG$70:$CG$120</c:f>
              <c:numCache>
                <c:formatCode>General</c:formatCode>
                <c:ptCount val="51"/>
                <c:pt idx="0">
                  <c:v>5.3634327240462003</c:v>
                </c:pt>
                <c:pt idx="1">
                  <c:v>5.2178055476324605</c:v>
                </c:pt>
                <c:pt idx="2">
                  <c:v>5.0338141006424593</c:v>
                </c:pt>
                <c:pt idx="3">
                  <c:v>4.7942916483041333</c:v>
                </c:pt>
                <c:pt idx="4">
                  <c:v>5.1651276267055941</c:v>
                </c:pt>
                <c:pt idx="5">
                  <c:v>5.3205747825503771</c:v>
                </c:pt>
                <c:pt idx="6">
                  <c:v>4.9326602590417625</c:v>
                </c:pt>
                <c:pt idx="7">
                  <c:v>4.7466716891257441</c:v>
                </c:pt>
                <c:pt idx="8">
                  <c:v>4.9454430653162262</c:v>
                </c:pt>
                <c:pt idx="9">
                  <c:v>4.895665035977423</c:v>
                </c:pt>
                <c:pt idx="10">
                  <c:v>5.1540371500565705</c:v>
                </c:pt>
                <c:pt idx="11">
                  <c:v>4.8175421756442436</c:v>
                </c:pt>
                <c:pt idx="12">
                  <c:v>4.9063202693611796</c:v>
                </c:pt>
                <c:pt idx="13">
                  <c:v>4.7186693356598592</c:v>
                </c:pt>
                <c:pt idx="14">
                  <c:v>4.321240045263151</c:v>
                </c:pt>
                <c:pt idx="15">
                  <c:v>4.2946142146321975</c:v>
                </c:pt>
                <c:pt idx="16">
                  <c:v>4.2267369240955759</c:v>
                </c:pt>
                <c:pt idx="17">
                  <c:v>4.3058179557455052</c:v>
                </c:pt>
                <c:pt idx="18">
                  <c:v>4.1640881379700563</c:v>
                </c:pt>
                <c:pt idx="19">
                  <c:v>4.0936783976990885</c:v>
                </c:pt>
                <c:pt idx="20">
                  <c:v>3.9109081808781525</c:v>
                </c:pt>
                <c:pt idx="21">
                  <c:v>3.8254655397345321</c:v>
                </c:pt>
                <c:pt idx="22">
                  <c:v>3.516542350950898</c:v>
                </c:pt>
                <c:pt idx="23">
                  <c:v>3.4933892229626906</c:v>
                </c:pt>
                <c:pt idx="24">
                  <c:v>3.4396761455312941</c:v>
                </c:pt>
                <c:pt idx="25">
                  <c:v>3.5208636251402829</c:v>
                </c:pt>
                <c:pt idx="26">
                  <c:v>3.5893870121232094</c:v>
                </c:pt>
                <c:pt idx="27">
                  <c:v>3.2102612935993822</c:v>
                </c:pt>
                <c:pt idx="28">
                  <c:v>2.9098032842199171</c:v>
                </c:pt>
                <c:pt idx="29">
                  <c:v>2.9322080093275655</c:v>
                </c:pt>
                <c:pt idx="30">
                  <c:v>2.8895796975376324</c:v>
                </c:pt>
                <c:pt idx="31">
                  <c:v>2.3497908036683803</c:v>
                </c:pt>
                <c:pt idx="32">
                  <c:v>2.3835868385681938</c:v>
                </c:pt>
                <c:pt idx="33">
                  <c:v>1.1950868107941321</c:v>
                </c:pt>
                <c:pt idx="34">
                  <c:v>0.88291530512803185</c:v>
                </c:pt>
                <c:pt idx="35">
                  <c:v>0.7766218845212407</c:v>
                </c:pt>
                <c:pt idx="36">
                  <c:v>0.90554290650586289</c:v>
                </c:pt>
                <c:pt idx="37">
                  <c:v>0.96786916513363153</c:v>
                </c:pt>
                <c:pt idx="38">
                  <c:v>0.77474529503413514</c:v>
                </c:pt>
                <c:pt idx="39">
                  <c:v>0.54984941515436603</c:v>
                </c:pt>
                <c:pt idx="40">
                  <c:v>0.52765530412358785</c:v>
                </c:pt>
                <c:pt idx="41">
                  <c:v>0.55618182319839171</c:v>
                </c:pt>
                <c:pt idx="42">
                  <c:v>0.98338476484293835</c:v>
                </c:pt>
                <c:pt idx="43">
                  <c:v>1.6419798999883444</c:v>
                </c:pt>
                <c:pt idx="44">
                  <c:v>1.398777896308756</c:v>
                </c:pt>
                <c:pt idx="45">
                  <c:v>2.2179863481087523</c:v>
                </c:pt>
                <c:pt idx="46">
                  <c:v>1.7288514601049965</c:v>
                </c:pt>
                <c:pt idx="47">
                  <c:v>1.8619645849117976</c:v>
                </c:pt>
                <c:pt idx="48">
                  <c:v>1.942512133089183</c:v>
                </c:pt>
                <c:pt idx="49">
                  <c:v>2.3313530350895153</c:v>
                </c:pt>
                <c:pt idx="50">
                  <c:v>2.5217862884278084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'50日'!$CH$1</c:f>
              <c:strCache>
                <c:ptCount val="1"/>
                <c:pt idx="0">
                  <c:v>0线</c:v>
                </c:pt>
              </c:strCache>
            </c:strRef>
          </c:tx>
          <c:spPr>
            <a:ln>
              <a:solidFill>
                <a:srgbClr val="3399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'50日'!$CH$70:$CH$120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165112"/>
        <c:axId val="579165504"/>
      </c:lineChart>
      <c:catAx>
        <c:axId val="57916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79165504"/>
        <c:crosses val="autoZero"/>
        <c:auto val="1"/>
        <c:lblAlgn val="ctr"/>
        <c:lblOffset val="100"/>
        <c:noMultiLvlLbl val="0"/>
      </c:catAx>
      <c:valAx>
        <c:axId val="57916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价格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16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收盘线分析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'50日'!$CI$1</c:f>
              <c:strCache>
                <c:ptCount val="1"/>
                <c:pt idx="0">
                  <c:v>收盘-(SP-3SD)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'50日'!$CI$70:$CI$120</c:f>
              <c:numCache>
                <c:formatCode>General</c:formatCode>
                <c:ptCount val="51"/>
                <c:pt idx="0">
                  <c:v>1.2839370197944078</c:v>
                </c:pt>
                <c:pt idx="1">
                  <c:v>1.4051920492788632</c:v>
                </c:pt>
                <c:pt idx="2">
                  <c:v>1.454316970126964</c:v>
                </c:pt>
                <c:pt idx="3">
                  <c:v>1.0651894225314269</c:v>
                </c:pt>
                <c:pt idx="4">
                  <c:v>0.91907711424960681</c:v>
                </c:pt>
                <c:pt idx="5">
                  <c:v>1.3779518036113405</c:v>
                </c:pt>
                <c:pt idx="6">
                  <c:v>1.5203459343061887</c:v>
                </c:pt>
                <c:pt idx="7">
                  <c:v>1.4090105706288298</c:v>
                </c:pt>
                <c:pt idx="8">
                  <c:v>1.5797597213772843</c:v>
                </c:pt>
                <c:pt idx="9">
                  <c:v>1.5114710004544225</c:v>
                </c:pt>
                <c:pt idx="10">
                  <c:v>2.008889803749593</c:v>
                </c:pt>
                <c:pt idx="11">
                  <c:v>1.9323261756620749</c:v>
                </c:pt>
                <c:pt idx="12">
                  <c:v>2.2018256405588303</c:v>
                </c:pt>
                <c:pt idx="13">
                  <c:v>2.5968163424763926</c:v>
                </c:pt>
                <c:pt idx="14">
                  <c:v>2.5503526646908696</c:v>
                </c:pt>
                <c:pt idx="15">
                  <c:v>2.6175869675844208</c:v>
                </c:pt>
                <c:pt idx="16">
                  <c:v>2.54059746666635</c:v>
                </c:pt>
                <c:pt idx="17">
                  <c:v>2.5262350345120588</c:v>
                </c:pt>
                <c:pt idx="18">
                  <c:v>2.5795837504654049</c:v>
                </c:pt>
                <c:pt idx="19">
                  <c:v>2.7130450546941436</c:v>
                </c:pt>
                <c:pt idx="20">
                  <c:v>2.6408810483146432</c:v>
                </c:pt>
                <c:pt idx="21">
                  <c:v>2.7309722102499734</c:v>
                </c:pt>
                <c:pt idx="22">
                  <c:v>2.7529903851000519</c:v>
                </c:pt>
                <c:pt idx="23">
                  <c:v>2.6518096133560594</c:v>
                </c:pt>
                <c:pt idx="24">
                  <c:v>2.4467560213504509</c:v>
                </c:pt>
                <c:pt idx="25">
                  <c:v>2.2300143941610582</c:v>
                </c:pt>
                <c:pt idx="26">
                  <c:v>2.1927840620671439</c:v>
                </c:pt>
                <c:pt idx="27">
                  <c:v>2.1781695092666187</c:v>
                </c:pt>
                <c:pt idx="28">
                  <c:v>2.1068317703301567</c:v>
                </c:pt>
                <c:pt idx="29">
                  <c:v>1.6763974198102485</c:v>
                </c:pt>
                <c:pt idx="30">
                  <c:v>2.0000204030182527</c:v>
                </c:pt>
                <c:pt idx="31">
                  <c:v>1.6364027268681607</c:v>
                </c:pt>
                <c:pt idx="32">
                  <c:v>2.6114233853628832</c:v>
                </c:pt>
                <c:pt idx="33">
                  <c:v>2.6474677384966476</c:v>
                </c:pt>
                <c:pt idx="34">
                  <c:v>2.3181328792776519</c:v>
                </c:pt>
                <c:pt idx="35">
                  <c:v>2.1098516929116915</c:v>
                </c:pt>
                <c:pt idx="36">
                  <c:v>2.0103073445797168</c:v>
                </c:pt>
                <c:pt idx="37">
                  <c:v>2.0177822758945645</c:v>
                </c:pt>
                <c:pt idx="38">
                  <c:v>2.5196432587924686</c:v>
                </c:pt>
                <c:pt idx="39">
                  <c:v>2.5583802844106032</c:v>
                </c:pt>
                <c:pt idx="40">
                  <c:v>2.3778971425706708</c:v>
                </c:pt>
                <c:pt idx="41">
                  <c:v>2.1023020814370472</c:v>
                </c:pt>
                <c:pt idx="42">
                  <c:v>1.2106058228917096</c:v>
                </c:pt>
                <c:pt idx="43">
                  <c:v>1.2849713438234271</c:v>
                </c:pt>
                <c:pt idx="44">
                  <c:v>0.86712933036630169</c:v>
                </c:pt>
                <c:pt idx="45">
                  <c:v>1.04154311456454</c:v>
                </c:pt>
                <c:pt idx="46">
                  <c:v>1.1444846134401612</c:v>
                </c:pt>
                <c:pt idx="47">
                  <c:v>0.96105082266971031</c:v>
                </c:pt>
                <c:pt idx="48">
                  <c:v>0.65027339608910317</c:v>
                </c:pt>
                <c:pt idx="49">
                  <c:v>0.548496817072472</c:v>
                </c:pt>
                <c:pt idx="50">
                  <c:v>0.88380251306049828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'50日'!$CJ$1</c:f>
              <c:strCache>
                <c:ptCount val="1"/>
                <c:pt idx="0">
                  <c:v>(SP+3SD)-收盘</c:v>
                </c:pt>
              </c:strCache>
            </c:strRef>
          </c:tx>
          <c:spPr>
            <a:ln>
              <a:solidFill>
                <a:srgbClr val="3366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'50日'!$CJ$70:$CJ$120</c:f>
              <c:numCache>
                <c:formatCode>General</c:formatCode>
                <c:ptCount val="51"/>
                <c:pt idx="0">
                  <c:v>5.3498193727355847</c:v>
                </c:pt>
                <c:pt idx="1">
                  <c:v>5.1240155786906243</c:v>
                </c:pt>
                <c:pt idx="2">
                  <c:v>4.8613757936563715</c:v>
                </c:pt>
                <c:pt idx="3">
                  <c:v>5.2440129519431888</c:v>
                </c:pt>
                <c:pt idx="4">
                  <c:v>5.4002535848378415</c:v>
                </c:pt>
                <c:pt idx="5">
                  <c:v>4.9595204310623178</c:v>
                </c:pt>
                <c:pt idx="6">
                  <c:v>4.808581228423833</c:v>
                </c:pt>
                <c:pt idx="7">
                  <c:v>4.9894027274915729</c:v>
                </c:pt>
                <c:pt idx="8">
                  <c:v>4.9413283488282662</c:v>
                </c:pt>
                <c:pt idx="9">
                  <c:v>5.1804906082975588</c:v>
                </c:pt>
                <c:pt idx="10">
                  <c:v>4.7524192155142977</c:v>
                </c:pt>
                <c:pt idx="11">
                  <c:v>4.9452673521326584</c:v>
                </c:pt>
                <c:pt idx="12">
                  <c:v>4.7386883856568716</c:v>
                </c:pt>
                <c:pt idx="13">
                  <c:v>4.3438751660058106</c:v>
                </c:pt>
                <c:pt idx="14">
                  <c:v>4.3801565862595027</c:v>
                </c:pt>
                <c:pt idx="15">
                  <c:v>4.263469320525596</c:v>
                </c:pt>
                <c:pt idx="16">
                  <c:v>4.302166094117327</c:v>
                </c:pt>
                <c:pt idx="17">
                  <c:v>4.2329017011787258</c:v>
                </c:pt>
                <c:pt idx="18">
                  <c:v>4.124289632818348</c:v>
                </c:pt>
                <c:pt idx="19">
                  <c:v>3.9224568194000273</c:v>
                </c:pt>
                <c:pt idx="20">
                  <c:v>3.9087241855695467</c:v>
                </c:pt>
                <c:pt idx="21">
                  <c:v>3.6972467200538901</c:v>
                </c:pt>
                <c:pt idx="22">
                  <c:v>3.5396570517667136</c:v>
                </c:pt>
                <c:pt idx="23">
                  <c:v>3.4961233388462549</c:v>
                </c:pt>
                <c:pt idx="24">
                  <c:v>3.5396971978210399</c:v>
                </c:pt>
                <c:pt idx="25">
                  <c:v>3.5366810608277195</c:v>
                </c:pt>
                <c:pt idx="26">
                  <c:v>3.3131762189298897</c:v>
                </c:pt>
                <c:pt idx="27">
                  <c:v>3.0138557837764157</c:v>
                </c:pt>
                <c:pt idx="28">
                  <c:v>2.8084003977811278</c:v>
                </c:pt>
                <c:pt idx="29">
                  <c:v>2.9948287923592627</c:v>
                </c:pt>
                <c:pt idx="30">
                  <c:v>2.3510007951751124</c:v>
                </c:pt>
                <c:pt idx="31">
                  <c:v>2.4375791974563921</c:v>
                </c:pt>
                <c:pt idx="32">
                  <c:v>1.185933189284448</c:v>
                </c:pt>
                <c:pt idx="33">
                  <c:v>0.86040891496723404</c:v>
                </c:pt>
                <c:pt idx="34">
                  <c:v>0.86479954594431874</c:v>
                </c:pt>
                <c:pt idx="35">
                  <c:v>0.81808698702933746</c:v>
                </c:pt>
                <c:pt idx="36">
                  <c:v>0.91893479556010682</c:v>
                </c:pt>
                <c:pt idx="37">
                  <c:v>0.90444894256123121</c:v>
                </c:pt>
                <c:pt idx="38">
                  <c:v>0.43101580781208249</c:v>
                </c:pt>
                <c:pt idx="39">
                  <c:v>0.4630861667635493</c:v>
                </c:pt>
                <c:pt idx="40">
                  <c:v>0.5943677308059705</c:v>
                </c:pt>
                <c:pt idx="41">
                  <c:v>0.78230208143705404</c:v>
                </c:pt>
                <c:pt idx="42">
                  <c:v>1.6137430777936803</c:v>
                </c:pt>
                <c:pt idx="43">
                  <c:v>1.5328144810783346</c:v>
                </c:pt>
                <c:pt idx="44">
                  <c:v>1.9902665852682677</c:v>
                </c:pt>
                <c:pt idx="45">
                  <c:v>1.8336999773096494</c:v>
                </c:pt>
                <c:pt idx="46">
                  <c:v>1.7370336330480161</c:v>
                </c:pt>
                <c:pt idx="47">
                  <c:v>1.9469331756108961</c:v>
                </c:pt>
                <c:pt idx="48">
                  <c:v>2.3447832000106832</c:v>
                </c:pt>
                <c:pt idx="49">
                  <c:v>2.5657517190332584</c:v>
                </c:pt>
                <c:pt idx="50">
                  <c:v>2.2814495718840284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'50日'!$CH$1</c:f>
              <c:strCache>
                <c:ptCount val="1"/>
                <c:pt idx="0">
                  <c:v>0线</c:v>
                </c:pt>
              </c:strCache>
            </c:strRef>
          </c:tx>
          <c:spPr>
            <a:ln>
              <a:solidFill>
                <a:srgbClr val="3399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'50日'!$CH$70:$CH$120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47440"/>
        <c:axId val="354947832"/>
      </c:lineChart>
      <c:catAx>
        <c:axId val="35494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4947832"/>
        <c:crosses val="autoZero"/>
        <c:auto val="1"/>
        <c:lblAlgn val="ctr"/>
        <c:lblOffset val="100"/>
        <c:noMultiLvlLbl val="0"/>
      </c:catAx>
      <c:valAx>
        <c:axId val="35494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价格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4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开盘1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'50日'!$B$1</c:f>
              <c:strCache>
                <c:ptCount val="1"/>
                <c:pt idx="0">
                  <c:v>开盘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'50日'!$B$70:$B$120</c:f>
              <c:numCache>
                <c:formatCode>General</c:formatCode>
                <c:ptCount val="51"/>
                <c:pt idx="0">
                  <c:v>10.88</c:v>
                </c:pt>
                <c:pt idx="1">
                  <c:v>10.9</c:v>
                </c:pt>
                <c:pt idx="2">
                  <c:v>10.91</c:v>
                </c:pt>
                <c:pt idx="3">
                  <c:v>10.97</c:v>
                </c:pt>
                <c:pt idx="4">
                  <c:v>10.52</c:v>
                </c:pt>
                <c:pt idx="5">
                  <c:v>10.27</c:v>
                </c:pt>
                <c:pt idx="6">
                  <c:v>10.62</c:v>
                </c:pt>
                <c:pt idx="7">
                  <c:v>10.75</c:v>
                </c:pt>
                <c:pt idx="8">
                  <c:v>10.55</c:v>
                </c:pt>
                <c:pt idx="9">
                  <c:v>10.59</c:v>
                </c:pt>
                <c:pt idx="10">
                  <c:v>10.37</c:v>
                </c:pt>
                <c:pt idx="11">
                  <c:v>10.72</c:v>
                </c:pt>
                <c:pt idx="12">
                  <c:v>10.65</c:v>
                </c:pt>
                <c:pt idx="13">
                  <c:v>10.83</c:v>
                </c:pt>
                <c:pt idx="14">
                  <c:v>11.19</c:v>
                </c:pt>
                <c:pt idx="15">
                  <c:v>11.16</c:v>
                </c:pt>
                <c:pt idx="16">
                  <c:v>11.16</c:v>
                </c:pt>
                <c:pt idx="17">
                  <c:v>11.01</c:v>
                </c:pt>
                <c:pt idx="18">
                  <c:v>11.06</c:v>
                </c:pt>
                <c:pt idx="19">
                  <c:v>11.07</c:v>
                </c:pt>
                <c:pt idx="20">
                  <c:v>11.18</c:v>
                </c:pt>
                <c:pt idx="21">
                  <c:v>11.19</c:v>
                </c:pt>
                <c:pt idx="22">
                  <c:v>11.4</c:v>
                </c:pt>
                <c:pt idx="23">
                  <c:v>11.31</c:v>
                </c:pt>
                <c:pt idx="24">
                  <c:v>11.25</c:v>
                </c:pt>
                <c:pt idx="25">
                  <c:v>11.04</c:v>
                </c:pt>
                <c:pt idx="26">
                  <c:v>10.81</c:v>
                </c:pt>
                <c:pt idx="27">
                  <c:v>11.01</c:v>
                </c:pt>
                <c:pt idx="28">
                  <c:v>11.1</c:v>
                </c:pt>
                <c:pt idx="29">
                  <c:v>10.9</c:v>
                </c:pt>
                <c:pt idx="30">
                  <c:v>10.77</c:v>
                </c:pt>
                <c:pt idx="31">
                  <c:v>11.1</c:v>
                </c:pt>
                <c:pt idx="32">
                  <c:v>10.88</c:v>
                </c:pt>
                <c:pt idx="33">
                  <c:v>11.9</c:v>
                </c:pt>
                <c:pt idx="34">
                  <c:v>12.03</c:v>
                </c:pt>
                <c:pt idx="35">
                  <c:v>11.95</c:v>
                </c:pt>
                <c:pt idx="36">
                  <c:v>11.73</c:v>
                </c:pt>
                <c:pt idx="37">
                  <c:v>11.67</c:v>
                </c:pt>
                <c:pt idx="38">
                  <c:v>11.86</c:v>
                </c:pt>
                <c:pt idx="39">
                  <c:v>12.09</c:v>
                </c:pt>
                <c:pt idx="40">
                  <c:v>12.14</c:v>
                </c:pt>
                <c:pt idx="41">
                  <c:v>12.06</c:v>
                </c:pt>
                <c:pt idx="42">
                  <c:v>11.55</c:v>
                </c:pt>
                <c:pt idx="43">
                  <c:v>10.86</c:v>
                </c:pt>
                <c:pt idx="44">
                  <c:v>11.09</c:v>
                </c:pt>
                <c:pt idx="45">
                  <c:v>10.3</c:v>
                </c:pt>
                <c:pt idx="46">
                  <c:v>10.79</c:v>
                </c:pt>
                <c:pt idx="47">
                  <c:v>10.65</c:v>
                </c:pt>
                <c:pt idx="48">
                  <c:v>10.57</c:v>
                </c:pt>
                <c:pt idx="49">
                  <c:v>10.210000000000001</c:v>
                </c:pt>
                <c:pt idx="50">
                  <c:v>10.06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'50日'!$L$1</c:f>
              <c:strCache>
                <c:ptCount val="1"/>
                <c:pt idx="0">
                  <c:v>KP移动平均值</c:v>
                </c:pt>
              </c:strCache>
            </c:strRef>
          </c:tx>
          <c:spPr>
            <a:ln>
              <a:solidFill>
                <a:srgbClr val="3366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'50日'!$L$70:$L$120</c:f>
              <c:numCache>
                <c:formatCode>General</c:formatCode>
                <c:ptCount val="51"/>
                <c:pt idx="0">
                  <c:v>12.91862745098039</c:v>
                </c:pt>
                <c:pt idx="1">
                  <c:v>12.834117647058823</c:v>
                </c:pt>
                <c:pt idx="2">
                  <c:v>12.746470588235296</c:v>
                </c:pt>
                <c:pt idx="3">
                  <c:v>12.662745098039217</c:v>
                </c:pt>
                <c:pt idx="4">
                  <c:v>12.58078431372549</c:v>
                </c:pt>
                <c:pt idx="5">
                  <c:v>12.491176470588234</c:v>
                </c:pt>
                <c:pt idx="6">
                  <c:v>12.424901960784311</c:v>
                </c:pt>
                <c:pt idx="7">
                  <c:v>12.361960784313721</c:v>
                </c:pt>
                <c:pt idx="8">
                  <c:v>12.305490196078427</c:v>
                </c:pt>
                <c:pt idx="9">
                  <c:v>12.250784313725484</c:v>
                </c:pt>
                <c:pt idx="10">
                  <c:v>12.203921568627447</c:v>
                </c:pt>
                <c:pt idx="11">
                  <c:v>12.166274509803918</c:v>
                </c:pt>
                <c:pt idx="12">
                  <c:v>12.129999999999997</c:v>
                </c:pt>
                <c:pt idx="13">
                  <c:v>12.091764705882351</c:v>
                </c:pt>
                <c:pt idx="14">
                  <c:v>12.056274509803922</c:v>
                </c:pt>
                <c:pt idx="15">
                  <c:v>12.015882352941176</c:v>
                </c:pt>
                <c:pt idx="16">
                  <c:v>11.97392156862745</c:v>
                </c:pt>
                <c:pt idx="17">
                  <c:v>11.928627450980393</c:v>
                </c:pt>
                <c:pt idx="18">
                  <c:v>11.88156862745098</c:v>
                </c:pt>
                <c:pt idx="19">
                  <c:v>11.842549019607841</c:v>
                </c:pt>
                <c:pt idx="20">
                  <c:v>11.804313725490196</c:v>
                </c:pt>
                <c:pt idx="21">
                  <c:v>11.766666666666662</c:v>
                </c:pt>
                <c:pt idx="22">
                  <c:v>11.72960784313725</c:v>
                </c:pt>
                <c:pt idx="23">
                  <c:v>11.689215686274506</c:v>
                </c:pt>
                <c:pt idx="24">
                  <c:v>11.64862745098039</c:v>
                </c:pt>
                <c:pt idx="25">
                  <c:v>11.602352941176468</c:v>
                </c:pt>
                <c:pt idx="26">
                  <c:v>11.547647058823527</c:v>
                </c:pt>
                <c:pt idx="27">
                  <c:v>11.496862745098037</c:v>
                </c:pt>
                <c:pt idx="28">
                  <c:v>11.446078431372547</c:v>
                </c:pt>
                <c:pt idx="29">
                  <c:v>11.397058823529409</c:v>
                </c:pt>
                <c:pt idx="30">
                  <c:v>11.347647058823528</c:v>
                </c:pt>
                <c:pt idx="31">
                  <c:v>11.302941176470586</c:v>
                </c:pt>
                <c:pt idx="32">
                  <c:v>11.258431372549019</c:v>
                </c:pt>
                <c:pt idx="33">
                  <c:v>11.234117647058822</c:v>
                </c:pt>
                <c:pt idx="34">
                  <c:v>11.211372549019607</c:v>
                </c:pt>
                <c:pt idx="35">
                  <c:v>11.189019607843139</c:v>
                </c:pt>
                <c:pt idx="36">
                  <c:v>11.174901960784315</c:v>
                </c:pt>
                <c:pt idx="37">
                  <c:v>11.175490196078432</c:v>
                </c:pt>
                <c:pt idx="38">
                  <c:v>11.174901960784315</c:v>
                </c:pt>
                <c:pt idx="39">
                  <c:v>11.175686274509804</c:v>
                </c:pt>
                <c:pt idx="40">
                  <c:v>11.180196078431372</c:v>
                </c:pt>
                <c:pt idx="41">
                  <c:v>11.173333333333334</c:v>
                </c:pt>
                <c:pt idx="42">
                  <c:v>11.159019607843138</c:v>
                </c:pt>
                <c:pt idx="43">
                  <c:v>11.142352941176469</c:v>
                </c:pt>
                <c:pt idx="44">
                  <c:v>11.135294117647058</c:v>
                </c:pt>
                <c:pt idx="45">
                  <c:v>11.121372549019604</c:v>
                </c:pt>
                <c:pt idx="46">
                  <c:v>11.115490196078429</c:v>
                </c:pt>
                <c:pt idx="47">
                  <c:v>11.100784313725487</c:v>
                </c:pt>
                <c:pt idx="48">
                  <c:v>11.086666666666666</c:v>
                </c:pt>
                <c:pt idx="49">
                  <c:v>11.069607843137254</c:v>
                </c:pt>
                <c:pt idx="50">
                  <c:v>11.05156862745098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'50日'!$V$1</c:f>
              <c:strCache>
                <c:ptCount val="1"/>
                <c:pt idx="0">
                  <c:v>开盘中位数</c:v>
                </c:pt>
              </c:strCache>
            </c:strRef>
          </c:tx>
          <c:spPr>
            <a:ln>
              <a:solidFill>
                <a:srgbClr val="3399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'50日'!$V$70:$V$120</c:f>
              <c:numCache>
                <c:formatCode>General</c:formatCode>
                <c:ptCount val="51"/>
                <c:pt idx="0">
                  <c:v>13.14</c:v>
                </c:pt>
                <c:pt idx="1">
                  <c:v>13.13</c:v>
                </c:pt>
                <c:pt idx="2">
                  <c:v>13.11</c:v>
                </c:pt>
                <c:pt idx="3">
                  <c:v>13.09</c:v>
                </c:pt>
                <c:pt idx="4">
                  <c:v>13.06</c:v>
                </c:pt>
                <c:pt idx="5">
                  <c:v>13</c:v>
                </c:pt>
                <c:pt idx="6">
                  <c:v>12.78</c:v>
                </c:pt>
                <c:pt idx="7">
                  <c:v>12.76</c:v>
                </c:pt>
                <c:pt idx="8">
                  <c:v>12.64</c:v>
                </c:pt>
                <c:pt idx="9">
                  <c:v>12.5</c:v>
                </c:pt>
                <c:pt idx="10">
                  <c:v>12.45</c:v>
                </c:pt>
                <c:pt idx="11">
                  <c:v>12.41</c:v>
                </c:pt>
                <c:pt idx="12">
                  <c:v>12.28</c:v>
                </c:pt>
                <c:pt idx="13">
                  <c:v>12.05</c:v>
                </c:pt>
                <c:pt idx="14">
                  <c:v>11.91</c:v>
                </c:pt>
                <c:pt idx="15">
                  <c:v>11.89</c:v>
                </c:pt>
                <c:pt idx="16">
                  <c:v>11.71</c:v>
                </c:pt>
                <c:pt idx="17">
                  <c:v>11.64</c:v>
                </c:pt>
                <c:pt idx="18">
                  <c:v>11.45</c:v>
                </c:pt>
                <c:pt idx="19">
                  <c:v>11.4</c:v>
                </c:pt>
                <c:pt idx="20">
                  <c:v>11.29</c:v>
                </c:pt>
                <c:pt idx="21">
                  <c:v>11.19</c:v>
                </c:pt>
                <c:pt idx="22">
                  <c:v>11.19</c:v>
                </c:pt>
                <c:pt idx="23">
                  <c:v>11.19</c:v>
                </c:pt>
                <c:pt idx="24">
                  <c:v>11.19</c:v>
                </c:pt>
                <c:pt idx="25">
                  <c:v>11.19</c:v>
                </c:pt>
                <c:pt idx="26">
                  <c:v>11.18</c:v>
                </c:pt>
                <c:pt idx="27">
                  <c:v>11.16</c:v>
                </c:pt>
                <c:pt idx="28">
                  <c:v>11.16</c:v>
                </c:pt>
                <c:pt idx="29">
                  <c:v>11.1</c:v>
                </c:pt>
                <c:pt idx="30">
                  <c:v>11.09</c:v>
                </c:pt>
                <c:pt idx="31">
                  <c:v>11.09</c:v>
                </c:pt>
                <c:pt idx="32">
                  <c:v>11.08</c:v>
                </c:pt>
                <c:pt idx="33">
                  <c:v>11.08</c:v>
                </c:pt>
                <c:pt idx="34">
                  <c:v>11.08</c:v>
                </c:pt>
                <c:pt idx="35">
                  <c:v>11.08</c:v>
                </c:pt>
                <c:pt idx="36">
                  <c:v>11.08</c:v>
                </c:pt>
                <c:pt idx="37">
                  <c:v>11.08</c:v>
                </c:pt>
                <c:pt idx="38">
                  <c:v>11.08</c:v>
                </c:pt>
                <c:pt idx="39">
                  <c:v>11.08</c:v>
                </c:pt>
                <c:pt idx="40">
                  <c:v>11.08</c:v>
                </c:pt>
                <c:pt idx="41">
                  <c:v>11.08</c:v>
                </c:pt>
                <c:pt idx="42">
                  <c:v>11.08</c:v>
                </c:pt>
                <c:pt idx="43">
                  <c:v>11.07</c:v>
                </c:pt>
                <c:pt idx="44">
                  <c:v>11.07</c:v>
                </c:pt>
                <c:pt idx="45">
                  <c:v>11.07</c:v>
                </c:pt>
                <c:pt idx="46">
                  <c:v>11.06</c:v>
                </c:pt>
                <c:pt idx="47">
                  <c:v>11.04</c:v>
                </c:pt>
                <c:pt idx="48">
                  <c:v>11.01</c:v>
                </c:pt>
                <c:pt idx="49">
                  <c:v>11.01</c:v>
                </c:pt>
                <c:pt idx="50">
                  <c:v>11.01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48616"/>
        <c:axId val="354949008"/>
      </c:lineChart>
      <c:catAx>
        <c:axId val="35494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4949008"/>
        <c:crosses val="autoZero"/>
        <c:auto val="1"/>
        <c:lblAlgn val="ctr"/>
        <c:lblOffset val="100"/>
        <c:noMultiLvlLbl val="0"/>
      </c:catAx>
      <c:valAx>
        <c:axId val="35494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价格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开盘2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'50日'!$B$1</c:f>
              <c:strCache>
                <c:ptCount val="1"/>
                <c:pt idx="0">
                  <c:v>开盘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'50日'!$B$70:$B$120</c:f>
              <c:numCache>
                <c:formatCode>General</c:formatCode>
                <c:ptCount val="51"/>
                <c:pt idx="0">
                  <c:v>10.88</c:v>
                </c:pt>
                <c:pt idx="1">
                  <c:v>10.9</c:v>
                </c:pt>
                <c:pt idx="2">
                  <c:v>10.91</c:v>
                </c:pt>
                <c:pt idx="3">
                  <c:v>10.97</c:v>
                </c:pt>
                <c:pt idx="4">
                  <c:v>10.52</c:v>
                </c:pt>
                <c:pt idx="5">
                  <c:v>10.27</c:v>
                </c:pt>
                <c:pt idx="6">
                  <c:v>10.62</c:v>
                </c:pt>
                <c:pt idx="7">
                  <c:v>10.75</c:v>
                </c:pt>
                <c:pt idx="8">
                  <c:v>10.55</c:v>
                </c:pt>
                <c:pt idx="9">
                  <c:v>10.59</c:v>
                </c:pt>
                <c:pt idx="10">
                  <c:v>10.37</c:v>
                </c:pt>
                <c:pt idx="11">
                  <c:v>10.72</c:v>
                </c:pt>
                <c:pt idx="12">
                  <c:v>10.65</c:v>
                </c:pt>
                <c:pt idx="13">
                  <c:v>10.83</c:v>
                </c:pt>
                <c:pt idx="14">
                  <c:v>11.19</c:v>
                </c:pt>
                <c:pt idx="15">
                  <c:v>11.16</c:v>
                </c:pt>
                <c:pt idx="16">
                  <c:v>11.16</c:v>
                </c:pt>
                <c:pt idx="17">
                  <c:v>11.01</c:v>
                </c:pt>
                <c:pt idx="18">
                  <c:v>11.06</c:v>
                </c:pt>
                <c:pt idx="19">
                  <c:v>11.07</c:v>
                </c:pt>
                <c:pt idx="20">
                  <c:v>11.18</c:v>
                </c:pt>
                <c:pt idx="21">
                  <c:v>11.19</c:v>
                </c:pt>
                <c:pt idx="22">
                  <c:v>11.4</c:v>
                </c:pt>
                <c:pt idx="23">
                  <c:v>11.31</c:v>
                </c:pt>
                <c:pt idx="24">
                  <c:v>11.25</c:v>
                </c:pt>
                <c:pt idx="25">
                  <c:v>11.04</c:v>
                </c:pt>
                <c:pt idx="26">
                  <c:v>10.81</c:v>
                </c:pt>
                <c:pt idx="27">
                  <c:v>11.01</c:v>
                </c:pt>
                <c:pt idx="28">
                  <c:v>11.1</c:v>
                </c:pt>
                <c:pt idx="29">
                  <c:v>10.9</c:v>
                </c:pt>
                <c:pt idx="30">
                  <c:v>10.77</c:v>
                </c:pt>
                <c:pt idx="31">
                  <c:v>11.1</c:v>
                </c:pt>
                <c:pt idx="32">
                  <c:v>10.88</c:v>
                </c:pt>
                <c:pt idx="33">
                  <c:v>11.9</c:v>
                </c:pt>
                <c:pt idx="34">
                  <c:v>12.03</c:v>
                </c:pt>
                <c:pt idx="35">
                  <c:v>11.95</c:v>
                </c:pt>
                <c:pt idx="36">
                  <c:v>11.73</c:v>
                </c:pt>
                <c:pt idx="37">
                  <c:v>11.67</c:v>
                </c:pt>
                <c:pt idx="38">
                  <c:v>11.86</c:v>
                </c:pt>
                <c:pt idx="39">
                  <c:v>12.09</c:v>
                </c:pt>
                <c:pt idx="40">
                  <c:v>12.14</c:v>
                </c:pt>
                <c:pt idx="41">
                  <c:v>12.06</c:v>
                </c:pt>
                <c:pt idx="42">
                  <c:v>11.55</c:v>
                </c:pt>
                <c:pt idx="43">
                  <c:v>10.86</c:v>
                </c:pt>
                <c:pt idx="44">
                  <c:v>11.09</c:v>
                </c:pt>
                <c:pt idx="45">
                  <c:v>10.3</c:v>
                </c:pt>
                <c:pt idx="46">
                  <c:v>10.79</c:v>
                </c:pt>
                <c:pt idx="47">
                  <c:v>10.65</c:v>
                </c:pt>
                <c:pt idx="48">
                  <c:v>10.57</c:v>
                </c:pt>
                <c:pt idx="49">
                  <c:v>10.210000000000001</c:v>
                </c:pt>
                <c:pt idx="50">
                  <c:v>10.06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'50日'!$P$1</c:f>
              <c:strCache>
                <c:ptCount val="1"/>
                <c:pt idx="0">
                  <c:v>KP-1SD</c:v>
                </c:pt>
              </c:strCache>
            </c:strRef>
          </c:tx>
          <c:spPr>
            <a:ln>
              <a:solidFill>
                <a:srgbClr val="3366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'50日'!$P$70:$P$120</c:f>
              <c:numCache>
                <c:formatCode>General</c:formatCode>
                <c:ptCount val="51"/>
                <c:pt idx="0">
                  <c:v>11.81035902662512</c:v>
                </c:pt>
                <c:pt idx="1">
                  <c:v>11.739555013534277</c:v>
                </c:pt>
                <c:pt idx="2">
                  <c:v>11.680689417432907</c:v>
                </c:pt>
                <c:pt idx="3">
                  <c:v>11.628896247950911</c:v>
                </c:pt>
                <c:pt idx="4">
                  <c:v>11.546003209398789</c:v>
                </c:pt>
                <c:pt idx="5">
                  <c:v>11.458043699934187</c:v>
                </c:pt>
                <c:pt idx="6">
                  <c:v>11.382315861365161</c:v>
                </c:pt>
                <c:pt idx="7">
                  <c:v>11.317057149376382</c:v>
                </c:pt>
                <c:pt idx="8">
                  <c:v>11.242172572999159</c:v>
                </c:pt>
                <c:pt idx="9">
                  <c:v>11.172490739641503</c:v>
                </c:pt>
                <c:pt idx="10">
                  <c:v>11.097216374817739</c:v>
                </c:pt>
                <c:pt idx="11">
                  <c:v>11.042518621190476</c:v>
                </c:pt>
                <c:pt idx="12">
                  <c:v>10.987893243546269</c:v>
                </c:pt>
                <c:pt idx="13">
                  <c:v>10.939463162623182</c:v>
                </c:pt>
                <c:pt idx="14">
                  <c:v>10.904619331317512</c:v>
                </c:pt>
                <c:pt idx="15">
                  <c:v>10.869638399044169</c:v>
                </c:pt>
                <c:pt idx="16">
                  <c:v>10.836316450138074</c:v>
                </c:pt>
                <c:pt idx="17">
                  <c:v>10.799563949392022</c:v>
                </c:pt>
                <c:pt idx="18">
                  <c:v>10.767395457277955</c:v>
                </c:pt>
                <c:pt idx="19">
                  <c:v>10.735505893577425</c:v>
                </c:pt>
                <c:pt idx="20">
                  <c:v>10.708782240360877</c:v>
                </c:pt>
                <c:pt idx="21">
                  <c:v>10.683733708977373</c:v>
                </c:pt>
                <c:pt idx="22">
                  <c:v>10.667296340532701</c:v>
                </c:pt>
                <c:pt idx="23">
                  <c:v>10.651157840711779</c:v>
                </c:pt>
                <c:pt idx="24">
                  <c:v>10.634944552796755</c:v>
                </c:pt>
                <c:pt idx="25">
                  <c:v>10.616182713188531</c:v>
                </c:pt>
                <c:pt idx="26">
                  <c:v>10.597067074390299</c:v>
                </c:pt>
                <c:pt idx="27">
                  <c:v>10.589063228930922</c:v>
                </c:pt>
                <c:pt idx="28">
                  <c:v>10.591503480423423</c:v>
                </c:pt>
                <c:pt idx="29">
                  <c:v>10.585342428263356</c:v>
                </c:pt>
                <c:pt idx="30">
                  <c:v>10.577002845918827</c:v>
                </c:pt>
                <c:pt idx="31">
                  <c:v>10.587324634071322</c:v>
                </c:pt>
                <c:pt idx="32">
                  <c:v>10.590046217209293</c:v>
                </c:pt>
                <c:pt idx="33">
                  <c:v>10.613794592480385</c:v>
                </c:pt>
                <c:pt idx="34">
                  <c:v>10.644191630316799</c:v>
                </c:pt>
                <c:pt idx="35">
                  <c:v>10.676485515617106</c:v>
                </c:pt>
                <c:pt idx="36">
                  <c:v>10.688021645543799</c:v>
                </c:pt>
                <c:pt idx="37">
                  <c:v>10.688030539726698</c:v>
                </c:pt>
                <c:pt idx="38">
                  <c:v>10.688287516034375</c:v>
                </c:pt>
                <c:pt idx="39">
                  <c:v>10.687631894294951</c:v>
                </c:pt>
                <c:pt idx="40">
                  <c:v>10.684376336533967</c:v>
                </c:pt>
                <c:pt idx="41">
                  <c:v>10.692383836711647</c:v>
                </c:pt>
                <c:pt idx="42">
                  <c:v>10.700897888843205</c:v>
                </c:pt>
                <c:pt idx="43">
                  <c:v>10.689143954905845</c:v>
                </c:pt>
                <c:pt idx="44">
                  <c:v>10.684132858093159</c:v>
                </c:pt>
                <c:pt idx="45">
                  <c:v>10.655834615989887</c:v>
                </c:pt>
                <c:pt idx="46">
                  <c:v>10.647703108069575</c:v>
                </c:pt>
                <c:pt idx="47">
                  <c:v>10.630390889996717</c:v>
                </c:pt>
                <c:pt idx="48">
                  <c:v>10.611384844525826</c:v>
                </c:pt>
                <c:pt idx="49">
                  <c:v>10.579026112486499</c:v>
                </c:pt>
                <c:pt idx="50">
                  <c:v>10.541496073792036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'50日'!$Q$1</c:f>
              <c:strCache>
                <c:ptCount val="1"/>
                <c:pt idx="0">
                  <c:v>KP+1SD</c:v>
                </c:pt>
              </c:strCache>
            </c:strRef>
          </c:tx>
          <c:spPr>
            <a:ln>
              <a:solidFill>
                <a:srgbClr val="3399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'50日'!$Q$70:$Q$120</c:f>
              <c:numCache>
                <c:formatCode>General</c:formatCode>
                <c:ptCount val="51"/>
                <c:pt idx="0">
                  <c:v>14.02689587533566</c:v>
                </c:pt>
                <c:pt idx="1">
                  <c:v>13.92868028058337</c:v>
                </c:pt>
                <c:pt idx="2">
                  <c:v>13.812251759037684</c:v>
                </c:pt>
                <c:pt idx="3">
                  <c:v>13.696593948127523</c:v>
                </c:pt>
                <c:pt idx="4">
                  <c:v>13.61556541805219</c:v>
                </c:pt>
                <c:pt idx="5">
                  <c:v>13.524309241242282</c:v>
                </c:pt>
                <c:pt idx="6">
                  <c:v>13.467488060203461</c:v>
                </c:pt>
                <c:pt idx="7">
                  <c:v>13.406864419251061</c:v>
                </c:pt>
                <c:pt idx="8">
                  <c:v>13.368807819157695</c:v>
                </c:pt>
                <c:pt idx="9">
                  <c:v>13.329077887809465</c:v>
                </c:pt>
                <c:pt idx="10">
                  <c:v>13.310626762437154</c:v>
                </c:pt>
                <c:pt idx="11">
                  <c:v>13.290030398417359</c:v>
                </c:pt>
                <c:pt idx="12">
                  <c:v>13.272106756453725</c:v>
                </c:pt>
                <c:pt idx="13">
                  <c:v>13.24406624914152</c:v>
                </c:pt>
                <c:pt idx="14">
                  <c:v>13.207929688290331</c:v>
                </c:pt>
                <c:pt idx="15">
                  <c:v>13.162126306838184</c:v>
                </c:pt>
                <c:pt idx="16">
                  <c:v>13.111526687116825</c:v>
                </c:pt>
                <c:pt idx="17">
                  <c:v>13.057690952568764</c:v>
                </c:pt>
                <c:pt idx="18">
                  <c:v>12.995741797624005</c:v>
                </c:pt>
                <c:pt idx="19">
                  <c:v>12.949592145638256</c:v>
                </c:pt>
                <c:pt idx="20">
                  <c:v>12.899845210619516</c:v>
                </c:pt>
                <c:pt idx="21">
                  <c:v>12.849599624355951</c:v>
                </c:pt>
                <c:pt idx="22">
                  <c:v>12.7919193457418</c:v>
                </c:pt>
                <c:pt idx="23">
                  <c:v>12.727273531837234</c:v>
                </c:pt>
                <c:pt idx="24">
                  <c:v>12.662310349164025</c:v>
                </c:pt>
                <c:pt idx="25">
                  <c:v>12.588523169164406</c:v>
                </c:pt>
                <c:pt idx="26">
                  <c:v>12.498227043256755</c:v>
                </c:pt>
                <c:pt idx="27">
                  <c:v>12.404662261265152</c:v>
                </c:pt>
                <c:pt idx="28">
                  <c:v>12.30065338232167</c:v>
                </c:pt>
                <c:pt idx="29">
                  <c:v>12.208775218795463</c:v>
                </c:pt>
                <c:pt idx="30">
                  <c:v>12.118291271728229</c:v>
                </c:pt>
                <c:pt idx="31">
                  <c:v>12.01855771886985</c:v>
                </c:pt>
                <c:pt idx="32">
                  <c:v>11.926816527888745</c:v>
                </c:pt>
                <c:pt idx="33">
                  <c:v>11.854440701637259</c:v>
                </c:pt>
                <c:pt idx="34">
                  <c:v>11.778553467722416</c:v>
                </c:pt>
                <c:pt idx="35">
                  <c:v>11.701553700069173</c:v>
                </c:pt>
                <c:pt idx="36">
                  <c:v>11.66178227602483</c:v>
                </c:pt>
                <c:pt idx="37">
                  <c:v>11.662949852430165</c:v>
                </c:pt>
                <c:pt idx="38">
                  <c:v>11.661516405534254</c:v>
                </c:pt>
                <c:pt idx="39">
                  <c:v>11.663740654724657</c:v>
                </c:pt>
                <c:pt idx="40">
                  <c:v>11.676015820328777</c:v>
                </c:pt>
                <c:pt idx="41">
                  <c:v>11.654282829955021</c:v>
                </c:pt>
                <c:pt idx="42">
                  <c:v>11.617141326843072</c:v>
                </c:pt>
                <c:pt idx="43">
                  <c:v>11.595561927447093</c:v>
                </c:pt>
                <c:pt idx="44">
                  <c:v>11.586455377200958</c:v>
                </c:pt>
                <c:pt idx="45">
                  <c:v>11.586910482049321</c:v>
                </c:pt>
                <c:pt idx="46">
                  <c:v>11.583277284087284</c:v>
                </c:pt>
                <c:pt idx="47">
                  <c:v>11.571177737454258</c:v>
                </c:pt>
                <c:pt idx="48">
                  <c:v>11.561948488807506</c:v>
                </c:pt>
                <c:pt idx="49">
                  <c:v>11.560189573788008</c:v>
                </c:pt>
                <c:pt idx="50">
                  <c:v>11.561641181109923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'50日'!$R$1</c:f>
              <c:strCache>
                <c:ptCount val="1"/>
                <c:pt idx="0">
                  <c:v>KP-2SD</c:v>
                </c:pt>
              </c:strCache>
            </c:strRef>
          </c:tx>
          <c:spPr>
            <a:ln>
              <a:solidFill>
                <a:srgbClr val="6666FF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'50日'!$R$70:$R$120</c:f>
              <c:numCache>
                <c:formatCode>General</c:formatCode>
                <c:ptCount val="51"/>
                <c:pt idx="0">
                  <c:v>10.702090602269848</c:v>
                </c:pt>
                <c:pt idx="1">
                  <c:v>10.644992380009732</c:v>
                </c:pt>
                <c:pt idx="2">
                  <c:v>10.61490824663052</c:v>
                </c:pt>
                <c:pt idx="3">
                  <c:v>10.595047397862606</c:v>
                </c:pt>
                <c:pt idx="4">
                  <c:v>10.511222105072086</c:v>
                </c:pt>
                <c:pt idx="5">
                  <c:v>10.42491092928014</c:v>
                </c:pt>
                <c:pt idx="6">
                  <c:v>10.33972976194601</c:v>
                </c:pt>
                <c:pt idx="7">
                  <c:v>10.27215351443904</c:v>
                </c:pt>
                <c:pt idx="8">
                  <c:v>10.178854949919893</c:v>
                </c:pt>
                <c:pt idx="9">
                  <c:v>10.094197165557524</c:v>
                </c:pt>
                <c:pt idx="10">
                  <c:v>9.9905111810080314</c:v>
                </c:pt>
                <c:pt idx="11">
                  <c:v>9.9187627325770329</c:v>
                </c:pt>
                <c:pt idx="12">
                  <c:v>9.8457864870925409</c:v>
                </c:pt>
                <c:pt idx="13">
                  <c:v>9.7871616193640136</c:v>
                </c:pt>
                <c:pt idx="14">
                  <c:v>9.7529641528311029</c:v>
                </c:pt>
                <c:pt idx="15">
                  <c:v>9.7233944451471626</c:v>
                </c:pt>
                <c:pt idx="16">
                  <c:v>9.698711331648699</c:v>
                </c:pt>
                <c:pt idx="17">
                  <c:v>9.6705004478036507</c:v>
                </c:pt>
                <c:pt idx="18">
                  <c:v>9.6532222871049278</c:v>
                </c:pt>
                <c:pt idx="19">
                  <c:v>9.628462767547008</c:v>
                </c:pt>
                <c:pt idx="20">
                  <c:v>9.6132507552315598</c:v>
                </c:pt>
                <c:pt idx="21">
                  <c:v>9.600800751288082</c:v>
                </c:pt>
                <c:pt idx="22">
                  <c:v>9.6049848379281517</c:v>
                </c:pt>
                <c:pt idx="23">
                  <c:v>9.6130999951490494</c:v>
                </c:pt>
                <c:pt idx="24">
                  <c:v>9.6212616546131216</c:v>
                </c:pt>
                <c:pt idx="25">
                  <c:v>9.6300124852005933</c:v>
                </c:pt>
                <c:pt idx="26">
                  <c:v>9.6464870899570716</c:v>
                </c:pt>
                <c:pt idx="27">
                  <c:v>9.6812637127638066</c:v>
                </c:pt>
                <c:pt idx="28">
                  <c:v>9.7369285294742998</c:v>
                </c:pt>
                <c:pt idx="29">
                  <c:v>9.7736260329973046</c:v>
                </c:pt>
                <c:pt idx="30">
                  <c:v>9.8063586330141241</c:v>
                </c:pt>
                <c:pt idx="31">
                  <c:v>9.8717080916720565</c:v>
                </c:pt>
                <c:pt idx="32">
                  <c:v>9.9216610618695693</c:v>
                </c:pt>
                <c:pt idx="33">
                  <c:v>9.9934715379019483</c:v>
                </c:pt>
                <c:pt idx="34">
                  <c:v>10.077010711613992</c:v>
                </c:pt>
                <c:pt idx="35">
                  <c:v>10.163951423391072</c:v>
                </c:pt>
                <c:pt idx="36">
                  <c:v>10.201141330303281</c:v>
                </c:pt>
                <c:pt idx="37">
                  <c:v>10.200570883374965</c:v>
                </c:pt>
                <c:pt idx="38">
                  <c:v>10.201673071284434</c:v>
                </c:pt>
                <c:pt idx="39">
                  <c:v>10.199577514080097</c:v>
                </c:pt>
                <c:pt idx="40">
                  <c:v>10.188556594636562</c:v>
                </c:pt>
                <c:pt idx="41">
                  <c:v>10.21143434008996</c:v>
                </c:pt>
                <c:pt idx="42">
                  <c:v>10.242776169843271</c:v>
                </c:pt>
                <c:pt idx="43">
                  <c:v>10.235934968635219</c:v>
                </c:pt>
                <c:pt idx="44">
                  <c:v>10.23297159853926</c:v>
                </c:pt>
                <c:pt idx="45">
                  <c:v>10.19029668296017</c:v>
                </c:pt>
                <c:pt idx="46">
                  <c:v>10.179916020060718</c:v>
                </c:pt>
                <c:pt idx="47">
                  <c:v>10.159997466267948</c:v>
                </c:pt>
                <c:pt idx="48">
                  <c:v>10.136103022384988</c:v>
                </c:pt>
                <c:pt idx="49">
                  <c:v>10.088444381835746</c:v>
                </c:pt>
                <c:pt idx="50">
                  <c:v>10.031423520133094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'50日'!$S$1</c:f>
              <c:strCache>
                <c:ptCount val="1"/>
                <c:pt idx="0">
                  <c:v>KP+2SD</c:v>
                </c:pt>
              </c:strCache>
            </c:strRef>
          </c:tx>
          <c:spPr>
            <a:ln>
              <a:solidFill>
                <a:srgbClr val="FF33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'50日'!$S$70:$S$120</c:f>
              <c:numCache>
                <c:formatCode>General</c:formatCode>
                <c:ptCount val="51"/>
                <c:pt idx="0">
                  <c:v>15.135164299690931</c:v>
                </c:pt>
                <c:pt idx="1">
                  <c:v>15.023242914107914</c:v>
                </c:pt>
                <c:pt idx="2">
                  <c:v>14.878032929840071</c:v>
                </c:pt>
                <c:pt idx="3">
                  <c:v>14.730442798215828</c:v>
                </c:pt>
                <c:pt idx="4">
                  <c:v>14.650346522378893</c:v>
                </c:pt>
                <c:pt idx="5">
                  <c:v>14.557442011896329</c:v>
                </c:pt>
                <c:pt idx="6">
                  <c:v>14.510074159622611</c:v>
                </c:pt>
                <c:pt idx="7">
                  <c:v>14.451768054188403</c:v>
                </c:pt>
                <c:pt idx="8">
                  <c:v>14.432125442236961</c:v>
                </c:pt>
                <c:pt idx="9">
                  <c:v>14.407371461893444</c:v>
                </c:pt>
                <c:pt idx="10">
                  <c:v>14.417331956246862</c:v>
                </c:pt>
                <c:pt idx="11">
                  <c:v>14.413786287030803</c:v>
                </c:pt>
                <c:pt idx="12">
                  <c:v>14.414213512907454</c:v>
                </c:pt>
                <c:pt idx="13">
                  <c:v>14.396367792400689</c:v>
                </c:pt>
                <c:pt idx="14">
                  <c:v>14.359584866776741</c:v>
                </c:pt>
                <c:pt idx="15">
                  <c:v>14.30837026073519</c:v>
                </c:pt>
                <c:pt idx="16">
                  <c:v>14.249131805606201</c:v>
                </c:pt>
                <c:pt idx="17">
                  <c:v>14.186754454157136</c:v>
                </c:pt>
                <c:pt idx="18">
                  <c:v>14.109914967797032</c:v>
                </c:pt>
                <c:pt idx="19">
                  <c:v>14.056635271668673</c:v>
                </c:pt>
                <c:pt idx="20">
                  <c:v>13.995376695748833</c:v>
                </c:pt>
                <c:pt idx="21">
                  <c:v>13.932532582045242</c:v>
                </c:pt>
                <c:pt idx="22">
                  <c:v>13.854230848346349</c:v>
                </c:pt>
                <c:pt idx="23">
                  <c:v>13.765331377399963</c:v>
                </c:pt>
                <c:pt idx="24">
                  <c:v>13.675993247347659</c:v>
                </c:pt>
                <c:pt idx="25">
                  <c:v>13.574693397152343</c:v>
                </c:pt>
                <c:pt idx="26">
                  <c:v>13.448807027689982</c:v>
                </c:pt>
                <c:pt idx="27">
                  <c:v>13.312461777432267</c:v>
                </c:pt>
                <c:pt idx="28">
                  <c:v>13.155228333270793</c:v>
                </c:pt>
                <c:pt idx="29">
                  <c:v>13.020491614061514</c:v>
                </c:pt>
                <c:pt idx="30">
                  <c:v>12.888935484632931</c:v>
                </c:pt>
                <c:pt idx="31">
                  <c:v>12.734174261269116</c:v>
                </c:pt>
                <c:pt idx="32">
                  <c:v>12.595201683228469</c:v>
                </c:pt>
                <c:pt idx="33">
                  <c:v>12.474763756215696</c:v>
                </c:pt>
                <c:pt idx="34">
                  <c:v>12.345734386425223</c:v>
                </c:pt>
                <c:pt idx="35">
                  <c:v>12.214087792295206</c:v>
                </c:pt>
                <c:pt idx="36">
                  <c:v>12.148662591265348</c:v>
                </c:pt>
                <c:pt idx="37">
                  <c:v>12.150409508781898</c:v>
                </c:pt>
                <c:pt idx="38">
                  <c:v>12.148130850284195</c:v>
                </c:pt>
                <c:pt idx="39">
                  <c:v>12.151795034939511</c:v>
                </c:pt>
                <c:pt idx="40">
                  <c:v>12.171835562226182</c:v>
                </c:pt>
                <c:pt idx="41">
                  <c:v>12.135232326576707</c:v>
                </c:pt>
                <c:pt idx="42">
                  <c:v>12.075263045843005</c:v>
                </c:pt>
                <c:pt idx="43">
                  <c:v>12.048770913717719</c:v>
                </c:pt>
                <c:pt idx="44">
                  <c:v>12.037616636754857</c:v>
                </c:pt>
                <c:pt idx="45">
                  <c:v>12.052448415079038</c:v>
                </c:pt>
                <c:pt idx="46">
                  <c:v>12.051064372096141</c:v>
                </c:pt>
                <c:pt idx="47">
                  <c:v>12.041571161183027</c:v>
                </c:pt>
                <c:pt idx="48">
                  <c:v>12.037230310948344</c:v>
                </c:pt>
                <c:pt idx="49">
                  <c:v>12.050771304438761</c:v>
                </c:pt>
                <c:pt idx="50">
                  <c:v>12.071713734768865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'50日'!$T$1</c:f>
              <c:strCache>
                <c:ptCount val="1"/>
                <c:pt idx="0">
                  <c:v>KP-3SD</c:v>
                </c:pt>
              </c:strCache>
            </c:strRef>
          </c:tx>
          <c:spPr>
            <a:ln>
              <a:solidFill>
                <a:srgbClr val="0099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'50日'!$T$70:$T$120</c:f>
              <c:numCache>
                <c:formatCode>General</c:formatCode>
                <c:ptCount val="51"/>
                <c:pt idx="0">
                  <c:v>9.5938221779145785</c:v>
                </c:pt>
                <c:pt idx="1">
                  <c:v>9.5504297464851859</c:v>
                </c:pt>
                <c:pt idx="2">
                  <c:v>9.5491270758281317</c:v>
                </c:pt>
                <c:pt idx="3">
                  <c:v>9.5611985477742998</c:v>
                </c:pt>
                <c:pt idx="4">
                  <c:v>9.4764410007453854</c:v>
                </c:pt>
                <c:pt idx="5">
                  <c:v>9.3917781586260922</c:v>
                </c:pt>
                <c:pt idx="6">
                  <c:v>9.2971436625268602</c:v>
                </c:pt>
                <c:pt idx="7">
                  <c:v>9.2272498795016986</c:v>
                </c:pt>
                <c:pt idx="8">
                  <c:v>9.1155373268406272</c:v>
                </c:pt>
                <c:pt idx="9">
                  <c:v>9.0159035914735455</c:v>
                </c:pt>
                <c:pt idx="10">
                  <c:v>8.8838059871983237</c:v>
                </c:pt>
                <c:pt idx="11">
                  <c:v>8.7950068439635913</c:v>
                </c:pt>
                <c:pt idx="12">
                  <c:v>8.7036797306388145</c:v>
                </c:pt>
                <c:pt idx="13">
                  <c:v>8.6348600761048431</c:v>
                </c:pt>
                <c:pt idx="14">
                  <c:v>8.6013089743446933</c:v>
                </c:pt>
                <c:pt idx="15">
                  <c:v>8.5771504912501548</c:v>
                </c:pt>
                <c:pt idx="16">
                  <c:v>8.5611062131593236</c:v>
                </c:pt>
                <c:pt idx="17">
                  <c:v>8.5414369462152813</c:v>
                </c:pt>
                <c:pt idx="18">
                  <c:v>8.5390491169319027</c:v>
                </c:pt>
                <c:pt idx="19">
                  <c:v>8.5214196415165926</c:v>
                </c:pt>
                <c:pt idx="20">
                  <c:v>8.5177192701022406</c:v>
                </c:pt>
                <c:pt idx="21">
                  <c:v>8.5178677935987928</c:v>
                </c:pt>
                <c:pt idx="22">
                  <c:v>8.5426733353236024</c:v>
                </c:pt>
                <c:pt idx="23">
                  <c:v>8.5750421495863218</c:v>
                </c:pt>
                <c:pt idx="24">
                  <c:v>8.6075787564294863</c:v>
                </c:pt>
                <c:pt idx="25">
                  <c:v>8.6438422572126541</c:v>
                </c:pt>
                <c:pt idx="26">
                  <c:v>8.6959071055238439</c:v>
                </c:pt>
                <c:pt idx="27">
                  <c:v>8.7734641965966915</c:v>
                </c:pt>
                <c:pt idx="28">
                  <c:v>8.8823535785251764</c:v>
                </c:pt>
                <c:pt idx="29">
                  <c:v>8.961909637731253</c:v>
                </c:pt>
                <c:pt idx="30">
                  <c:v>9.0357144201094233</c:v>
                </c:pt>
                <c:pt idx="31">
                  <c:v>9.1560915492727926</c:v>
                </c:pt>
                <c:pt idx="32">
                  <c:v>9.2532759065298436</c:v>
                </c:pt>
                <c:pt idx="33">
                  <c:v>9.3731484833235115</c:v>
                </c:pt>
                <c:pt idx="34">
                  <c:v>9.5098297929111837</c:v>
                </c:pt>
                <c:pt idx="35">
                  <c:v>9.6514173311650389</c:v>
                </c:pt>
                <c:pt idx="36">
                  <c:v>9.7142610150627657</c:v>
                </c:pt>
                <c:pt idx="37">
                  <c:v>9.7131112270232318</c:v>
                </c:pt>
                <c:pt idx="38">
                  <c:v>9.7150586265344945</c:v>
                </c:pt>
                <c:pt idx="39">
                  <c:v>9.7115231338652421</c:v>
                </c:pt>
                <c:pt idx="40">
                  <c:v>9.6927368527391558</c:v>
                </c:pt>
                <c:pt idx="41">
                  <c:v>9.7304848434682754</c:v>
                </c:pt>
                <c:pt idx="42">
                  <c:v>9.7846544508433375</c:v>
                </c:pt>
                <c:pt idx="43">
                  <c:v>9.7827259823645942</c:v>
                </c:pt>
                <c:pt idx="44">
                  <c:v>9.7818103389853608</c:v>
                </c:pt>
                <c:pt idx="45">
                  <c:v>9.7247587499304551</c:v>
                </c:pt>
                <c:pt idx="46">
                  <c:v>9.7121289320518631</c:v>
                </c:pt>
                <c:pt idx="47">
                  <c:v>9.6896040425391767</c:v>
                </c:pt>
                <c:pt idx="48">
                  <c:v>9.6608212002441487</c:v>
                </c:pt>
                <c:pt idx="49">
                  <c:v>9.5978626511849914</c:v>
                </c:pt>
                <c:pt idx="50">
                  <c:v>9.5213509664741505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'50日'!$U$1</c:f>
              <c:strCache>
                <c:ptCount val="1"/>
                <c:pt idx="0">
                  <c:v>KP+3SD</c:v>
                </c:pt>
              </c:strCache>
            </c:strRef>
          </c:tx>
          <c:spPr>
            <a:ln>
              <a:solidFill>
                <a:srgbClr val="FFCC33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'50日'!$U$70:$U$120</c:f>
              <c:numCache>
                <c:formatCode>General</c:formatCode>
                <c:ptCount val="51"/>
                <c:pt idx="0">
                  <c:v>16.243432724046201</c:v>
                </c:pt>
                <c:pt idx="1">
                  <c:v>16.117805547632461</c:v>
                </c:pt>
                <c:pt idx="2">
                  <c:v>15.943814100642459</c:v>
                </c:pt>
                <c:pt idx="3">
                  <c:v>15.764291648304134</c:v>
                </c:pt>
                <c:pt idx="4">
                  <c:v>15.685127626705594</c:v>
                </c:pt>
                <c:pt idx="5">
                  <c:v>15.590574782550377</c:v>
                </c:pt>
                <c:pt idx="6">
                  <c:v>15.552660259041762</c:v>
                </c:pt>
                <c:pt idx="7">
                  <c:v>15.496671689125744</c:v>
                </c:pt>
                <c:pt idx="8">
                  <c:v>15.495443065316227</c:v>
                </c:pt>
                <c:pt idx="9">
                  <c:v>15.485665035977423</c:v>
                </c:pt>
                <c:pt idx="10">
                  <c:v>15.52403715005657</c:v>
                </c:pt>
                <c:pt idx="11">
                  <c:v>15.537542175644244</c:v>
                </c:pt>
                <c:pt idx="12">
                  <c:v>15.55632026936118</c:v>
                </c:pt>
                <c:pt idx="13">
                  <c:v>15.548669335659859</c:v>
                </c:pt>
                <c:pt idx="14">
                  <c:v>15.51124004526315</c:v>
                </c:pt>
                <c:pt idx="15">
                  <c:v>15.454614214632198</c:v>
                </c:pt>
                <c:pt idx="16">
                  <c:v>15.386736924095576</c:v>
                </c:pt>
                <c:pt idx="17">
                  <c:v>15.315817955745505</c:v>
                </c:pt>
                <c:pt idx="18">
                  <c:v>15.224088137970057</c:v>
                </c:pt>
                <c:pt idx="19">
                  <c:v>15.163678397699089</c:v>
                </c:pt>
                <c:pt idx="20">
                  <c:v>15.090908180878152</c:v>
                </c:pt>
                <c:pt idx="21">
                  <c:v>15.015465539734532</c:v>
                </c:pt>
                <c:pt idx="22">
                  <c:v>14.916542350950898</c:v>
                </c:pt>
                <c:pt idx="23">
                  <c:v>14.803389222962691</c:v>
                </c:pt>
                <c:pt idx="24">
                  <c:v>14.689676145531294</c:v>
                </c:pt>
                <c:pt idx="25">
                  <c:v>14.560863625140282</c:v>
                </c:pt>
                <c:pt idx="26">
                  <c:v>14.39938701212321</c:v>
                </c:pt>
                <c:pt idx="27">
                  <c:v>14.220261293599382</c:v>
                </c:pt>
                <c:pt idx="28">
                  <c:v>14.009803284219917</c:v>
                </c:pt>
                <c:pt idx="29">
                  <c:v>13.832208009327566</c:v>
                </c:pt>
                <c:pt idx="30">
                  <c:v>13.659579697537632</c:v>
                </c:pt>
                <c:pt idx="31">
                  <c:v>13.44979080366838</c:v>
                </c:pt>
                <c:pt idx="32">
                  <c:v>13.263586838568195</c:v>
                </c:pt>
                <c:pt idx="33">
                  <c:v>13.095086810794133</c:v>
                </c:pt>
                <c:pt idx="34">
                  <c:v>12.912915305128031</c:v>
                </c:pt>
                <c:pt idx="35">
                  <c:v>12.72662188452124</c:v>
                </c:pt>
                <c:pt idx="36">
                  <c:v>12.635542906505863</c:v>
                </c:pt>
                <c:pt idx="37">
                  <c:v>12.637869165133631</c:v>
                </c:pt>
                <c:pt idx="38">
                  <c:v>12.634745295034135</c:v>
                </c:pt>
                <c:pt idx="39">
                  <c:v>12.639849415154366</c:v>
                </c:pt>
                <c:pt idx="40">
                  <c:v>12.667655304123588</c:v>
                </c:pt>
                <c:pt idx="41">
                  <c:v>12.616181823198392</c:v>
                </c:pt>
                <c:pt idx="42">
                  <c:v>12.533384764842939</c:v>
                </c:pt>
                <c:pt idx="43">
                  <c:v>12.501979899988344</c:v>
                </c:pt>
                <c:pt idx="44">
                  <c:v>12.488777896308756</c:v>
                </c:pt>
                <c:pt idx="45">
                  <c:v>12.517986348108753</c:v>
                </c:pt>
                <c:pt idx="46">
                  <c:v>12.518851460104996</c:v>
                </c:pt>
                <c:pt idx="47">
                  <c:v>12.511964584911798</c:v>
                </c:pt>
                <c:pt idx="48">
                  <c:v>12.512512133089183</c:v>
                </c:pt>
                <c:pt idx="49">
                  <c:v>12.541353035089516</c:v>
                </c:pt>
                <c:pt idx="50">
                  <c:v>12.581786288427809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49792"/>
        <c:axId val="354950184"/>
      </c:lineChart>
      <c:catAx>
        <c:axId val="3549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4950184"/>
        <c:crosses val="autoZero"/>
        <c:auto val="1"/>
        <c:lblAlgn val="ctr"/>
        <c:lblOffset val="100"/>
        <c:noMultiLvlLbl val="0"/>
      </c:catAx>
      <c:valAx>
        <c:axId val="35495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价格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4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开盘中位数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'50日'!$V$1</c:f>
              <c:strCache>
                <c:ptCount val="1"/>
                <c:pt idx="0">
                  <c:v>开盘中位数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'50日'!$V$70:$V$120</c:f>
              <c:numCache>
                <c:formatCode>General</c:formatCode>
                <c:ptCount val="51"/>
                <c:pt idx="0">
                  <c:v>13.14</c:v>
                </c:pt>
                <c:pt idx="1">
                  <c:v>13.13</c:v>
                </c:pt>
                <c:pt idx="2">
                  <c:v>13.11</c:v>
                </c:pt>
                <c:pt idx="3">
                  <c:v>13.09</c:v>
                </c:pt>
                <c:pt idx="4">
                  <c:v>13.06</c:v>
                </c:pt>
                <c:pt idx="5">
                  <c:v>13</c:v>
                </c:pt>
                <c:pt idx="6">
                  <c:v>12.78</c:v>
                </c:pt>
                <c:pt idx="7">
                  <c:v>12.76</c:v>
                </c:pt>
                <c:pt idx="8">
                  <c:v>12.64</c:v>
                </c:pt>
                <c:pt idx="9">
                  <c:v>12.5</c:v>
                </c:pt>
                <c:pt idx="10">
                  <c:v>12.45</c:v>
                </c:pt>
                <c:pt idx="11">
                  <c:v>12.41</c:v>
                </c:pt>
                <c:pt idx="12">
                  <c:v>12.28</c:v>
                </c:pt>
                <c:pt idx="13">
                  <c:v>12.05</c:v>
                </c:pt>
                <c:pt idx="14">
                  <c:v>11.91</c:v>
                </c:pt>
                <c:pt idx="15">
                  <c:v>11.89</c:v>
                </c:pt>
                <c:pt idx="16">
                  <c:v>11.71</c:v>
                </c:pt>
                <c:pt idx="17">
                  <c:v>11.64</c:v>
                </c:pt>
                <c:pt idx="18">
                  <c:v>11.45</c:v>
                </c:pt>
                <c:pt idx="19">
                  <c:v>11.4</c:v>
                </c:pt>
                <c:pt idx="20">
                  <c:v>11.29</c:v>
                </c:pt>
                <c:pt idx="21">
                  <c:v>11.19</c:v>
                </c:pt>
                <c:pt idx="22">
                  <c:v>11.19</c:v>
                </c:pt>
                <c:pt idx="23">
                  <c:v>11.19</c:v>
                </c:pt>
                <c:pt idx="24">
                  <c:v>11.19</c:v>
                </c:pt>
                <c:pt idx="25">
                  <c:v>11.19</c:v>
                </c:pt>
                <c:pt idx="26">
                  <c:v>11.18</c:v>
                </c:pt>
                <c:pt idx="27">
                  <c:v>11.16</c:v>
                </c:pt>
                <c:pt idx="28">
                  <c:v>11.16</c:v>
                </c:pt>
                <c:pt idx="29">
                  <c:v>11.1</c:v>
                </c:pt>
                <c:pt idx="30">
                  <c:v>11.09</c:v>
                </c:pt>
                <c:pt idx="31">
                  <c:v>11.09</c:v>
                </c:pt>
                <c:pt idx="32">
                  <c:v>11.08</c:v>
                </c:pt>
                <c:pt idx="33">
                  <c:v>11.08</c:v>
                </c:pt>
                <c:pt idx="34">
                  <c:v>11.08</c:v>
                </c:pt>
                <c:pt idx="35">
                  <c:v>11.08</c:v>
                </c:pt>
                <c:pt idx="36">
                  <c:v>11.08</c:v>
                </c:pt>
                <c:pt idx="37">
                  <c:v>11.08</c:v>
                </c:pt>
                <c:pt idx="38">
                  <c:v>11.08</c:v>
                </c:pt>
                <c:pt idx="39">
                  <c:v>11.08</c:v>
                </c:pt>
                <c:pt idx="40">
                  <c:v>11.08</c:v>
                </c:pt>
                <c:pt idx="41">
                  <c:v>11.08</c:v>
                </c:pt>
                <c:pt idx="42">
                  <c:v>11.08</c:v>
                </c:pt>
                <c:pt idx="43">
                  <c:v>11.07</c:v>
                </c:pt>
                <c:pt idx="44">
                  <c:v>11.07</c:v>
                </c:pt>
                <c:pt idx="45">
                  <c:v>11.07</c:v>
                </c:pt>
                <c:pt idx="46">
                  <c:v>11.06</c:v>
                </c:pt>
                <c:pt idx="47">
                  <c:v>11.04</c:v>
                </c:pt>
                <c:pt idx="48">
                  <c:v>11.01</c:v>
                </c:pt>
                <c:pt idx="49">
                  <c:v>11.01</c:v>
                </c:pt>
                <c:pt idx="50">
                  <c:v>11.01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'50日'!$W$1</c:f>
              <c:strCache>
                <c:ptCount val="1"/>
                <c:pt idx="0">
                  <c:v>KP-1SD</c:v>
                </c:pt>
              </c:strCache>
            </c:strRef>
          </c:tx>
          <c:spPr>
            <a:ln>
              <a:solidFill>
                <a:srgbClr val="3366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'50日'!$W$70:$W$120</c:f>
              <c:numCache>
                <c:formatCode>General</c:formatCode>
                <c:ptCount val="51"/>
                <c:pt idx="0">
                  <c:v>12.031731575644731</c:v>
                </c:pt>
                <c:pt idx="1">
                  <c:v>12.035437366475454</c:v>
                </c:pt>
                <c:pt idx="2">
                  <c:v>12.044218829197611</c:v>
                </c:pt>
                <c:pt idx="3">
                  <c:v>12.056151149911694</c:v>
                </c:pt>
                <c:pt idx="4">
                  <c:v>12.0252188956733</c:v>
                </c:pt>
                <c:pt idx="5">
                  <c:v>11.966867229345953</c:v>
                </c:pt>
                <c:pt idx="6">
                  <c:v>11.737413900580849</c:v>
                </c:pt>
                <c:pt idx="7">
                  <c:v>11.71509636506266</c:v>
                </c:pt>
                <c:pt idx="8">
                  <c:v>11.576682376920733</c:v>
                </c:pt>
                <c:pt idx="9">
                  <c:v>11.421706425916021</c:v>
                </c:pt>
                <c:pt idx="10">
                  <c:v>11.343294806190292</c:v>
                </c:pt>
                <c:pt idx="11">
                  <c:v>11.286244111386559</c:v>
                </c:pt>
                <c:pt idx="12">
                  <c:v>11.137893243546271</c:v>
                </c:pt>
                <c:pt idx="13">
                  <c:v>10.897698456740832</c:v>
                </c:pt>
                <c:pt idx="14">
                  <c:v>10.758344821513591</c:v>
                </c:pt>
                <c:pt idx="15">
                  <c:v>10.743756046102993</c:v>
                </c:pt>
                <c:pt idx="16">
                  <c:v>10.572394881510625</c:v>
                </c:pt>
                <c:pt idx="17">
                  <c:v>10.510936498411629</c:v>
                </c:pt>
                <c:pt idx="18">
                  <c:v>10.335826829826974</c:v>
                </c:pt>
                <c:pt idx="19">
                  <c:v>10.292956873969585</c:v>
                </c:pt>
                <c:pt idx="20">
                  <c:v>10.19446851487068</c:v>
                </c:pt>
                <c:pt idx="21">
                  <c:v>10.10706704231071</c:v>
                </c:pt>
                <c:pt idx="22">
                  <c:v>10.12768849739545</c:v>
                </c:pt>
                <c:pt idx="23">
                  <c:v>10.151942154437272</c:v>
                </c:pt>
                <c:pt idx="24">
                  <c:v>10.176317101816364</c:v>
                </c:pt>
                <c:pt idx="25">
                  <c:v>10.203829772012062</c:v>
                </c:pt>
                <c:pt idx="26">
                  <c:v>10.229420015566772</c:v>
                </c:pt>
                <c:pt idx="27">
                  <c:v>10.252200483832885</c:v>
                </c:pt>
                <c:pt idx="28">
                  <c:v>10.305425049050877</c:v>
                </c:pt>
                <c:pt idx="29">
                  <c:v>10.288283604733948</c:v>
                </c:pt>
                <c:pt idx="30">
                  <c:v>10.319355787095299</c:v>
                </c:pt>
                <c:pt idx="31">
                  <c:v>10.374383457600736</c:v>
                </c:pt>
                <c:pt idx="32">
                  <c:v>10.411614844660274</c:v>
                </c:pt>
                <c:pt idx="33">
                  <c:v>10.459676945421563</c:v>
                </c:pt>
                <c:pt idx="34">
                  <c:v>10.512819081297192</c:v>
                </c:pt>
                <c:pt idx="35">
                  <c:v>10.567465907773967</c:v>
                </c:pt>
                <c:pt idx="36">
                  <c:v>10.593119684759484</c:v>
                </c:pt>
                <c:pt idx="37">
                  <c:v>10.592540343648267</c:v>
                </c:pt>
                <c:pt idx="38">
                  <c:v>10.593385555250061</c:v>
                </c:pt>
                <c:pt idx="39">
                  <c:v>10.591945619785147</c:v>
                </c:pt>
                <c:pt idx="40">
                  <c:v>10.584180258102595</c:v>
                </c:pt>
                <c:pt idx="41">
                  <c:v>10.599050503378313</c:v>
                </c:pt>
                <c:pt idx="42">
                  <c:v>10.621878281000066</c:v>
                </c:pt>
                <c:pt idx="43">
                  <c:v>10.616791013729376</c:v>
                </c:pt>
                <c:pt idx="44">
                  <c:v>10.618838740446101</c:v>
                </c:pt>
                <c:pt idx="45">
                  <c:v>10.604462066970283</c:v>
                </c:pt>
                <c:pt idx="46">
                  <c:v>10.592212911991146</c:v>
                </c:pt>
                <c:pt idx="47">
                  <c:v>10.569606576271228</c:v>
                </c:pt>
                <c:pt idx="48">
                  <c:v>10.53471817785916</c:v>
                </c:pt>
                <c:pt idx="49">
                  <c:v>10.519418269349245</c:v>
                </c:pt>
                <c:pt idx="50">
                  <c:v>10.499927446341056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'50日'!$X$1</c:f>
              <c:strCache>
                <c:ptCount val="1"/>
                <c:pt idx="0">
                  <c:v>KP+1中位</c:v>
                </c:pt>
              </c:strCache>
            </c:strRef>
          </c:tx>
          <c:spPr>
            <a:ln>
              <a:solidFill>
                <a:srgbClr val="3399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'50日'!$X$70:$X$120</c:f>
              <c:numCache>
                <c:formatCode>General</c:formatCode>
                <c:ptCount val="51"/>
                <c:pt idx="0">
                  <c:v>14.24826842435527</c:v>
                </c:pt>
                <c:pt idx="1">
                  <c:v>14.224562633524547</c:v>
                </c:pt>
                <c:pt idx="2">
                  <c:v>14.175781170802388</c:v>
                </c:pt>
                <c:pt idx="3">
                  <c:v>14.123848850088306</c:v>
                </c:pt>
                <c:pt idx="4">
                  <c:v>14.094781104326701</c:v>
                </c:pt>
                <c:pt idx="5">
                  <c:v>14.033132770654047</c:v>
                </c:pt>
                <c:pt idx="6">
                  <c:v>13.82258609941915</c:v>
                </c:pt>
                <c:pt idx="7">
                  <c:v>13.80490363493734</c:v>
                </c:pt>
                <c:pt idx="8">
                  <c:v>13.703317623079268</c:v>
                </c:pt>
                <c:pt idx="9">
                  <c:v>13.578293574083979</c:v>
                </c:pt>
                <c:pt idx="10">
                  <c:v>13.556705193809707</c:v>
                </c:pt>
                <c:pt idx="11">
                  <c:v>13.533755888613442</c:v>
                </c:pt>
                <c:pt idx="12">
                  <c:v>13.422106756453728</c:v>
                </c:pt>
                <c:pt idx="13">
                  <c:v>13.202301543259169</c:v>
                </c:pt>
                <c:pt idx="14">
                  <c:v>13.06165517848641</c:v>
                </c:pt>
                <c:pt idx="15">
                  <c:v>13.036243953897008</c:v>
                </c:pt>
                <c:pt idx="16">
                  <c:v>12.847605118489376</c:v>
                </c:pt>
                <c:pt idx="17">
                  <c:v>12.769063501588372</c:v>
                </c:pt>
                <c:pt idx="18">
                  <c:v>12.564173170173024</c:v>
                </c:pt>
                <c:pt idx="19">
                  <c:v>12.507043126030416</c:v>
                </c:pt>
                <c:pt idx="20">
                  <c:v>12.385531485129318</c:v>
                </c:pt>
                <c:pt idx="21">
                  <c:v>12.272932957689289</c:v>
                </c:pt>
                <c:pt idx="22">
                  <c:v>12.252311502604549</c:v>
                </c:pt>
                <c:pt idx="23">
                  <c:v>12.228057845562727</c:v>
                </c:pt>
                <c:pt idx="24">
                  <c:v>12.203682898183635</c:v>
                </c:pt>
                <c:pt idx="25">
                  <c:v>12.176170227987937</c:v>
                </c:pt>
                <c:pt idx="26">
                  <c:v>12.130579984433227</c:v>
                </c:pt>
                <c:pt idx="27">
                  <c:v>12.067799516167115</c:v>
                </c:pt>
                <c:pt idx="28">
                  <c:v>12.014574950949124</c:v>
                </c:pt>
                <c:pt idx="29">
                  <c:v>11.911716395266051</c:v>
                </c:pt>
                <c:pt idx="30">
                  <c:v>11.860644212904701</c:v>
                </c:pt>
                <c:pt idx="31">
                  <c:v>11.805616542399264</c:v>
                </c:pt>
                <c:pt idx="32">
                  <c:v>11.748385155339726</c:v>
                </c:pt>
                <c:pt idx="33">
                  <c:v>11.700323054578437</c:v>
                </c:pt>
                <c:pt idx="34">
                  <c:v>11.647180918702809</c:v>
                </c:pt>
                <c:pt idx="35">
                  <c:v>11.592534092226034</c:v>
                </c:pt>
                <c:pt idx="36">
                  <c:v>11.566880315240516</c:v>
                </c:pt>
                <c:pt idx="37">
                  <c:v>11.567459656351733</c:v>
                </c:pt>
                <c:pt idx="38">
                  <c:v>11.566614444749939</c:v>
                </c:pt>
                <c:pt idx="39">
                  <c:v>11.568054380214853</c:v>
                </c:pt>
                <c:pt idx="40">
                  <c:v>11.575819741897405</c:v>
                </c:pt>
                <c:pt idx="41">
                  <c:v>11.560949496621687</c:v>
                </c:pt>
                <c:pt idx="42">
                  <c:v>11.538121718999934</c:v>
                </c:pt>
                <c:pt idx="43">
                  <c:v>11.523208986270625</c:v>
                </c:pt>
                <c:pt idx="44">
                  <c:v>11.521161259553899</c:v>
                </c:pt>
                <c:pt idx="45">
                  <c:v>11.535537933029717</c:v>
                </c:pt>
                <c:pt idx="46">
                  <c:v>11.527787088008855</c:v>
                </c:pt>
                <c:pt idx="47">
                  <c:v>11.51039342372877</c:v>
                </c:pt>
                <c:pt idx="48">
                  <c:v>11.485281822140839</c:v>
                </c:pt>
                <c:pt idx="49">
                  <c:v>11.500581730650755</c:v>
                </c:pt>
                <c:pt idx="50">
                  <c:v>11.520072553658943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'50日'!$Y$1</c:f>
              <c:strCache>
                <c:ptCount val="1"/>
                <c:pt idx="0">
                  <c:v>KP-2中位</c:v>
                </c:pt>
              </c:strCache>
            </c:strRef>
          </c:tx>
          <c:spPr>
            <a:ln>
              <a:solidFill>
                <a:srgbClr val="6666FF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'50日'!$Y$70:$Y$120</c:f>
              <c:numCache>
                <c:formatCode>General</c:formatCode>
                <c:ptCount val="51"/>
                <c:pt idx="0">
                  <c:v>10.923463151289459</c:v>
                </c:pt>
                <c:pt idx="1">
                  <c:v>10.94087473295091</c:v>
                </c:pt>
                <c:pt idx="2">
                  <c:v>10.978437658395222</c:v>
                </c:pt>
                <c:pt idx="3">
                  <c:v>11.022302299823389</c:v>
                </c:pt>
                <c:pt idx="4">
                  <c:v>10.990437791346597</c:v>
                </c:pt>
                <c:pt idx="5">
                  <c:v>10.933734458691905</c:v>
                </c:pt>
                <c:pt idx="6">
                  <c:v>10.694827801161699</c:v>
                </c:pt>
                <c:pt idx="7">
                  <c:v>10.670192730125319</c:v>
                </c:pt>
                <c:pt idx="8">
                  <c:v>10.513364753841467</c:v>
                </c:pt>
                <c:pt idx="9">
                  <c:v>10.34341285183204</c:v>
                </c:pt>
                <c:pt idx="10">
                  <c:v>10.236589612380584</c:v>
                </c:pt>
                <c:pt idx="11">
                  <c:v>10.162488222773115</c:v>
                </c:pt>
                <c:pt idx="12">
                  <c:v>9.995786487092543</c:v>
                </c:pt>
                <c:pt idx="13">
                  <c:v>9.7453969134816631</c:v>
                </c:pt>
                <c:pt idx="14">
                  <c:v>9.6066896430271811</c:v>
                </c:pt>
                <c:pt idx="15">
                  <c:v>9.5975120922059869</c:v>
                </c:pt>
                <c:pt idx="16">
                  <c:v>9.4347897630212501</c:v>
                </c:pt>
                <c:pt idx="17">
                  <c:v>9.3818729968232581</c:v>
                </c:pt>
                <c:pt idx="18">
                  <c:v>9.2216536596539473</c:v>
                </c:pt>
                <c:pt idx="19">
                  <c:v>9.1859137479391677</c:v>
                </c:pt>
                <c:pt idx="20">
                  <c:v>9.0989370297413625</c:v>
                </c:pt>
                <c:pt idx="21">
                  <c:v>9.0241340846214193</c:v>
                </c:pt>
                <c:pt idx="22">
                  <c:v>9.0653769947909009</c:v>
                </c:pt>
                <c:pt idx="23">
                  <c:v>9.1138843088745425</c:v>
                </c:pt>
                <c:pt idx="24">
                  <c:v>9.1626342036327308</c:v>
                </c:pt>
                <c:pt idx="25">
                  <c:v>9.2176595440241247</c:v>
                </c:pt>
                <c:pt idx="26">
                  <c:v>9.2788400311335444</c:v>
                </c:pt>
                <c:pt idx="27">
                  <c:v>9.34440096766577</c:v>
                </c:pt>
                <c:pt idx="28">
                  <c:v>9.4508500981017534</c:v>
                </c:pt>
                <c:pt idx="29">
                  <c:v>9.4765672094678948</c:v>
                </c:pt>
                <c:pt idx="30">
                  <c:v>9.5487115741905964</c:v>
                </c:pt>
                <c:pt idx="31">
                  <c:v>9.6587669152014701</c:v>
                </c:pt>
                <c:pt idx="32">
                  <c:v>9.7432296893205503</c:v>
                </c:pt>
                <c:pt idx="33">
                  <c:v>9.8393538908431264</c:v>
                </c:pt>
                <c:pt idx="34">
                  <c:v>9.9456381625943848</c:v>
                </c:pt>
                <c:pt idx="35">
                  <c:v>10.054931815547933</c:v>
                </c:pt>
                <c:pt idx="36">
                  <c:v>10.106239369518967</c:v>
                </c:pt>
                <c:pt idx="37">
                  <c:v>10.105080687296534</c:v>
                </c:pt>
                <c:pt idx="38">
                  <c:v>10.106771110500119</c:v>
                </c:pt>
                <c:pt idx="39">
                  <c:v>10.103891239570293</c:v>
                </c:pt>
                <c:pt idx="40">
                  <c:v>10.08836051620519</c:v>
                </c:pt>
                <c:pt idx="41">
                  <c:v>10.118101006756627</c:v>
                </c:pt>
                <c:pt idx="42">
                  <c:v>10.163756562000133</c:v>
                </c:pt>
                <c:pt idx="43">
                  <c:v>10.16358202745875</c:v>
                </c:pt>
                <c:pt idx="44">
                  <c:v>10.167677480892202</c:v>
                </c:pt>
                <c:pt idx="45">
                  <c:v>10.138924133940566</c:v>
                </c:pt>
                <c:pt idx="46">
                  <c:v>10.124425823982289</c:v>
                </c:pt>
                <c:pt idx="47">
                  <c:v>10.099213152542459</c:v>
                </c:pt>
                <c:pt idx="48">
                  <c:v>10.059436355718322</c:v>
                </c:pt>
                <c:pt idx="49">
                  <c:v>10.028836538698492</c:v>
                </c:pt>
                <c:pt idx="50">
                  <c:v>9.9898548926821142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'50日'!$Z$1</c:f>
              <c:strCache>
                <c:ptCount val="1"/>
                <c:pt idx="0">
                  <c:v>KP+2中位</c:v>
                </c:pt>
              </c:strCache>
            </c:strRef>
          </c:tx>
          <c:spPr>
            <a:ln>
              <a:solidFill>
                <a:srgbClr val="FF33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'50日'!$Z$70:$Z$120</c:f>
              <c:numCache>
                <c:formatCode>General</c:formatCode>
                <c:ptCount val="51"/>
                <c:pt idx="0">
                  <c:v>15.356536848710542</c:v>
                </c:pt>
                <c:pt idx="1">
                  <c:v>15.319125267049092</c:v>
                </c:pt>
                <c:pt idx="2">
                  <c:v>15.241562341604777</c:v>
                </c:pt>
                <c:pt idx="3">
                  <c:v>15.157697700176611</c:v>
                </c:pt>
                <c:pt idx="4">
                  <c:v>15.129562208653404</c:v>
                </c:pt>
                <c:pt idx="5">
                  <c:v>15.066265541308095</c:v>
                </c:pt>
                <c:pt idx="6">
                  <c:v>14.8651721988383</c:v>
                </c:pt>
                <c:pt idx="7">
                  <c:v>14.849807269874681</c:v>
                </c:pt>
                <c:pt idx="8">
                  <c:v>14.766635246158534</c:v>
                </c:pt>
                <c:pt idx="9">
                  <c:v>14.65658714816796</c:v>
                </c:pt>
                <c:pt idx="10">
                  <c:v>14.663410387619415</c:v>
                </c:pt>
                <c:pt idx="11">
                  <c:v>14.657511777226885</c:v>
                </c:pt>
                <c:pt idx="12">
                  <c:v>14.564213512907456</c:v>
                </c:pt>
                <c:pt idx="13">
                  <c:v>14.354603086518338</c:v>
                </c:pt>
                <c:pt idx="14">
                  <c:v>14.213310356972819</c:v>
                </c:pt>
                <c:pt idx="15">
                  <c:v>14.182487907794014</c:v>
                </c:pt>
                <c:pt idx="16">
                  <c:v>13.985210236978752</c:v>
                </c:pt>
                <c:pt idx="17">
                  <c:v>13.898127003176743</c:v>
                </c:pt>
                <c:pt idx="18">
                  <c:v>13.678346340346051</c:v>
                </c:pt>
                <c:pt idx="19">
                  <c:v>13.614086252060833</c:v>
                </c:pt>
                <c:pt idx="20">
                  <c:v>13.481062970258636</c:v>
                </c:pt>
                <c:pt idx="21">
                  <c:v>13.35586591537858</c:v>
                </c:pt>
                <c:pt idx="22">
                  <c:v>13.314623005209098</c:v>
                </c:pt>
                <c:pt idx="23">
                  <c:v>13.266115691125457</c:v>
                </c:pt>
                <c:pt idx="24">
                  <c:v>13.217365796367268</c:v>
                </c:pt>
                <c:pt idx="25">
                  <c:v>13.162340455975874</c:v>
                </c:pt>
                <c:pt idx="26">
                  <c:v>13.081159968866455</c:v>
                </c:pt>
                <c:pt idx="27">
                  <c:v>12.97559903233423</c:v>
                </c:pt>
                <c:pt idx="28">
                  <c:v>12.869149901898247</c:v>
                </c:pt>
                <c:pt idx="29">
                  <c:v>12.723432790532105</c:v>
                </c:pt>
                <c:pt idx="30">
                  <c:v>12.631288425809403</c:v>
                </c:pt>
                <c:pt idx="31">
                  <c:v>12.52123308479853</c:v>
                </c:pt>
                <c:pt idx="32">
                  <c:v>12.41677031067945</c:v>
                </c:pt>
                <c:pt idx="33">
                  <c:v>12.320646109156874</c:v>
                </c:pt>
                <c:pt idx="34">
                  <c:v>12.214361837405615</c:v>
                </c:pt>
                <c:pt idx="35">
                  <c:v>12.105068184452067</c:v>
                </c:pt>
                <c:pt idx="36">
                  <c:v>12.053760630481033</c:v>
                </c:pt>
                <c:pt idx="37">
                  <c:v>12.054919312703467</c:v>
                </c:pt>
                <c:pt idx="38">
                  <c:v>12.053228889499881</c:v>
                </c:pt>
                <c:pt idx="39">
                  <c:v>12.056108760429707</c:v>
                </c:pt>
                <c:pt idx="40">
                  <c:v>12.07163948379481</c:v>
                </c:pt>
                <c:pt idx="41">
                  <c:v>12.041898993243374</c:v>
                </c:pt>
                <c:pt idx="42">
                  <c:v>11.996243437999867</c:v>
                </c:pt>
                <c:pt idx="43">
                  <c:v>11.976417972541251</c:v>
                </c:pt>
                <c:pt idx="44">
                  <c:v>11.972322519107799</c:v>
                </c:pt>
                <c:pt idx="45">
                  <c:v>12.001075866059434</c:v>
                </c:pt>
                <c:pt idx="46">
                  <c:v>11.995574176017712</c:v>
                </c:pt>
                <c:pt idx="47">
                  <c:v>11.980786847457539</c:v>
                </c:pt>
                <c:pt idx="48">
                  <c:v>11.960563644281677</c:v>
                </c:pt>
                <c:pt idx="49">
                  <c:v>11.991163461301507</c:v>
                </c:pt>
                <c:pt idx="50">
                  <c:v>12.030145107317885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'50日'!$AA$1</c:f>
              <c:strCache>
                <c:ptCount val="1"/>
                <c:pt idx="0">
                  <c:v>KP-3中位</c:v>
                </c:pt>
              </c:strCache>
            </c:strRef>
          </c:tx>
          <c:spPr>
            <a:ln>
              <a:solidFill>
                <a:srgbClr val="0099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'50日'!$AA$70:$AA$120</c:f>
              <c:numCache>
                <c:formatCode>General</c:formatCode>
                <c:ptCount val="51"/>
                <c:pt idx="0">
                  <c:v>9.8151947269341893</c:v>
                </c:pt>
                <c:pt idx="1">
                  <c:v>9.8463120994263633</c:v>
                </c:pt>
                <c:pt idx="2">
                  <c:v>9.9126564875928356</c:v>
                </c:pt>
                <c:pt idx="3">
                  <c:v>9.9884534497350828</c:v>
                </c:pt>
                <c:pt idx="4">
                  <c:v>9.9556566870198964</c:v>
                </c:pt>
                <c:pt idx="5">
                  <c:v>9.9006016880378596</c:v>
                </c:pt>
                <c:pt idx="6">
                  <c:v>9.6522417017425504</c:v>
                </c:pt>
                <c:pt idx="7">
                  <c:v>9.625289095187977</c:v>
                </c:pt>
                <c:pt idx="8">
                  <c:v>9.4500471307622007</c:v>
                </c:pt>
                <c:pt idx="9">
                  <c:v>9.2651192777480595</c:v>
                </c:pt>
                <c:pt idx="10">
                  <c:v>9.1298844185708763</c:v>
                </c:pt>
                <c:pt idx="11">
                  <c:v>9.0387323341596737</c:v>
                </c:pt>
                <c:pt idx="12">
                  <c:v>8.8536797306388166</c:v>
                </c:pt>
                <c:pt idx="13">
                  <c:v>8.5930953702224926</c:v>
                </c:pt>
                <c:pt idx="14">
                  <c:v>8.4550344645407716</c:v>
                </c:pt>
                <c:pt idx="15">
                  <c:v>8.4512681383089792</c:v>
                </c:pt>
                <c:pt idx="16">
                  <c:v>8.2971846445318747</c:v>
                </c:pt>
                <c:pt idx="17">
                  <c:v>8.2528094952348887</c:v>
                </c:pt>
                <c:pt idx="18">
                  <c:v>8.1074804894809223</c:v>
                </c:pt>
                <c:pt idx="19">
                  <c:v>8.0788706219087523</c:v>
                </c:pt>
                <c:pt idx="20">
                  <c:v>8.0034055446120433</c:v>
                </c:pt>
                <c:pt idx="21">
                  <c:v>7.9412011269321301</c:v>
                </c:pt>
                <c:pt idx="22">
                  <c:v>8.0030654921863515</c:v>
                </c:pt>
                <c:pt idx="23">
                  <c:v>8.0758264633118149</c:v>
                </c:pt>
                <c:pt idx="24">
                  <c:v>8.1489513054490956</c:v>
                </c:pt>
                <c:pt idx="25">
                  <c:v>8.2314893160361855</c:v>
                </c:pt>
                <c:pt idx="26">
                  <c:v>8.3282600467003167</c:v>
                </c:pt>
                <c:pt idx="27">
                  <c:v>8.4366014514986549</c:v>
                </c:pt>
                <c:pt idx="28">
                  <c:v>8.5962751471526317</c:v>
                </c:pt>
                <c:pt idx="29">
                  <c:v>8.6648508142018414</c:v>
                </c:pt>
                <c:pt idx="30">
                  <c:v>8.7780673612858955</c:v>
                </c:pt>
                <c:pt idx="31">
                  <c:v>8.9431503728022061</c:v>
                </c:pt>
                <c:pt idx="32">
                  <c:v>9.0748445339808246</c:v>
                </c:pt>
                <c:pt idx="33">
                  <c:v>9.2190308362646896</c:v>
                </c:pt>
                <c:pt idx="34">
                  <c:v>9.3784572438915763</c:v>
                </c:pt>
                <c:pt idx="35">
                  <c:v>9.5423977233219013</c:v>
                </c:pt>
                <c:pt idx="36">
                  <c:v>9.6193590542784513</c:v>
                </c:pt>
                <c:pt idx="37">
                  <c:v>9.6176210309448003</c:v>
                </c:pt>
                <c:pt idx="38">
                  <c:v>9.62015666575018</c:v>
                </c:pt>
                <c:pt idx="39">
                  <c:v>9.61583685935544</c:v>
                </c:pt>
                <c:pt idx="40">
                  <c:v>9.5925407743077855</c:v>
                </c:pt>
                <c:pt idx="41">
                  <c:v>9.6371515101349416</c:v>
                </c:pt>
                <c:pt idx="42">
                  <c:v>9.7056348430001993</c:v>
                </c:pt>
                <c:pt idx="43">
                  <c:v>9.7103730411881255</c:v>
                </c:pt>
                <c:pt idx="44">
                  <c:v>9.7165162213383027</c:v>
                </c:pt>
                <c:pt idx="45">
                  <c:v>9.6733862009108513</c:v>
                </c:pt>
                <c:pt idx="46">
                  <c:v>9.6566387359734343</c:v>
                </c:pt>
                <c:pt idx="47">
                  <c:v>9.6288197288136885</c:v>
                </c:pt>
                <c:pt idx="48">
                  <c:v>9.5841545335774825</c:v>
                </c:pt>
                <c:pt idx="49">
                  <c:v>9.5382548080477374</c:v>
                </c:pt>
                <c:pt idx="50">
                  <c:v>9.4797823390231706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'50日'!$AB$1</c:f>
              <c:strCache>
                <c:ptCount val="1"/>
                <c:pt idx="0">
                  <c:v>KP+3中位</c:v>
                </c:pt>
              </c:strCache>
            </c:strRef>
          </c:tx>
          <c:spPr>
            <a:ln>
              <a:solidFill>
                <a:srgbClr val="FFCC33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'50日'!$AB$70:$AB$120</c:f>
              <c:numCache>
                <c:formatCode>General</c:formatCode>
                <c:ptCount val="51"/>
                <c:pt idx="0">
                  <c:v>16.464805273065814</c:v>
                </c:pt>
                <c:pt idx="1">
                  <c:v>16.413687900573638</c:v>
                </c:pt>
                <c:pt idx="2">
                  <c:v>16.307343512407165</c:v>
                </c:pt>
                <c:pt idx="3">
                  <c:v>16.191546550264917</c:v>
                </c:pt>
                <c:pt idx="4">
                  <c:v>16.164343312980105</c:v>
                </c:pt>
                <c:pt idx="5">
                  <c:v>16.09939831196214</c:v>
                </c:pt>
                <c:pt idx="6">
                  <c:v>15.907758298257448</c:v>
                </c:pt>
                <c:pt idx="7">
                  <c:v>15.894710904812023</c:v>
                </c:pt>
                <c:pt idx="8">
                  <c:v>15.8299528692378</c:v>
                </c:pt>
                <c:pt idx="9">
                  <c:v>15.73488072225194</c:v>
                </c:pt>
                <c:pt idx="10">
                  <c:v>15.770115581429122</c:v>
                </c:pt>
                <c:pt idx="11">
                  <c:v>15.781267665840327</c:v>
                </c:pt>
                <c:pt idx="12">
                  <c:v>15.706320269361182</c:v>
                </c:pt>
                <c:pt idx="13">
                  <c:v>15.506904629777509</c:v>
                </c:pt>
                <c:pt idx="14">
                  <c:v>15.364965535459229</c:v>
                </c:pt>
                <c:pt idx="15">
                  <c:v>15.328731861691022</c:v>
                </c:pt>
                <c:pt idx="16">
                  <c:v>15.122815355468127</c:v>
                </c:pt>
                <c:pt idx="17">
                  <c:v>15.027190504765112</c:v>
                </c:pt>
                <c:pt idx="18">
                  <c:v>14.792519510519076</c:v>
                </c:pt>
                <c:pt idx="19">
                  <c:v>14.721129378091248</c:v>
                </c:pt>
                <c:pt idx="20">
                  <c:v>14.576594455387955</c:v>
                </c:pt>
                <c:pt idx="21">
                  <c:v>14.438798873067869</c:v>
                </c:pt>
                <c:pt idx="22">
                  <c:v>14.376934507813647</c:v>
                </c:pt>
                <c:pt idx="23">
                  <c:v>14.304173536688184</c:v>
                </c:pt>
                <c:pt idx="24">
                  <c:v>14.231048694550903</c:v>
                </c:pt>
                <c:pt idx="25">
                  <c:v>14.148510683963814</c:v>
                </c:pt>
                <c:pt idx="26">
                  <c:v>14.031739953299683</c:v>
                </c:pt>
                <c:pt idx="27">
                  <c:v>13.883398548501345</c:v>
                </c:pt>
                <c:pt idx="28">
                  <c:v>13.723724852847369</c:v>
                </c:pt>
                <c:pt idx="29">
                  <c:v>13.535149185798158</c:v>
                </c:pt>
                <c:pt idx="30">
                  <c:v>13.401932638714104</c:v>
                </c:pt>
                <c:pt idx="31">
                  <c:v>13.236849627197794</c:v>
                </c:pt>
                <c:pt idx="32">
                  <c:v>13.085155466019176</c:v>
                </c:pt>
                <c:pt idx="33">
                  <c:v>12.940969163735311</c:v>
                </c:pt>
                <c:pt idx="34">
                  <c:v>12.781542756108424</c:v>
                </c:pt>
                <c:pt idx="35">
                  <c:v>12.617602276678099</c:v>
                </c:pt>
                <c:pt idx="36">
                  <c:v>12.540640945721549</c:v>
                </c:pt>
                <c:pt idx="37">
                  <c:v>12.5423789690552</c:v>
                </c:pt>
                <c:pt idx="38">
                  <c:v>12.53984333424982</c:v>
                </c:pt>
                <c:pt idx="39">
                  <c:v>12.54416314064456</c:v>
                </c:pt>
                <c:pt idx="40">
                  <c:v>12.567459225692215</c:v>
                </c:pt>
                <c:pt idx="41">
                  <c:v>12.522848489865058</c:v>
                </c:pt>
                <c:pt idx="42">
                  <c:v>12.454365156999801</c:v>
                </c:pt>
                <c:pt idx="43">
                  <c:v>12.429626958811875</c:v>
                </c:pt>
                <c:pt idx="44">
                  <c:v>12.423483778661698</c:v>
                </c:pt>
                <c:pt idx="45">
                  <c:v>12.466613799089149</c:v>
                </c:pt>
                <c:pt idx="46">
                  <c:v>12.463361264026567</c:v>
                </c:pt>
                <c:pt idx="47">
                  <c:v>12.45118027118631</c:v>
                </c:pt>
                <c:pt idx="48">
                  <c:v>12.435845466422517</c:v>
                </c:pt>
                <c:pt idx="49">
                  <c:v>12.481745191952262</c:v>
                </c:pt>
                <c:pt idx="50">
                  <c:v>12.540217660976829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50968"/>
        <c:axId val="354951360"/>
      </c:lineChart>
      <c:catAx>
        <c:axId val="35495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4951360"/>
        <c:crosses val="autoZero"/>
        <c:auto val="1"/>
        <c:lblAlgn val="ctr"/>
        <c:lblOffset val="100"/>
        <c:noMultiLvlLbl val="0"/>
      </c:catAx>
      <c:valAx>
        <c:axId val="35495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价格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5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收盘1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'50日'!$E$1</c:f>
              <c:strCache>
                <c:ptCount val="1"/>
                <c:pt idx="0">
                  <c:v>收盘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'50日'!$E$70:$E$120</c:f>
              <c:numCache>
                <c:formatCode>General</c:formatCode>
                <c:ptCount val="51"/>
                <c:pt idx="0">
                  <c:v>10.82</c:v>
                </c:pt>
                <c:pt idx="1">
                  <c:v>10.91</c:v>
                </c:pt>
                <c:pt idx="2">
                  <c:v>10.98</c:v>
                </c:pt>
                <c:pt idx="3">
                  <c:v>10.51</c:v>
                </c:pt>
                <c:pt idx="4">
                  <c:v>10.27</c:v>
                </c:pt>
                <c:pt idx="5">
                  <c:v>10.65</c:v>
                </c:pt>
                <c:pt idx="6">
                  <c:v>10.73</c:v>
                </c:pt>
                <c:pt idx="7">
                  <c:v>10.52</c:v>
                </c:pt>
                <c:pt idx="8">
                  <c:v>10.58</c:v>
                </c:pt>
                <c:pt idx="9">
                  <c:v>10.38</c:v>
                </c:pt>
                <c:pt idx="10">
                  <c:v>10.8</c:v>
                </c:pt>
                <c:pt idx="11">
                  <c:v>10.63</c:v>
                </c:pt>
                <c:pt idx="12">
                  <c:v>10.83</c:v>
                </c:pt>
                <c:pt idx="13">
                  <c:v>11.19</c:v>
                </c:pt>
                <c:pt idx="14">
                  <c:v>11.11</c:v>
                </c:pt>
                <c:pt idx="15">
                  <c:v>11.16</c:v>
                </c:pt>
                <c:pt idx="16">
                  <c:v>11.06</c:v>
                </c:pt>
                <c:pt idx="17">
                  <c:v>11.04</c:v>
                </c:pt>
                <c:pt idx="18">
                  <c:v>11.08</c:v>
                </c:pt>
                <c:pt idx="19">
                  <c:v>11.21</c:v>
                </c:pt>
                <c:pt idx="20">
                  <c:v>11.14</c:v>
                </c:pt>
                <c:pt idx="21">
                  <c:v>11.25</c:v>
                </c:pt>
                <c:pt idx="22">
                  <c:v>11.3</c:v>
                </c:pt>
                <c:pt idx="23">
                  <c:v>11.23</c:v>
                </c:pt>
                <c:pt idx="24">
                  <c:v>11.06</c:v>
                </c:pt>
                <c:pt idx="25">
                  <c:v>10.9</c:v>
                </c:pt>
                <c:pt idx="26">
                  <c:v>10.94</c:v>
                </c:pt>
                <c:pt idx="27">
                  <c:v>11.03</c:v>
                </c:pt>
                <c:pt idx="28">
                  <c:v>11.05</c:v>
                </c:pt>
                <c:pt idx="29">
                  <c:v>10.69</c:v>
                </c:pt>
                <c:pt idx="30">
                  <c:v>11.13</c:v>
                </c:pt>
                <c:pt idx="31">
                  <c:v>10.86</c:v>
                </c:pt>
                <c:pt idx="32">
                  <c:v>11.95</c:v>
                </c:pt>
                <c:pt idx="33">
                  <c:v>12.11</c:v>
                </c:pt>
                <c:pt idx="34">
                  <c:v>11.92</c:v>
                </c:pt>
                <c:pt idx="35">
                  <c:v>11.82</c:v>
                </c:pt>
                <c:pt idx="36">
                  <c:v>11.72</c:v>
                </c:pt>
                <c:pt idx="37">
                  <c:v>11.73</c:v>
                </c:pt>
                <c:pt idx="38">
                  <c:v>12.22</c:v>
                </c:pt>
                <c:pt idx="39">
                  <c:v>12.23</c:v>
                </c:pt>
                <c:pt idx="40">
                  <c:v>12.07</c:v>
                </c:pt>
                <c:pt idx="41">
                  <c:v>11.83</c:v>
                </c:pt>
                <c:pt idx="42">
                  <c:v>10.95</c:v>
                </c:pt>
                <c:pt idx="43">
                  <c:v>11.02</c:v>
                </c:pt>
                <c:pt idx="44">
                  <c:v>10.57</c:v>
                </c:pt>
                <c:pt idx="45">
                  <c:v>10.73</c:v>
                </c:pt>
                <c:pt idx="46">
                  <c:v>10.82</c:v>
                </c:pt>
                <c:pt idx="47">
                  <c:v>10.61</c:v>
                </c:pt>
                <c:pt idx="48">
                  <c:v>10.24</c:v>
                </c:pt>
                <c:pt idx="49">
                  <c:v>10.06</c:v>
                </c:pt>
                <c:pt idx="50">
                  <c:v>10.36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'50日'!$AJ$1</c:f>
              <c:strCache>
                <c:ptCount val="1"/>
                <c:pt idx="0">
                  <c:v>SP移动平均值</c:v>
                </c:pt>
              </c:strCache>
            </c:strRef>
          </c:tx>
          <c:spPr>
            <a:ln>
              <a:solidFill>
                <a:srgbClr val="3366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'50日'!$AJ$70:$AJ$120</c:f>
              <c:numCache>
                <c:formatCode>General</c:formatCode>
                <c:ptCount val="51"/>
                <c:pt idx="0">
                  <c:v>12.852941176470589</c:v>
                </c:pt>
                <c:pt idx="1">
                  <c:v>12.769411764705881</c:v>
                </c:pt>
                <c:pt idx="2">
                  <c:v>12.683529411764704</c:v>
                </c:pt>
                <c:pt idx="3">
                  <c:v>12.599411764705881</c:v>
                </c:pt>
                <c:pt idx="4">
                  <c:v>12.510588235294117</c:v>
                </c:pt>
                <c:pt idx="5">
                  <c:v>12.440784313725489</c:v>
                </c:pt>
                <c:pt idx="6">
                  <c:v>12.374117647058823</c:v>
                </c:pt>
                <c:pt idx="7">
                  <c:v>12.310196078431371</c:v>
                </c:pt>
                <c:pt idx="8">
                  <c:v>12.260784313725491</c:v>
                </c:pt>
                <c:pt idx="9">
                  <c:v>12.214509803921569</c:v>
                </c:pt>
                <c:pt idx="10">
                  <c:v>12.171764705882353</c:v>
                </c:pt>
                <c:pt idx="11">
                  <c:v>12.136470588235293</c:v>
                </c:pt>
                <c:pt idx="12">
                  <c:v>12.098431372549021</c:v>
                </c:pt>
                <c:pt idx="13">
                  <c:v>12.063529411764708</c:v>
                </c:pt>
                <c:pt idx="14">
                  <c:v>12.024901960784316</c:v>
                </c:pt>
                <c:pt idx="15">
                  <c:v>11.982941176470588</c:v>
                </c:pt>
                <c:pt idx="16">
                  <c:v>11.940784313725489</c:v>
                </c:pt>
                <c:pt idx="17">
                  <c:v>11.893333333333333</c:v>
                </c:pt>
                <c:pt idx="18">
                  <c:v>11.852352941176472</c:v>
                </c:pt>
                <c:pt idx="19">
                  <c:v>11.814705882352943</c:v>
                </c:pt>
                <c:pt idx="20">
                  <c:v>11.773921568627452</c:v>
                </c:pt>
                <c:pt idx="21">
                  <c:v>11.733137254901958</c:v>
                </c:pt>
                <c:pt idx="22">
                  <c:v>11.693333333333332</c:v>
                </c:pt>
                <c:pt idx="23">
                  <c:v>11.652156862745098</c:v>
                </c:pt>
                <c:pt idx="24">
                  <c:v>11.606470588235295</c:v>
                </c:pt>
                <c:pt idx="25">
                  <c:v>11.553333333333331</c:v>
                </c:pt>
                <c:pt idx="26">
                  <c:v>11.500196078431372</c:v>
                </c:pt>
                <c:pt idx="27">
                  <c:v>11.447843137254898</c:v>
                </c:pt>
                <c:pt idx="28">
                  <c:v>11.400784313725486</c:v>
                </c:pt>
                <c:pt idx="29">
                  <c:v>11.349215686274507</c:v>
                </c:pt>
                <c:pt idx="30">
                  <c:v>11.305490196078431</c:v>
                </c:pt>
                <c:pt idx="31">
                  <c:v>11.260588235294115</c:v>
                </c:pt>
                <c:pt idx="32">
                  <c:v>11.237254901960782</c:v>
                </c:pt>
                <c:pt idx="33">
                  <c:v>11.216470588235293</c:v>
                </c:pt>
                <c:pt idx="34">
                  <c:v>11.193333333333333</c:v>
                </c:pt>
                <c:pt idx="35">
                  <c:v>11.174117647058823</c:v>
                </c:pt>
                <c:pt idx="36">
                  <c:v>11.174313725490196</c:v>
                </c:pt>
                <c:pt idx="37">
                  <c:v>11.173333333333334</c:v>
                </c:pt>
                <c:pt idx="38">
                  <c:v>11.175686274509808</c:v>
                </c:pt>
                <c:pt idx="39">
                  <c:v>11.182352941176473</c:v>
                </c:pt>
                <c:pt idx="40">
                  <c:v>11.17823529411765</c:v>
                </c:pt>
                <c:pt idx="41">
                  <c:v>11.170000000000003</c:v>
                </c:pt>
                <c:pt idx="42">
                  <c:v>11.151568627450985</c:v>
                </c:pt>
                <c:pt idx="43">
                  <c:v>11.143921568627453</c:v>
                </c:pt>
                <c:pt idx="44">
                  <c:v>11.131568627450983</c:v>
                </c:pt>
                <c:pt idx="45">
                  <c:v>11.126078431372555</c:v>
                </c:pt>
                <c:pt idx="46">
                  <c:v>11.116274509803928</c:v>
                </c:pt>
                <c:pt idx="47">
                  <c:v>11.102941176470592</c:v>
                </c:pt>
                <c:pt idx="48">
                  <c:v>11.08725490196079</c:v>
                </c:pt>
                <c:pt idx="49">
                  <c:v>11.068627450980394</c:v>
                </c:pt>
                <c:pt idx="50">
                  <c:v>11.058823529411764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'50日'!$AT$1</c:f>
              <c:strCache>
                <c:ptCount val="1"/>
                <c:pt idx="0">
                  <c:v>S盘中位数</c:v>
                </c:pt>
              </c:strCache>
            </c:strRef>
          </c:tx>
          <c:spPr>
            <a:ln>
              <a:solidFill>
                <a:srgbClr val="3399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'50日'!$AT$70:$AT$120</c:f>
              <c:numCache>
                <c:formatCode>General</c:formatCode>
                <c:ptCount val="51"/>
                <c:pt idx="0">
                  <c:v>13.13</c:v>
                </c:pt>
                <c:pt idx="1">
                  <c:v>13.1</c:v>
                </c:pt>
                <c:pt idx="2">
                  <c:v>13.1</c:v>
                </c:pt>
                <c:pt idx="3">
                  <c:v>13.08</c:v>
                </c:pt>
                <c:pt idx="4">
                  <c:v>12.98</c:v>
                </c:pt>
                <c:pt idx="5">
                  <c:v>12.97</c:v>
                </c:pt>
                <c:pt idx="6">
                  <c:v>12.8</c:v>
                </c:pt>
                <c:pt idx="7">
                  <c:v>12.77</c:v>
                </c:pt>
                <c:pt idx="8">
                  <c:v>12.74</c:v>
                </c:pt>
                <c:pt idx="9">
                  <c:v>12.43</c:v>
                </c:pt>
                <c:pt idx="10">
                  <c:v>12.28</c:v>
                </c:pt>
                <c:pt idx="11">
                  <c:v>12.25</c:v>
                </c:pt>
                <c:pt idx="12">
                  <c:v>12.1</c:v>
                </c:pt>
                <c:pt idx="13">
                  <c:v>11.89</c:v>
                </c:pt>
                <c:pt idx="14">
                  <c:v>11.89</c:v>
                </c:pt>
                <c:pt idx="15">
                  <c:v>11.78</c:v>
                </c:pt>
                <c:pt idx="16">
                  <c:v>11.71</c:v>
                </c:pt>
                <c:pt idx="17">
                  <c:v>11.41</c:v>
                </c:pt>
                <c:pt idx="18">
                  <c:v>11.32</c:v>
                </c:pt>
                <c:pt idx="19">
                  <c:v>11.29</c:v>
                </c:pt>
                <c:pt idx="20">
                  <c:v>11.21</c:v>
                </c:pt>
                <c:pt idx="21">
                  <c:v>11.21</c:v>
                </c:pt>
                <c:pt idx="22">
                  <c:v>11.21</c:v>
                </c:pt>
                <c:pt idx="23">
                  <c:v>11.21</c:v>
                </c:pt>
                <c:pt idx="24">
                  <c:v>11.2</c:v>
                </c:pt>
                <c:pt idx="25">
                  <c:v>11.19</c:v>
                </c:pt>
                <c:pt idx="26">
                  <c:v>11.16</c:v>
                </c:pt>
                <c:pt idx="27">
                  <c:v>11.14</c:v>
                </c:pt>
                <c:pt idx="28">
                  <c:v>11.11</c:v>
                </c:pt>
                <c:pt idx="29">
                  <c:v>11.08</c:v>
                </c:pt>
                <c:pt idx="30">
                  <c:v>11.08</c:v>
                </c:pt>
                <c:pt idx="31">
                  <c:v>11.06</c:v>
                </c:pt>
                <c:pt idx="32">
                  <c:v>11.06</c:v>
                </c:pt>
                <c:pt idx="33">
                  <c:v>11.06</c:v>
                </c:pt>
                <c:pt idx="34">
                  <c:v>11.06</c:v>
                </c:pt>
                <c:pt idx="35">
                  <c:v>11.06</c:v>
                </c:pt>
                <c:pt idx="36">
                  <c:v>11.06</c:v>
                </c:pt>
                <c:pt idx="37">
                  <c:v>11.06</c:v>
                </c:pt>
                <c:pt idx="38">
                  <c:v>11.06</c:v>
                </c:pt>
                <c:pt idx="39">
                  <c:v>11.06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11.05</c:v>
                </c:pt>
                <c:pt idx="44">
                  <c:v>11.04</c:v>
                </c:pt>
                <c:pt idx="45">
                  <c:v>11.04</c:v>
                </c:pt>
                <c:pt idx="46">
                  <c:v>11.04</c:v>
                </c:pt>
                <c:pt idx="47">
                  <c:v>11.03</c:v>
                </c:pt>
                <c:pt idx="48">
                  <c:v>11.02</c:v>
                </c:pt>
                <c:pt idx="49">
                  <c:v>11.02</c:v>
                </c:pt>
                <c:pt idx="50">
                  <c:v>11.02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52144"/>
        <c:axId val="354952536"/>
      </c:lineChart>
      <c:catAx>
        <c:axId val="35495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4952536"/>
        <c:crosses val="autoZero"/>
        <c:auto val="1"/>
        <c:lblAlgn val="ctr"/>
        <c:lblOffset val="100"/>
        <c:noMultiLvlLbl val="0"/>
      </c:catAx>
      <c:valAx>
        <c:axId val="35495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价格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5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收盘2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'50日'!$E$1</c:f>
              <c:strCache>
                <c:ptCount val="1"/>
                <c:pt idx="0">
                  <c:v>收盘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'50日'!$E$70:$E$120</c:f>
              <c:numCache>
                <c:formatCode>General</c:formatCode>
                <c:ptCount val="51"/>
                <c:pt idx="0">
                  <c:v>10.82</c:v>
                </c:pt>
                <c:pt idx="1">
                  <c:v>10.91</c:v>
                </c:pt>
                <c:pt idx="2">
                  <c:v>10.98</c:v>
                </c:pt>
                <c:pt idx="3">
                  <c:v>10.51</c:v>
                </c:pt>
                <c:pt idx="4">
                  <c:v>10.27</c:v>
                </c:pt>
                <c:pt idx="5">
                  <c:v>10.65</c:v>
                </c:pt>
                <c:pt idx="6">
                  <c:v>10.73</c:v>
                </c:pt>
                <c:pt idx="7">
                  <c:v>10.52</c:v>
                </c:pt>
                <c:pt idx="8">
                  <c:v>10.58</c:v>
                </c:pt>
                <c:pt idx="9">
                  <c:v>10.38</c:v>
                </c:pt>
                <c:pt idx="10">
                  <c:v>10.8</c:v>
                </c:pt>
                <c:pt idx="11">
                  <c:v>10.63</c:v>
                </c:pt>
                <c:pt idx="12">
                  <c:v>10.83</c:v>
                </c:pt>
                <c:pt idx="13">
                  <c:v>11.19</c:v>
                </c:pt>
                <c:pt idx="14">
                  <c:v>11.11</c:v>
                </c:pt>
                <c:pt idx="15">
                  <c:v>11.16</c:v>
                </c:pt>
                <c:pt idx="16">
                  <c:v>11.06</c:v>
                </c:pt>
                <c:pt idx="17">
                  <c:v>11.04</c:v>
                </c:pt>
                <c:pt idx="18">
                  <c:v>11.08</c:v>
                </c:pt>
                <c:pt idx="19">
                  <c:v>11.21</c:v>
                </c:pt>
                <c:pt idx="20">
                  <c:v>11.14</c:v>
                </c:pt>
                <c:pt idx="21">
                  <c:v>11.25</c:v>
                </c:pt>
                <c:pt idx="22">
                  <c:v>11.3</c:v>
                </c:pt>
                <c:pt idx="23">
                  <c:v>11.23</c:v>
                </c:pt>
                <c:pt idx="24">
                  <c:v>11.06</c:v>
                </c:pt>
                <c:pt idx="25">
                  <c:v>10.9</c:v>
                </c:pt>
                <c:pt idx="26">
                  <c:v>10.94</c:v>
                </c:pt>
                <c:pt idx="27">
                  <c:v>11.03</c:v>
                </c:pt>
                <c:pt idx="28">
                  <c:v>11.05</c:v>
                </c:pt>
                <c:pt idx="29">
                  <c:v>10.69</c:v>
                </c:pt>
                <c:pt idx="30">
                  <c:v>11.13</c:v>
                </c:pt>
                <c:pt idx="31">
                  <c:v>10.86</c:v>
                </c:pt>
                <c:pt idx="32">
                  <c:v>11.95</c:v>
                </c:pt>
                <c:pt idx="33">
                  <c:v>12.11</c:v>
                </c:pt>
                <c:pt idx="34">
                  <c:v>11.92</c:v>
                </c:pt>
                <c:pt idx="35">
                  <c:v>11.82</c:v>
                </c:pt>
                <c:pt idx="36">
                  <c:v>11.72</c:v>
                </c:pt>
                <c:pt idx="37">
                  <c:v>11.73</c:v>
                </c:pt>
                <c:pt idx="38">
                  <c:v>12.22</c:v>
                </c:pt>
                <c:pt idx="39">
                  <c:v>12.23</c:v>
                </c:pt>
                <c:pt idx="40">
                  <c:v>12.07</c:v>
                </c:pt>
                <c:pt idx="41">
                  <c:v>11.83</c:v>
                </c:pt>
                <c:pt idx="42">
                  <c:v>10.95</c:v>
                </c:pt>
                <c:pt idx="43">
                  <c:v>11.02</c:v>
                </c:pt>
                <c:pt idx="44">
                  <c:v>10.57</c:v>
                </c:pt>
                <c:pt idx="45">
                  <c:v>10.73</c:v>
                </c:pt>
                <c:pt idx="46">
                  <c:v>10.82</c:v>
                </c:pt>
                <c:pt idx="47">
                  <c:v>10.61</c:v>
                </c:pt>
                <c:pt idx="48">
                  <c:v>10.24</c:v>
                </c:pt>
                <c:pt idx="49">
                  <c:v>10.06</c:v>
                </c:pt>
                <c:pt idx="50">
                  <c:v>10.36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'50日'!$AN$1</c:f>
              <c:strCache>
                <c:ptCount val="1"/>
                <c:pt idx="0">
                  <c:v>SP-1SD</c:v>
                </c:pt>
              </c:strCache>
            </c:strRef>
          </c:tx>
          <c:spPr>
            <a:ln>
              <a:solidFill>
                <a:srgbClr val="3366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'50日'!$AN$70:$AN$120</c:f>
              <c:numCache>
                <c:formatCode>General</c:formatCode>
                <c:ptCount val="51"/>
                <c:pt idx="0">
                  <c:v>11.747315111048923</c:v>
                </c:pt>
                <c:pt idx="1">
                  <c:v>11.681210493377632</c:v>
                </c:pt>
                <c:pt idx="2">
                  <c:v>11.630913951134149</c:v>
                </c:pt>
                <c:pt idx="3">
                  <c:v>11.547878035626779</c:v>
                </c:pt>
                <c:pt idx="4">
                  <c:v>11.457366452112876</c:v>
                </c:pt>
                <c:pt idx="5">
                  <c:v>11.38453894127988</c:v>
                </c:pt>
                <c:pt idx="6">
                  <c:v>11.319296453270486</c:v>
                </c:pt>
                <c:pt idx="7">
                  <c:v>11.24379386207797</c:v>
                </c:pt>
                <c:pt idx="8">
                  <c:v>11.173936302024565</c:v>
                </c:pt>
                <c:pt idx="9">
                  <c:v>11.099182869129573</c:v>
                </c:pt>
                <c:pt idx="10">
                  <c:v>11.044879869338372</c:v>
                </c:pt>
                <c:pt idx="11">
                  <c:v>10.990205000269503</c:v>
                </c:pt>
                <c:pt idx="12">
                  <c:v>10.941679034846404</c:v>
                </c:pt>
                <c:pt idx="13">
                  <c:v>10.906747493684341</c:v>
                </c:pt>
                <c:pt idx="14">
                  <c:v>10.869817085625922</c:v>
                </c:pt>
                <c:pt idx="15">
                  <c:v>10.836098461785586</c:v>
                </c:pt>
                <c:pt idx="16">
                  <c:v>10.800323720261543</c:v>
                </c:pt>
                <c:pt idx="17">
                  <c:v>10.766810544051534</c:v>
                </c:pt>
                <c:pt idx="18">
                  <c:v>10.73504071062918</c:v>
                </c:pt>
                <c:pt idx="19">
                  <c:v>10.708788903337247</c:v>
                </c:pt>
                <c:pt idx="20">
                  <c:v>10.68232069631342</c:v>
                </c:pt>
                <c:pt idx="21">
                  <c:v>10.661767433184648</c:v>
                </c:pt>
                <c:pt idx="22">
                  <c:v>10.644558760522203</c:v>
                </c:pt>
                <c:pt idx="23">
                  <c:v>10.627501370711379</c:v>
                </c:pt>
                <c:pt idx="24">
                  <c:v>10.608728385040047</c:v>
                </c:pt>
                <c:pt idx="25">
                  <c:v>10.592217424168535</c:v>
                </c:pt>
                <c:pt idx="26">
                  <c:v>10.582536031598533</c:v>
                </c:pt>
                <c:pt idx="27">
                  <c:v>10.582505588414392</c:v>
                </c:pt>
                <c:pt idx="28">
                  <c:v>10.581578952373604</c:v>
                </c:pt>
                <c:pt idx="29">
                  <c:v>10.570677984246254</c:v>
                </c:pt>
                <c:pt idx="30">
                  <c:v>10.580319996379536</c:v>
                </c:pt>
                <c:pt idx="31">
                  <c:v>10.58159124790669</c:v>
                </c:pt>
                <c:pt idx="32">
                  <c:v>10.60436213951956</c:v>
                </c:pt>
                <c:pt idx="33">
                  <c:v>10.631824479324646</c:v>
                </c:pt>
                <c:pt idx="34">
                  <c:v>10.662844595796338</c:v>
                </c:pt>
                <c:pt idx="35">
                  <c:v>10.686127867068652</c:v>
                </c:pt>
                <c:pt idx="36">
                  <c:v>10.686106702133559</c:v>
                </c:pt>
                <c:pt idx="37">
                  <c:v>10.686294796924035</c:v>
                </c:pt>
                <c:pt idx="38">
                  <c:v>10.68390976340905</c:v>
                </c:pt>
                <c:pt idx="39">
                  <c:v>10.678775199314115</c:v>
                </c:pt>
                <c:pt idx="40">
                  <c:v>10.682857815221544</c:v>
                </c:pt>
                <c:pt idx="41">
                  <c:v>10.689232639520986</c:v>
                </c:pt>
                <c:pt idx="42">
                  <c:v>10.680843810670087</c:v>
                </c:pt>
                <c:pt idx="43">
                  <c:v>10.674290597810494</c:v>
                </c:pt>
                <c:pt idx="44">
                  <c:v>10.655335974845222</c:v>
                </c:pt>
                <c:pt idx="45">
                  <c:v>10.646871249393524</c:v>
                </c:pt>
                <c:pt idx="46">
                  <c:v>10.636021468722564</c:v>
                </c:pt>
                <c:pt idx="47">
                  <c:v>10.618277176757157</c:v>
                </c:pt>
                <c:pt idx="48">
                  <c:v>10.588078802610825</c:v>
                </c:pt>
                <c:pt idx="49">
                  <c:v>10.549586028296105</c:v>
                </c:pt>
                <c:pt idx="50">
                  <c:v>10.531281515254344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'50日'!$AO$1</c:f>
              <c:strCache>
                <c:ptCount val="1"/>
                <c:pt idx="0">
                  <c:v>SP+1SD</c:v>
                </c:pt>
              </c:strCache>
            </c:strRef>
          </c:tx>
          <c:spPr>
            <a:ln>
              <a:solidFill>
                <a:srgbClr val="3399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'50日'!$AO$70:$AO$120</c:f>
              <c:numCache>
                <c:formatCode>General</c:formatCode>
                <c:ptCount val="51"/>
                <c:pt idx="0">
                  <c:v>13.958567241892254</c:v>
                </c:pt>
                <c:pt idx="1">
                  <c:v>13.857613036034129</c:v>
                </c:pt>
                <c:pt idx="2">
                  <c:v>13.736144872395259</c:v>
                </c:pt>
                <c:pt idx="3">
                  <c:v>13.650945493784983</c:v>
                </c:pt>
                <c:pt idx="4">
                  <c:v>13.563810018475358</c:v>
                </c:pt>
                <c:pt idx="5">
                  <c:v>13.497029686171098</c:v>
                </c:pt>
                <c:pt idx="6">
                  <c:v>13.428938840847159</c:v>
                </c:pt>
                <c:pt idx="7">
                  <c:v>13.376598294784772</c:v>
                </c:pt>
                <c:pt idx="8">
                  <c:v>13.347632325426417</c:v>
                </c:pt>
                <c:pt idx="9">
                  <c:v>13.329836738713565</c:v>
                </c:pt>
                <c:pt idx="10">
                  <c:v>13.298649542426334</c:v>
                </c:pt>
                <c:pt idx="11">
                  <c:v>13.282736176201082</c:v>
                </c:pt>
                <c:pt idx="12">
                  <c:v>13.255183710251638</c:v>
                </c:pt>
                <c:pt idx="13">
                  <c:v>13.220311329845076</c:v>
                </c:pt>
                <c:pt idx="14">
                  <c:v>13.17998683594271</c:v>
                </c:pt>
                <c:pt idx="15">
                  <c:v>13.12978389115559</c:v>
                </c:pt>
                <c:pt idx="16">
                  <c:v>13.081244907189435</c:v>
                </c:pt>
                <c:pt idx="17">
                  <c:v>13.019856122615131</c:v>
                </c:pt>
                <c:pt idx="18">
                  <c:v>12.969665171723763</c:v>
                </c:pt>
                <c:pt idx="19">
                  <c:v>12.920622861368638</c:v>
                </c:pt>
                <c:pt idx="20">
                  <c:v>12.865522440941485</c:v>
                </c:pt>
                <c:pt idx="21">
                  <c:v>12.804507076619268</c:v>
                </c:pt>
                <c:pt idx="22">
                  <c:v>12.74210790614446</c:v>
                </c:pt>
                <c:pt idx="23">
                  <c:v>12.676812354778818</c:v>
                </c:pt>
                <c:pt idx="24">
                  <c:v>12.604212791430543</c:v>
                </c:pt>
                <c:pt idx="25">
                  <c:v>12.514449242498127</c:v>
                </c:pt>
                <c:pt idx="26">
                  <c:v>12.417856125264212</c:v>
                </c:pt>
                <c:pt idx="27">
                  <c:v>12.313180686095404</c:v>
                </c:pt>
                <c:pt idx="28">
                  <c:v>12.219989675077368</c:v>
                </c:pt>
                <c:pt idx="29">
                  <c:v>12.127753388302759</c:v>
                </c:pt>
                <c:pt idx="30">
                  <c:v>12.030660395777325</c:v>
                </c:pt>
                <c:pt idx="31">
                  <c:v>11.93958522268154</c:v>
                </c:pt>
                <c:pt idx="32">
                  <c:v>11.870147664402003</c:v>
                </c:pt>
                <c:pt idx="33">
                  <c:v>11.80111669714594</c:v>
                </c:pt>
                <c:pt idx="34">
                  <c:v>11.723822070870328</c:v>
                </c:pt>
                <c:pt idx="35">
                  <c:v>11.662107427048994</c:v>
                </c:pt>
                <c:pt idx="36">
                  <c:v>11.662520748846832</c:v>
                </c:pt>
                <c:pt idx="37">
                  <c:v>11.660371869742633</c:v>
                </c:pt>
                <c:pt idx="38">
                  <c:v>11.667462785610565</c:v>
                </c:pt>
                <c:pt idx="39">
                  <c:v>11.685930683038832</c:v>
                </c:pt>
                <c:pt idx="40">
                  <c:v>11.673612773013756</c:v>
                </c:pt>
                <c:pt idx="41">
                  <c:v>11.650767360479021</c:v>
                </c:pt>
                <c:pt idx="42">
                  <c:v>11.622293444231882</c:v>
                </c:pt>
                <c:pt idx="43">
                  <c:v>11.613552539444413</c:v>
                </c:pt>
                <c:pt idx="44">
                  <c:v>11.607801280056744</c:v>
                </c:pt>
                <c:pt idx="45">
                  <c:v>11.605285613351587</c:v>
                </c:pt>
                <c:pt idx="46">
                  <c:v>11.596527550885291</c:v>
                </c:pt>
                <c:pt idx="47">
                  <c:v>11.587605176184027</c:v>
                </c:pt>
                <c:pt idx="48">
                  <c:v>11.586431001310755</c:v>
                </c:pt>
                <c:pt idx="49">
                  <c:v>11.587668873664683</c:v>
                </c:pt>
                <c:pt idx="50">
                  <c:v>11.586365543569185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'50日'!$AP$1</c:f>
              <c:strCache>
                <c:ptCount val="1"/>
                <c:pt idx="0">
                  <c:v>SP-2SD</c:v>
                </c:pt>
              </c:strCache>
            </c:strRef>
          </c:tx>
          <c:spPr>
            <a:ln>
              <a:solidFill>
                <a:srgbClr val="6666FF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'50日'!$AP$70:$AP$120</c:f>
              <c:numCache>
                <c:formatCode>General</c:formatCode>
                <c:ptCount val="51"/>
                <c:pt idx="0">
                  <c:v>10.641689045627258</c:v>
                </c:pt>
                <c:pt idx="1">
                  <c:v>10.593009222049384</c:v>
                </c:pt>
                <c:pt idx="2">
                  <c:v>10.578298490503592</c:v>
                </c:pt>
                <c:pt idx="3">
                  <c:v>10.496344306547675</c:v>
                </c:pt>
                <c:pt idx="4">
                  <c:v>10.404144668931634</c:v>
                </c:pt>
                <c:pt idx="5">
                  <c:v>10.328293568834269</c:v>
                </c:pt>
                <c:pt idx="6">
                  <c:v>10.264475259482149</c:v>
                </c:pt>
                <c:pt idx="7">
                  <c:v>10.177391645724569</c:v>
                </c:pt>
                <c:pt idx="8">
                  <c:v>10.08708829032364</c:v>
                </c:pt>
                <c:pt idx="9">
                  <c:v>9.9838559343375763</c:v>
                </c:pt>
                <c:pt idx="10">
                  <c:v>9.9179950327943889</c:v>
                </c:pt>
                <c:pt idx="11">
                  <c:v>9.8439394123037154</c:v>
                </c:pt>
                <c:pt idx="12">
                  <c:v>9.7849266971437867</c:v>
                </c:pt>
                <c:pt idx="13">
                  <c:v>9.7499655756039747</c:v>
                </c:pt>
                <c:pt idx="14">
                  <c:v>9.7147322104675258</c:v>
                </c:pt>
                <c:pt idx="15">
                  <c:v>9.6892557471005816</c:v>
                </c:pt>
                <c:pt idx="16">
                  <c:v>9.6598631267975961</c:v>
                </c:pt>
                <c:pt idx="17">
                  <c:v>9.6402877547697372</c:v>
                </c:pt>
                <c:pt idx="18">
                  <c:v>9.6177284800818867</c:v>
                </c:pt>
                <c:pt idx="19">
                  <c:v>9.602871924321553</c:v>
                </c:pt>
                <c:pt idx="20">
                  <c:v>9.5907198239993896</c:v>
                </c:pt>
                <c:pt idx="21">
                  <c:v>9.5903976114673366</c:v>
                </c:pt>
                <c:pt idx="22">
                  <c:v>9.595784187711077</c:v>
                </c:pt>
                <c:pt idx="23">
                  <c:v>9.6028458786776589</c:v>
                </c:pt>
                <c:pt idx="24">
                  <c:v>9.6109861818447975</c:v>
                </c:pt>
                <c:pt idx="25">
                  <c:v>9.6311015150037385</c:v>
                </c:pt>
                <c:pt idx="26">
                  <c:v>9.6648759847656933</c:v>
                </c:pt>
                <c:pt idx="27">
                  <c:v>9.7171680395738864</c:v>
                </c:pt>
                <c:pt idx="28">
                  <c:v>9.7623735910217242</c:v>
                </c:pt>
                <c:pt idx="29">
                  <c:v>9.7921402822180035</c:v>
                </c:pt>
                <c:pt idx="30">
                  <c:v>9.8551497966806423</c:v>
                </c:pt>
                <c:pt idx="31">
                  <c:v>9.9025942605192636</c:v>
                </c:pt>
                <c:pt idx="32">
                  <c:v>9.9714693770783391</c:v>
                </c:pt>
                <c:pt idx="33">
                  <c:v>10.047178370413999</c:v>
                </c:pt>
                <c:pt idx="34">
                  <c:v>10.132355858259343</c:v>
                </c:pt>
                <c:pt idx="35">
                  <c:v>10.198138087078481</c:v>
                </c:pt>
                <c:pt idx="36">
                  <c:v>10.19789967877692</c:v>
                </c:pt>
                <c:pt idx="37">
                  <c:v>10.199256260514735</c:v>
                </c:pt>
                <c:pt idx="38">
                  <c:v>10.19213325230829</c:v>
                </c:pt>
                <c:pt idx="39">
                  <c:v>10.175197457451755</c:v>
                </c:pt>
                <c:pt idx="40">
                  <c:v>10.187480336325438</c:v>
                </c:pt>
                <c:pt idx="41">
                  <c:v>10.20846527904197</c:v>
                </c:pt>
                <c:pt idx="42">
                  <c:v>10.210118993889187</c:v>
                </c:pt>
                <c:pt idx="43">
                  <c:v>10.204659626993532</c:v>
                </c:pt>
                <c:pt idx="44">
                  <c:v>10.17910332223946</c:v>
                </c:pt>
                <c:pt idx="45">
                  <c:v>10.167664067414492</c:v>
                </c:pt>
                <c:pt idx="46">
                  <c:v>10.155768427641203</c:v>
                </c:pt>
                <c:pt idx="47">
                  <c:v>10.133613177043724</c:v>
                </c:pt>
                <c:pt idx="48">
                  <c:v>10.088902703260862</c:v>
                </c:pt>
                <c:pt idx="49">
                  <c:v>10.030544605611817</c:v>
                </c:pt>
                <c:pt idx="50">
                  <c:v>10.003739501096922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'50日'!$AQ$1</c:f>
              <c:strCache>
                <c:ptCount val="1"/>
                <c:pt idx="0">
                  <c:v>SP+2SD</c:v>
                </c:pt>
              </c:strCache>
            </c:strRef>
          </c:tx>
          <c:spPr>
            <a:ln>
              <a:solidFill>
                <a:srgbClr val="FF33CC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'50日'!$AQ$70:$AQ$120</c:f>
              <c:numCache>
                <c:formatCode>General</c:formatCode>
                <c:ptCount val="51"/>
                <c:pt idx="0">
                  <c:v>15.06419330731392</c:v>
                </c:pt>
                <c:pt idx="1">
                  <c:v>14.945814307362378</c:v>
                </c:pt>
                <c:pt idx="2">
                  <c:v>14.788760333025817</c:v>
                </c:pt>
                <c:pt idx="3">
                  <c:v>14.702479222864087</c:v>
                </c:pt>
                <c:pt idx="4">
                  <c:v>14.6170318016566</c:v>
                </c:pt>
                <c:pt idx="5">
                  <c:v>14.553275058616709</c:v>
                </c:pt>
                <c:pt idx="6">
                  <c:v>14.483760034635496</c:v>
                </c:pt>
                <c:pt idx="7">
                  <c:v>14.443000511138173</c:v>
                </c:pt>
                <c:pt idx="8">
                  <c:v>14.434480337127342</c:v>
                </c:pt>
                <c:pt idx="9">
                  <c:v>14.445163673505562</c:v>
                </c:pt>
                <c:pt idx="10">
                  <c:v>14.425534378970317</c:v>
                </c:pt>
                <c:pt idx="11">
                  <c:v>14.42900176416687</c:v>
                </c:pt>
                <c:pt idx="12">
                  <c:v>14.411936047954255</c:v>
                </c:pt>
                <c:pt idx="13">
                  <c:v>14.377093247925442</c:v>
                </c:pt>
                <c:pt idx="14">
                  <c:v>14.335071711101106</c:v>
                </c:pt>
                <c:pt idx="15">
                  <c:v>14.276626605840594</c:v>
                </c:pt>
                <c:pt idx="16">
                  <c:v>14.221705500653382</c:v>
                </c:pt>
                <c:pt idx="17">
                  <c:v>14.146378911896928</c:v>
                </c:pt>
                <c:pt idx="18">
                  <c:v>14.086977402271057</c:v>
                </c:pt>
                <c:pt idx="19">
                  <c:v>14.026539840384332</c:v>
                </c:pt>
                <c:pt idx="20">
                  <c:v>13.957123313255515</c:v>
                </c:pt>
                <c:pt idx="21">
                  <c:v>13.87587689833658</c:v>
                </c:pt>
                <c:pt idx="22">
                  <c:v>13.790882478955586</c:v>
                </c:pt>
                <c:pt idx="23">
                  <c:v>13.701467846812537</c:v>
                </c:pt>
                <c:pt idx="24">
                  <c:v>13.601954994625792</c:v>
                </c:pt>
                <c:pt idx="25">
                  <c:v>13.475565151662924</c:v>
                </c:pt>
                <c:pt idx="26">
                  <c:v>13.335516172097051</c:v>
                </c:pt>
                <c:pt idx="27">
                  <c:v>13.178518234935909</c:v>
                </c:pt>
                <c:pt idx="28">
                  <c:v>13.039195036429248</c:v>
                </c:pt>
                <c:pt idx="29">
                  <c:v>12.90629109033101</c:v>
                </c:pt>
                <c:pt idx="30">
                  <c:v>12.755830595476219</c:v>
                </c:pt>
                <c:pt idx="31">
                  <c:v>12.618582210068967</c:v>
                </c:pt>
                <c:pt idx="32">
                  <c:v>12.503040426843224</c:v>
                </c:pt>
                <c:pt idx="33">
                  <c:v>12.385762806056587</c:v>
                </c:pt>
                <c:pt idx="34">
                  <c:v>12.254310808407324</c:v>
                </c:pt>
                <c:pt idx="35">
                  <c:v>12.150097207039165</c:v>
                </c:pt>
                <c:pt idx="36">
                  <c:v>12.150727772203471</c:v>
                </c:pt>
                <c:pt idx="37">
                  <c:v>12.147410406151932</c:v>
                </c:pt>
                <c:pt idx="38">
                  <c:v>12.159239296711325</c:v>
                </c:pt>
                <c:pt idx="39">
                  <c:v>12.189508424901192</c:v>
                </c:pt>
                <c:pt idx="40">
                  <c:v>12.168990251909863</c:v>
                </c:pt>
                <c:pt idx="41">
                  <c:v>12.131534720958037</c:v>
                </c:pt>
                <c:pt idx="42">
                  <c:v>12.093018261012782</c:v>
                </c:pt>
                <c:pt idx="43">
                  <c:v>12.083183510261374</c:v>
                </c:pt>
                <c:pt idx="44">
                  <c:v>12.084033932662507</c:v>
                </c:pt>
                <c:pt idx="45">
                  <c:v>12.084492795330618</c:v>
                </c:pt>
                <c:pt idx="46">
                  <c:v>12.076780591966653</c:v>
                </c:pt>
                <c:pt idx="47">
                  <c:v>12.072269175897461</c:v>
                </c:pt>
                <c:pt idx="48">
                  <c:v>12.085607100660718</c:v>
                </c:pt>
                <c:pt idx="49">
                  <c:v>12.10671029634897</c:v>
                </c:pt>
                <c:pt idx="50">
                  <c:v>12.113907557726607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'50日'!$AR$1</c:f>
              <c:strCache>
                <c:ptCount val="1"/>
                <c:pt idx="0">
                  <c:v>SP-3SD</c:v>
                </c:pt>
              </c:strCache>
            </c:strRef>
          </c:tx>
          <c:spPr>
            <a:ln>
              <a:solidFill>
                <a:srgbClr val="0099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'50日'!$AR$70:$AR$120</c:f>
              <c:numCache>
                <c:formatCode>General</c:formatCode>
                <c:ptCount val="51"/>
                <c:pt idx="0">
                  <c:v>9.5360629802055925</c:v>
                </c:pt>
                <c:pt idx="1">
                  <c:v>9.5048079507211369</c:v>
                </c:pt>
                <c:pt idx="2">
                  <c:v>9.5256830298730364</c:v>
                </c:pt>
                <c:pt idx="3">
                  <c:v>9.4448105774685729</c:v>
                </c:pt>
                <c:pt idx="4">
                  <c:v>9.3509228857503928</c:v>
                </c:pt>
                <c:pt idx="5">
                  <c:v>9.2720481963886598</c:v>
                </c:pt>
                <c:pt idx="6">
                  <c:v>9.2096540656938117</c:v>
                </c:pt>
                <c:pt idx="7">
                  <c:v>9.1109894293711697</c:v>
                </c:pt>
                <c:pt idx="8">
                  <c:v>9.0002402786227158</c:v>
                </c:pt>
                <c:pt idx="9">
                  <c:v>8.8685289995455783</c:v>
                </c:pt>
                <c:pt idx="10">
                  <c:v>8.7911101962504077</c:v>
                </c:pt>
                <c:pt idx="11">
                  <c:v>8.6976738243379259</c:v>
                </c:pt>
                <c:pt idx="12">
                  <c:v>8.6281743594411697</c:v>
                </c:pt>
                <c:pt idx="13">
                  <c:v>8.5931836575236069</c:v>
                </c:pt>
                <c:pt idx="14">
                  <c:v>8.5596473353091298</c:v>
                </c:pt>
                <c:pt idx="15">
                  <c:v>8.5424130324155794</c:v>
                </c:pt>
                <c:pt idx="16">
                  <c:v>8.5194025333336505</c:v>
                </c:pt>
                <c:pt idx="17">
                  <c:v>8.5137649654879404</c:v>
                </c:pt>
                <c:pt idx="18">
                  <c:v>8.5004162495345952</c:v>
                </c:pt>
                <c:pt idx="19">
                  <c:v>8.4969549453058573</c:v>
                </c:pt>
                <c:pt idx="20">
                  <c:v>8.4991189516853574</c:v>
                </c:pt>
                <c:pt idx="21">
                  <c:v>8.5190277897500266</c:v>
                </c:pt>
                <c:pt idx="22">
                  <c:v>8.5470096148999488</c:v>
                </c:pt>
                <c:pt idx="23">
                  <c:v>8.5781903866439411</c:v>
                </c:pt>
                <c:pt idx="24">
                  <c:v>8.6132439786495496</c:v>
                </c:pt>
                <c:pt idx="25">
                  <c:v>8.6699856058389422</c:v>
                </c:pt>
                <c:pt idx="26">
                  <c:v>8.7472159379328556</c:v>
                </c:pt>
                <c:pt idx="27">
                  <c:v>8.8518304907333807</c:v>
                </c:pt>
                <c:pt idx="28">
                  <c:v>8.943168229669844</c:v>
                </c:pt>
                <c:pt idx="29">
                  <c:v>9.013602580189751</c:v>
                </c:pt>
                <c:pt idx="30">
                  <c:v>9.1299795969817481</c:v>
                </c:pt>
                <c:pt idx="31">
                  <c:v>9.2235972731318387</c:v>
                </c:pt>
                <c:pt idx="32">
                  <c:v>9.3385766146371161</c:v>
                </c:pt>
                <c:pt idx="33">
                  <c:v>9.4625322615033518</c:v>
                </c:pt>
                <c:pt idx="34">
                  <c:v>9.601867120722348</c:v>
                </c:pt>
                <c:pt idx="35">
                  <c:v>9.7101483070883088</c:v>
                </c:pt>
                <c:pt idx="36">
                  <c:v>9.7096926554202838</c:v>
                </c:pt>
                <c:pt idx="37">
                  <c:v>9.7122177241054359</c:v>
                </c:pt>
                <c:pt idx="38">
                  <c:v>9.700356741207532</c:v>
                </c:pt>
                <c:pt idx="39">
                  <c:v>9.6716197155893973</c:v>
                </c:pt>
                <c:pt idx="40">
                  <c:v>9.6921028574293295</c:v>
                </c:pt>
                <c:pt idx="41">
                  <c:v>9.7276979185629529</c:v>
                </c:pt>
                <c:pt idx="42">
                  <c:v>9.7393941771082897</c:v>
                </c:pt>
                <c:pt idx="43">
                  <c:v>9.7350286561765724</c:v>
                </c:pt>
                <c:pt idx="44">
                  <c:v>9.7028706696336986</c:v>
                </c:pt>
                <c:pt idx="45">
                  <c:v>9.6884568854354605</c:v>
                </c:pt>
                <c:pt idx="46">
                  <c:v>9.6755153865598391</c:v>
                </c:pt>
                <c:pt idx="47">
                  <c:v>9.6489491773302891</c:v>
                </c:pt>
                <c:pt idx="48">
                  <c:v>9.589726603910897</c:v>
                </c:pt>
                <c:pt idx="49">
                  <c:v>9.5115031829275285</c:v>
                </c:pt>
                <c:pt idx="50">
                  <c:v>9.4761974869395011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'50日'!$AS$1</c:f>
              <c:strCache>
                <c:ptCount val="1"/>
                <c:pt idx="0">
                  <c:v>SP+3SD</c:v>
                </c:pt>
              </c:strCache>
            </c:strRef>
          </c:tx>
          <c:spPr>
            <a:ln>
              <a:solidFill>
                <a:srgbClr val="FFCC33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'50日'!$AS$70:$AS$120</c:f>
              <c:numCache>
                <c:formatCode>General</c:formatCode>
                <c:ptCount val="51"/>
                <c:pt idx="0">
                  <c:v>16.169819372735585</c:v>
                </c:pt>
                <c:pt idx="1">
                  <c:v>16.034015578690624</c:v>
                </c:pt>
                <c:pt idx="2">
                  <c:v>15.841375793656372</c:v>
                </c:pt>
                <c:pt idx="3">
                  <c:v>15.754012951943189</c:v>
                </c:pt>
                <c:pt idx="4">
                  <c:v>15.670253584837841</c:v>
                </c:pt>
                <c:pt idx="5">
                  <c:v>15.609520431062318</c:v>
                </c:pt>
                <c:pt idx="6">
                  <c:v>15.538581228423833</c:v>
                </c:pt>
                <c:pt idx="7">
                  <c:v>15.509402727491572</c:v>
                </c:pt>
                <c:pt idx="8">
                  <c:v>15.521328348828266</c:v>
                </c:pt>
                <c:pt idx="9">
                  <c:v>15.56049060829756</c:v>
                </c:pt>
                <c:pt idx="10">
                  <c:v>15.552419215514298</c:v>
                </c:pt>
                <c:pt idx="11">
                  <c:v>15.575267352132659</c:v>
                </c:pt>
                <c:pt idx="12">
                  <c:v>15.568688385656872</c:v>
                </c:pt>
                <c:pt idx="13">
                  <c:v>15.53387516600581</c:v>
                </c:pt>
                <c:pt idx="14">
                  <c:v>15.490156586259502</c:v>
                </c:pt>
                <c:pt idx="15">
                  <c:v>15.423469320525596</c:v>
                </c:pt>
                <c:pt idx="16">
                  <c:v>15.362166094117327</c:v>
                </c:pt>
                <c:pt idx="17">
                  <c:v>15.272901701178725</c:v>
                </c:pt>
                <c:pt idx="18">
                  <c:v>15.204289632818348</c:v>
                </c:pt>
                <c:pt idx="19">
                  <c:v>15.132456819400028</c:v>
                </c:pt>
                <c:pt idx="20">
                  <c:v>15.048724185569547</c:v>
                </c:pt>
                <c:pt idx="21">
                  <c:v>14.94724672005389</c:v>
                </c:pt>
                <c:pt idx="22">
                  <c:v>14.839657051766714</c:v>
                </c:pt>
                <c:pt idx="23">
                  <c:v>14.726123338846255</c:v>
                </c:pt>
                <c:pt idx="24">
                  <c:v>14.59969719782104</c:v>
                </c:pt>
                <c:pt idx="25">
                  <c:v>14.43668106082772</c:v>
                </c:pt>
                <c:pt idx="26">
                  <c:v>14.253176218929889</c:v>
                </c:pt>
                <c:pt idx="27">
                  <c:v>14.043855783776415</c:v>
                </c:pt>
                <c:pt idx="28">
                  <c:v>13.858400397781129</c:v>
                </c:pt>
                <c:pt idx="29">
                  <c:v>13.684828792359262</c:v>
                </c:pt>
                <c:pt idx="30">
                  <c:v>13.481000795175113</c:v>
                </c:pt>
                <c:pt idx="31">
                  <c:v>13.297579197456391</c:v>
                </c:pt>
                <c:pt idx="32">
                  <c:v>13.135933189284447</c:v>
                </c:pt>
                <c:pt idx="33">
                  <c:v>12.970408914967233</c:v>
                </c:pt>
                <c:pt idx="34">
                  <c:v>12.784799545944319</c:v>
                </c:pt>
                <c:pt idx="35">
                  <c:v>12.638086987029338</c:v>
                </c:pt>
                <c:pt idx="36">
                  <c:v>12.638934795560107</c:v>
                </c:pt>
                <c:pt idx="37">
                  <c:v>12.634448942561232</c:v>
                </c:pt>
                <c:pt idx="38">
                  <c:v>12.651015807812083</c:v>
                </c:pt>
                <c:pt idx="39">
                  <c:v>12.69308616676355</c:v>
                </c:pt>
                <c:pt idx="40">
                  <c:v>12.664367730805971</c:v>
                </c:pt>
                <c:pt idx="41">
                  <c:v>12.612302081437054</c:v>
                </c:pt>
                <c:pt idx="42">
                  <c:v>12.56374307779368</c:v>
                </c:pt>
                <c:pt idx="43">
                  <c:v>12.552814481078334</c:v>
                </c:pt>
                <c:pt idx="44">
                  <c:v>12.560266585268268</c:v>
                </c:pt>
                <c:pt idx="45">
                  <c:v>12.56369997730965</c:v>
                </c:pt>
                <c:pt idx="46">
                  <c:v>12.557033633048016</c:v>
                </c:pt>
                <c:pt idx="47">
                  <c:v>12.556933175610896</c:v>
                </c:pt>
                <c:pt idx="48">
                  <c:v>12.584783200010683</c:v>
                </c:pt>
                <c:pt idx="49">
                  <c:v>12.625751719033259</c:v>
                </c:pt>
                <c:pt idx="50">
                  <c:v>12.641449571884028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53320"/>
        <c:axId val="354953712"/>
      </c:lineChart>
      <c:catAx>
        <c:axId val="35495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4953712"/>
        <c:crosses val="autoZero"/>
        <c:auto val="1"/>
        <c:lblAlgn val="ctr"/>
        <c:lblOffset val="100"/>
        <c:noMultiLvlLbl val="0"/>
      </c:catAx>
      <c:valAx>
        <c:axId val="35495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价格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开盘-收盘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'50日'!$B$1</c:f>
              <c:strCache>
                <c:ptCount val="1"/>
                <c:pt idx="0">
                  <c:v>开盘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'50日'!$B$70:$B$120</c:f>
              <c:numCache>
                <c:formatCode>General</c:formatCode>
                <c:ptCount val="51"/>
                <c:pt idx="0">
                  <c:v>10.88</c:v>
                </c:pt>
                <c:pt idx="1">
                  <c:v>10.9</c:v>
                </c:pt>
                <c:pt idx="2">
                  <c:v>10.91</c:v>
                </c:pt>
                <c:pt idx="3">
                  <c:v>10.97</c:v>
                </c:pt>
                <c:pt idx="4">
                  <c:v>10.52</c:v>
                </c:pt>
                <c:pt idx="5">
                  <c:v>10.27</c:v>
                </c:pt>
                <c:pt idx="6">
                  <c:v>10.62</c:v>
                </c:pt>
                <c:pt idx="7">
                  <c:v>10.75</c:v>
                </c:pt>
                <c:pt idx="8">
                  <c:v>10.55</c:v>
                </c:pt>
                <c:pt idx="9">
                  <c:v>10.59</c:v>
                </c:pt>
                <c:pt idx="10">
                  <c:v>10.37</c:v>
                </c:pt>
                <c:pt idx="11">
                  <c:v>10.72</c:v>
                </c:pt>
                <c:pt idx="12">
                  <c:v>10.65</c:v>
                </c:pt>
                <c:pt idx="13">
                  <c:v>10.83</c:v>
                </c:pt>
                <c:pt idx="14">
                  <c:v>11.19</c:v>
                </c:pt>
                <c:pt idx="15">
                  <c:v>11.16</c:v>
                </c:pt>
                <c:pt idx="16">
                  <c:v>11.16</c:v>
                </c:pt>
                <c:pt idx="17">
                  <c:v>11.01</c:v>
                </c:pt>
                <c:pt idx="18">
                  <c:v>11.06</c:v>
                </c:pt>
                <c:pt idx="19">
                  <c:v>11.07</c:v>
                </c:pt>
                <c:pt idx="20">
                  <c:v>11.18</c:v>
                </c:pt>
                <c:pt idx="21">
                  <c:v>11.19</c:v>
                </c:pt>
                <c:pt idx="22">
                  <c:v>11.4</c:v>
                </c:pt>
                <c:pt idx="23">
                  <c:v>11.31</c:v>
                </c:pt>
                <c:pt idx="24">
                  <c:v>11.25</c:v>
                </c:pt>
                <c:pt idx="25">
                  <c:v>11.04</c:v>
                </c:pt>
                <c:pt idx="26">
                  <c:v>10.81</c:v>
                </c:pt>
                <c:pt idx="27">
                  <c:v>11.01</c:v>
                </c:pt>
                <c:pt idx="28">
                  <c:v>11.1</c:v>
                </c:pt>
                <c:pt idx="29">
                  <c:v>10.9</c:v>
                </c:pt>
                <c:pt idx="30">
                  <c:v>10.77</c:v>
                </c:pt>
                <c:pt idx="31">
                  <c:v>11.1</c:v>
                </c:pt>
                <c:pt idx="32">
                  <c:v>10.88</c:v>
                </c:pt>
                <c:pt idx="33">
                  <c:v>11.9</c:v>
                </c:pt>
                <c:pt idx="34">
                  <c:v>12.03</c:v>
                </c:pt>
                <c:pt idx="35">
                  <c:v>11.95</c:v>
                </c:pt>
                <c:pt idx="36">
                  <c:v>11.73</c:v>
                </c:pt>
                <c:pt idx="37">
                  <c:v>11.67</c:v>
                </c:pt>
                <c:pt idx="38">
                  <c:v>11.86</c:v>
                </c:pt>
                <c:pt idx="39">
                  <c:v>12.09</c:v>
                </c:pt>
                <c:pt idx="40">
                  <c:v>12.14</c:v>
                </c:pt>
                <c:pt idx="41">
                  <c:v>12.06</c:v>
                </c:pt>
                <c:pt idx="42">
                  <c:v>11.55</c:v>
                </c:pt>
                <c:pt idx="43">
                  <c:v>10.86</c:v>
                </c:pt>
                <c:pt idx="44">
                  <c:v>11.09</c:v>
                </c:pt>
                <c:pt idx="45">
                  <c:v>10.3</c:v>
                </c:pt>
                <c:pt idx="46">
                  <c:v>10.79</c:v>
                </c:pt>
                <c:pt idx="47">
                  <c:v>10.65</c:v>
                </c:pt>
                <c:pt idx="48">
                  <c:v>10.57</c:v>
                </c:pt>
                <c:pt idx="49">
                  <c:v>10.210000000000001</c:v>
                </c:pt>
                <c:pt idx="50">
                  <c:v>10.06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'50日'!$E$1</c:f>
              <c:strCache>
                <c:ptCount val="1"/>
                <c:pt idx="0">
                  <c:v>收盘</c:v>
                </c:pt>
              </c:strCache>
            </c:strRef>
          </c:tx>
          <c:spPr>
            <a:ln>
              <a:solidFill>
                <a:srgbClr val="336666"/>
              </a:solidFill>
            </a:ln>
          </c:spPr>
          <c:marker>
            <c:symbol val="none"/>
          </c:marker>
          <c:cat>
            <c:strRef>
              <c:f>'50日'!$A$70:$A$120</c:f>
              <c:strCache>
                <c:ptCount val="51"/>
                <c:pt idx="0">
                  <c:v>2018-04-17</c:v>
                </c:pt>
                <c:pt idx="1">
                  <c:v>2018-04-18</c:v>
                </c:pt>
                <c:pt idx="2">
                  <c:v>2018-04-19</c:v>
                </c:pt>
                <c:pt idx="3">
                  <c:v>2018-04-20</c:v>
                </c:pt>
                <c:pt idx="4">
                  <c:v>2018-04-23</c:v>
                </c:pt>
                <c:pt idx="5">
                  <c:v>2018-04-24</c:v>
                </c:pt>
                <c:pt idx="6">
                  <c:v>2018-04-25</c:v>
                </c:pt>
                <c:pt idx="7">
                  <c:v>2018-04-26</c:v>
                </c:pt>
                <c:pt idx="8">
                  <c:v>2018-04-27</c:v>
                </c:pt>
                <c:pt idx="9">
                  <c:v>2018-05-02</c:v>
                </c:pt>
                <c:pt idx="10">
                  <c:v>2018-05-03</c:v>
                </c:pt>
                <c:pt idx="11">
                  <c:v>2018-05-04</c:v>
                </c:pt>
                <c:pt idx="12">
                  <c:v>2018-05-07</c:v>
                </c:pt>
                <c:pt idx="13">
                  <c:v>2018-05-08</c:v>
                </c:pt>
                <c:pt idx="14">
                  <c:v>2018-05-09</c:v>
                </c:pt>
                <c:pt idx="15">
                  <c:v>2018-05-10</c:v>
                </c:pt>
                <c:pt idx="16">
                  <c:v>2018-05-11</c:v>
                </c:pt>
                <c:pt idx="17">
                  <c:v>2018-05-14</c:v>
                </c:pt>
                <c:pt idx="18">
                  <c:v>2018-05-15</c:v>
                </c:pt>
                <c:pt idx="19">
                  <c:v>2018-05-16</c:v>
                </c:pt>
                <c:pt idx="20">
                  <c:v>2018-05-17</c:v>
                </c:pt>
                <c:pt idx="21">
                  <c:v>2018-05-18</c:v>
                </c:pt>
                <c:pt idx="22">
                  <c:v>2018-05-21</c:v>
                </c:pt>
                <c:pt idx="23">
                  <c:v>2018-05-22</c:v>
                </c:pt>
                <c:pt idx="24">
                  <c:v>2018-05-23</c:v>
                </c:pt>
                <c:pt idx="25">
                  <c:v>2018-05-24</c:v>
                </c:pt>
                <c:pt idx="26">
                  <c:v>2018-05-25</c:v>
                </c:pt>
                <c:pt idx="27">
                  <c:v>2018-05-28</c:v>
                </c:pt>
                <c:pt idx="28">
                  <c:v>2018-05-29</c:v>
                </c:pt>
                <c:pt idx="29">
                  <c:v>2018-05-30</c:v>
                </c:pt>
                <c:pt idx="30">
                  <c:v>2018-05-31</c:v>
                </c:pt>
                <c:pt idx="31">
                  <c:v>2018-06-01</c:v>
                </c:pt>
                <c:pt idx="32">
                  <c:v>2018-06-04</c:v>
                </c:pt>
                <c:pt idx="33">
                  <c:v>2018-06-05</c:v>
                </c:pt>
                <c:pt idx="34">
                  <c:v>2018-06-06</c:v>
                </c:pt>
                <c:pt idx="35">
                  <c:v>2018-06-07</c:v>
                </c:pt>
                <c:pt idx="36">
                  <c:v>2018-06-08</c:v>
                </c:pt>
                <c:pt idx="37">
                  <c:v>2018-06-11</c:v>
                </c:pt>
                <c:pt idx="38">
                  <c:v>2018-06-12</c:v>
                </c:pt>
                <c:pt idx="39">
                  <c:v>2018-06-13</c:v>
                </c:pt>
                <c:pt idx="40">
                  <c:v>2018-06-14</c:v>
                </c:pt>
                <c:pt idx="41">
                  <c:v>2018-06-15</c:v>
                </c:pt>
                <c:pt idx="42">
                  <c:v>2018-06-19</c:v>
                </c:pt>
                <c:pt idx="43">
                  <c:v>2018-06-20</c:v>
                </c:pt>
                <c:pt idx="44">
                  <c:v>2018-06-21</c:v>
                </c:pt>
                <c:pt idx="45">
                  <c:v>2018-06-22</c:v>
                </c:pt>
                <c:pt idx="46">
                  <c:v>2018-06-25</c:v>
                </c:pt>
                <c:pt idx="47">
                  <c:v>2018-06-26</c:v>
                </c:pt>
                <c:pt idx="48">
                  <c:v>2018-06-27</c:v>
                </c:pt>
                <c:pt idx="49">
                  <c:v>2018-06-28</c:v>
                </c:pt>
                <c:pt idx="50">
                  <c:v>2018-06-29</c:v>
                </c:pt>
              </c:strCache>
            </c:strRef>
          </c:cat>
          <c:val>
            <c:numRef>
              <c:f>'50日'!$E$70:$E$120</c:f>
              <c:numCache>
                <c:formatCode>General</c:formatCode>
                <c:ptCount val="51"/>
                <c:pt idx="0">
                  <c:v>10.82</c:v>
                </c:pt>
                <c:pt idx="1">
                  <c:v>10.91</c:v>
                </c:pt>
                <c:pt idx="2">
                  <c:v>10.98</c:v>
                </c:pt>
                <c:pt idx="3">
                  <c:v>10.51</c:v>
                </c:pt>
                <c:pt idx="4">
                  <c:v>10.27</c:v>
                </c:pt>
                <c:pt idx="5">
                  <c:v>10.65</c:v>
                </c:pt>
                <c:pt idx="6">
                  <c:v>10.73</c:v>
                </c:pt>
                <c:pt idx="7">
                  <c:v>10.52</c:v>
                </c:pt>
                <c:pt idx="8">
                  <c:v>10.58</c:v>
                </c:pt>
                <c:pt idx="9">
                  <c:v>10.38</c:v>
                </c:pt>
                <c:pt idx="10">
                  <c:v>10.8</c:v>
                </c:pt>
                <c:pt idx="11">
                  <c:v>10.63</c:v>
                </c:pt>
                <c:pt idx="12">
                  <c:v>10.83</c:v>
                </c:pt>
                <c:pt idx="13">
                  <c:v>11.19</c:v>
                </c:pt>
                <c:pt idx="14">
                  <c:v>11.11</c:v>
                </c:pt>
                <c:pt idx="15">
                  <c:v>11.16</c:v>
                </c:pt>
                <c:pt idx="16">
                  <c:v>11.06</c:v>
                </c:pt>
                <c:pt idx="17">
                  <c:v>11.04</c:v>
                </c:pt>
                <c:pt idx="18">
                  <c:v>11.08</c:v>
                </c:pt>
                <c:pt idx="19">
                  <c:v>11.21</c:v>
                </c:pt>
                <c:pt idx="20">
                  <c:v>11.14</c:v>
                </c:pt>
                <c:pt idx="21">
                  <c:v>11.25</c:v>
                </c:pt>
                <c:pt idx="22">
                  <c:v>11.3</c:v>
                </c:pt>
                <c:pt idx="23">
                  <c:v>11.23</c:v>
                </c:pt>
                <c:pt idx="24">
                  <c:v>11.06</c:v>
                </c:pt>
                <c:pt idx="25">
                  <c:v>10.9</c:v>
                </c:pt>
                <c:pt idx="26">
                  <c:v>10.94</c:v>
                </c:pt>
                <c:pt idx="27">
                  <c:v>11.03</c:v>
                </c:pt>
                <c:pt idx="28">
                  <c:v>11.05</c:v>
                </c:pt>
                <c:pt idx="29">
                  <c:v>10.69</c:v>
                </c:pt>
                <c:pt idx="30">
                  <c:v>11.13</c:v>
                </c:pt>
                <c:pt idx="31">
                  <c:v>10.86</c:v>
                </c:pt>
                <c:pt idx="32">
                  <c:v>11.95</c:v>
                </c:pt>
                <c:pt idx="33">
                  <c:v>12.11</c:v>
                </c:pt>
                <c:pt idx="34">
                  <c:v>11.92</c:v>
                </c:pt>
                <c:pt idx="35">
                  <c:v>11.82</c:v>
                </c:pt>
                <c:pt idx="36">
                  <c:v>11.72</c:v>
                </c:pt>
                <c:pt idx="37">
                  <c:v>11.73</c:v>
                </c:pt>
                <c:pt idx="38">
                  <c:v>12.22</c:v>
                </c:pt>
                <c:pt idx="39">
                  <c:v>12.23</c:v>
                </c:pt>
                <c:pt idx="40">
                  <c:v>12.07</c:v>
                </c:pt>
                <c:pt idx="41">
                  <c:v>11.83</c:v>
                </c:pt>
                <c:pt idx="42">
                  <c:v>10.95</c:v>
                </c:pt>
                <c:pt idx="43">
                  <c:v>11.02</c:v>
                </c:pt>
                <c:pt idx="44">
                  <c:v>10.57</c:v>
                </c:pt>
                <c:pt idx="45">
                  <c:v>10.73</c:v>
                </c:pt>
                <c:pt idx="46">
                  <c:v>10.82</c:v>
                </c:pt>
                <c:pt idx="47">
                  <c:v>10.61</c:v>
                </c:pt>
                <c:pt idx="48">
                  <c:v>10.24</c:v>
                </c:pt>
                <c:pt idx="49">
                  <c:v>10.06</c:v>
                </c:pt>
                <c:pt idx="50">
                  <c:v>10.36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54496"/>
        <c:axId val="692028072"/>
      </c:lineChart>
      <c:catAx>
        <c:axId val="35495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2028072"/>
        <c:crosses val="autoZero"/>
        <c:auto val="1"/>
        <c:lblAlgn val="ctr"/>
        <c:lblOffset val="100"/>
        <c:noMultiLvlLbl val="0"/>
      </c:catAx>
      <c:valAx>
        <c:axId val="69202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价格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129</xdr:row>
      <xdr:rowOff>0</xdr:rowOff>
    </xdr:from>
    <xdr:to>
      <xdr:col>14</xdr:col>
      <xdr:colOff>152400</xdr:colOff>
      <xdr:row>157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159</xdr:row>
      <xdr:rowOff>0</xdr:rowOff>
    </xdr:from>
    <xdr:to>
      <xdr:col>14</xdr:col>
      <xdr:colOff>152400</xdr:colOff>
      <xdr:row>187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189</xdr:row>
      <xdr:rowOff>0</xdr:rowOff>
    </xdr:from>
    <xdr:to>
      <xdr:col>14</xdr:col>
      <xdr:colOff>152400</xdr:colOff>
      <xdr:row>217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219</xdr:row>
      <xdr:rowOff>0</xdr:rowOff>
    </xdr:from>
    <xdr:to>
      <xdr:col>14</xdr:col>
      <xdr:colOff>152400</xdr:colOff>
      <xdr:row>247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249</xdr:row>
      <xdr:rowOff>0</xdr:rowOff>
    </xdr:from>
    <xdr:to>
      <xdr:col>14</xdr:col>
      <xdr:colOff>152400</xdr:colOff>
      <xdr:row>277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279</xdr:row>
      <xdr:rowOff>0</xdr:rowOff>
    </xdr:from>
    <xdr:to>
      <xdr:col>14</xdr:col>
      <xdr:colOff>152400</xdr:colOff>
      <xdr:row>307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309</xdr:row>
      <xdr:rowOff>0</xdr:rowOff>
    </xdr:from>
    <xdr:to>
      <xdr:col>14</xdr:col>
      <xdr:colOff>152400</xdr:colOff>
      <xdr:row>337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339</xdr:row>
      <xdr:rowOff>0</xdr:rowOff>
    </xdr:from>
    <xdr:to>
      <xdr:col>14</xdr:col>
      <xdr:colOff>152400</xdr:colOff>
      <xdr:row>367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1"/>
  <sheetViews>
    <sheetView tabSelected="1" workbookViewId="0"/>
  </sheetViews>
  <sheetFormatPr defaultRowHeight="13.5" x14ac:dyDescent="0.15"/>
  <cols>
    <col min="1" max="89" width="9.125"/>
  </cols>
  <sheetData>
    <row r="1" spans="1:8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15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15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28</v>
      </c>
      <c r="AK1" t="s">
        <v>29</v>
      </c>
      <c r="AL1" t="s">
        <v>13</v>
      </c>
      <c r="AM1" t="s">
        <v>14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27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37</v>
      </c>
      <c r="BI1" t="s">
        <v>38</v>
      </c>
      <c r="BJ1" t="s">
        <v>13</v>
      </c>
      <c r="BK1" t="s">
        <v>14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46</v>
      </c>
      <c r="BZ1" t="s">
        <v>39</v>
      </c>
      <c r="CA1" t="s">
        <v>40</v>
      </c>
      <c r="CB1" t="s">
        <v>41</v>
      </c>
      <c r="CC1" t="s">
        <v>42</v>
      </c>
      <c r="CD1" t="s">
        <v>43</v>
      </c>
      <c r="CE1" t="s">
        <v>44</v>
      </c>
      <c r="CF1" t="s">
        <v>47</v>
      </c>
      <c r="CG1" t="s">
        <v>48</v>
      </c>
      <c r="CH1" t="s">
        <v>49</v>
      </c>
      <c r="CI1" t="s">
        <v>50</v>
      </c>
      <c r="CJ1" t="s">
        <v>51</v>
      </c>
    </row>
    <row r="2" spans="1:88" x14ac:dyDescent="0.15">
      <c r="A2" t="s">
        <v>52</v>
      </c>
      <c r="B2">
        <v>13.95</v>
      </c>
      <c r="C2">
        <v>14.34</v>
      </c>
      <c r="D2">
        <v>13.95</v>
      </c>
      <c r="E2">
        <v>14.32</v>
      </c>
      <c r="F2" s="1" t="s">
        <v>53</v>
      </c>
      <c r="H2">
        <v>9947272</v>
      </c>
    </row>
    <row r="3" spans="1:88" x14ac:dyDescent="0.15">
      <c r="A3" t="s">
        <v>54</v>
      </c>
      <c r="B3">
        <v>14.32</v>
      </c>
      <c r="C3">
        <v>14.47</v>
      </c>
      <c r="D3">
        <v>14.22</v>
      </c>
      <c r="E3">
        <v>14.3</v>
      </c>
      <c r="F3" s="1" t="s">
        <v>55</v>
      </c>
      <c r="H3">
        <v>8269125</v>
      </c>
    </row>
    <row r="4" spans="1:88" x14ac:dyDescent="0.15">
      <c r="A4" t="s">
        <v>56</v>
      </c>
      <c r="B4">
        <v>14.3</v>
      </c>
      <c r="C4">
        <v>14.78</v>
      </c>
      <c r="D4">
        <v>14.3</v>
      </c>
      <c r="E4">
        <v>14.74</v>
      </c>
      <c r="F4" s="1" t="s">
        <v>57</v>
      </c>
      <c r="H4">
        <v>14752620</v>
      </c>
    </row>
    <row r="5" spans="1:88" x14ac:dyDescent="0.15">
      <c r="A5" t="s">
        <v>58</v>
      </c>
      <c r="B5">
        <v>14.74</v>
      </c>
      <c r="C5">
        <v>14.95</v>
      </c>
      <c r="D5">
        <v>14.49</v>
      </c>
      <c r="E5">
        <v>14.88</v>
      </c>
      <c r="F5" s="1" t="s">
        <v>59</v>
      </c>
      <c r="H5">
        <v>11884328</v>
      </c>
    </row>
    <row r="6" spans="1:88" x14ac:dyDescent="0.15">
      <c r="A6" t="s">
        <v>60</v>
      </c>
      <c r="B6">
        <v>14.88</v>
      </c>
      <c r="C6">
        <v>15</v>
      </c>
      <c r="D6">
        <v>14.63</v>
      </c>
      <c r="E6">
        <v>14.88</v>
      </c>
      <c r="F6" s="1" t="s">
        <v>61</v>
      </c>
      <c r="H6">
        <v>9470027</v>
      </c>
    </row>
    <row r="7" spans="1:88" x14ac:dyDescent="0.15">
      <c r="A7" t="s">
        <v>62</v>
      </c>
      <c r="B7">
        <v>14.88</v>
      </c>
      <c r="C7">
        <v>15.15</v>
      </c>
      <c r="D7">
        <v>14.81</v>
      </c>
      <c r="E7">
        <v>15.1</v>
      </c>
      <c r="F7" s="1" t="s">
        <v>63</v>
      </c>
      <c r="H7">
        <v>11288481</v>
      </c>
    </row>
    <row r="8" spans="1:88" x14ac:dyDescent="0.15">
      <c r="A8" t="s">
        <v>64</v>
      </c>
      <c r="B8">
        <v>14.96</v>
      </c>
      <c r="C8">
        <v>15.18</v>
      </c>
      <c r="D8">
        <v>14.8</v>
      </c>
      <c r="E8">
        <v>14.88</v>
      </c>
      <c r="F8" s="1" t="s">
        <v>65</v>
      </c>
      <c r="H8">
        <v>8725457</v>
      </c>
    </row>
    <row r="9" spans="1:88" x14ac:dyDescent="0.15">
      <c r="A9" t="s">
        <v>66</v>
      </c>
      <c r="B9">
        <v>14.85</v>
      </c>
      <c r="C9">
        <v>14.88</v>
      </c>
      <c r="D9">
        <v>14.52</v>
      </c>
      <c r="E9">
        <v>14.88</v>
      </c>
      <c r="F9" s="1" t="s">
        <v>61</v>
      </c>
      <c r="H9">
        <v>5584976</v>
      </c>
    </row>
    <row r="10" spans="1:88" x14ac:dyDescent="0.15">
      <c r="A10" t="s">
        <v>67</v>
      </c>
      <c r="B10">
        <v>14.89</v>
      </c>
      <c r="C10">
        <v>15.21</v>
      </c>
      <c r="D10">
        <v>14.72</v>
      </c>
      <c r="E10">
        <v>15.08</v>
      </c>
      <c r="F10" s="1" t="s">
        <v>68</v>
      </c>
      <c r="H10">
        <v>9862772</v>
      </c>
    </row>
    <row r="11" spans="1:88" x14ac:dyDescent="0.15">
      <c r="A11" t="s">
        <v>69</v>
      </c>
      <c r="B11">
        <v>15.2</v>
      </c>
      <c r="C11">
        <v>15.94</v>
      </c>
      <c r="D11">
        <v>15.11</v>
      </c>
      <c r="E11">
        <v>15.19</v>
      </c>
      <c r="F11" s="1" t="s">
        <v>70</v>
      </c>
      <c r="H11">
        <v>19067888</v>
      </c>
    </row>
    <row r="12" spans="1:88" x14ac:dyDescent="0.15">
      <c r="A12" t="s">
        <v>71</v>
      </c>
      <c r="B12">
        <v>15.13</v>
      </c>
      <c r="C12">
        <v>16.079999999999998</v>
      </c>
      <c r="D12">
        <v>15.05</v>
      </c>
      <c r="E12">
        <v>16.04</v>
      </c>
      <c r="F12" s="1" t="s">
        <v>72</v>
      </c>
      <c r="H12">
        <v>22285508</v>
      </c>
    </row>
    <row r="13" spans="1:88" x14ac:dyDescent="0.15">
      <c r="A13" t="s">
        <v>73</v>
      </c>
      <c r="B13">
        <v>15.94</v>
      </c>
      <c r="C13">
        <v>16.12</v>
      </c>
      <c r="D13">
        <v>15.5</v>
      </c>
      <c r="E13">
        <v>15.72</v>
      </c>
      <c r="F13" s="1" t="s">
        <v>74</v>
      </c>
      <c r="H13">
        <v>15096317</v>
      </c>
    </row>
    <row r="14" spans="1:88" x14ac:dyDescent="0.15">
      <c r="A14" t="s">
        <v>75</v>
      </c>
      <c r="B14">
        <v>15.68</v>
      </c>
      <c r="C14">
        <v>15.99</v>
      </c>
      <c r="D14">
        <v>15.54</v>
      </c>
      <c r="E14">
        <v>15.8</v>
      </c>
      <c r="F14" s="1" t="s">
        <v>76</v>
      </c>
      <c r="H14">
        <v>10289394</v>
      </c>
    </row>
    <row r="15" spans="1:88" x14ac:dyDescent="0.15">
      <c r="A15" t="s">
        <v>77</v>
      </c>
      <c r="B15">
        <v>15.72</v>
      </c>
      <c r="C15">
        <v>15.76</v>
      </c>
      <c r="D15">
        <v>15.3</v>
      </c>
      <c r="E15">
        <v>15.38</v>
      </c>
      <c r="F15" s="1" t="s">
        <v>78</v>
      </c>
      <c r="H15">
        <v>10123664</v>
      </c>
    </row>
    <row r="16" spans="1:88" x14ac:dyDescent="0.15">
      <c r="A16" t="s">
        <v>79</v>
      </c>
      <c r="B16">
        <v>15.3</v>
      </c>
      <c r="C16">
        <v>15.89</v>
      </c>
      <c r="D16">
        <v>15.14</v>
      </c>
      <c r="E16">
        <v>15.87</v>
      </c>
      <c r="F16" s="1" t="s">
        <v>80</v>
      </c>
      <c r="H16">
        <v>17998362</v>
      </c>
    </row>
    <row r="17" spans="1:8" x14ac:dyDescent="0.15">
      <c r="A17" t="s">
        <v>81</v>
      </c>
      <c r="B17">
        <v>15.59</v>
      </c>
      <c r="C17">
        <v>15.72</v>
      </c>
      <c r="D17">
        <v>15.41</v>
      </c>
      <c r="E17">
        <v>15.58</v>
      </c>
      <c r="F17" s="1" t="s">
        <v>82</v>
      </c>
      <c r="H17">
        <v>12479572</v>
      </c>
    </row>
    <row r="18" spans="1:8" x14ac:dyDescent="0.15">
      <c r="A18" t="s">
        <v>83</v>
      </c>
      <c r="B18">
        <v>15.55</v>
      </c>
      <c r="C18">
        <v>15.55</v>
      </c>
      <c r="D18">
        <v>15.1</v>
      </c>
      <c r="E18">
        <v>15.25</v>
      </c>
      <c r="F18" s="1" t="s">
        <v>84</v>
      </c>
      <c r="H18">
        <v>12230277</v>
      </c>
    </row>
    <row r="19" spans="1:8" x14ac:dyDescent="0.15">
      <c r="A19" t="s">
        <v>85</v>
      </c>
      <c r="B19">
        <v>15.34</v>
      </c>
      <c r="C19">
        <v>15.34</v>
      </c>
      <c r="D19">
        <v>15.04</v>
      </c>
      <c r="E19">
        <v>15.26</v>
      </c>
      <c r="F19" s="1" t="s">
        <v>86</v>
      </c>
      <c r="H19">
        <v>10421545</v>
      </c>
    </row>
    <row r="20" spans="1:8" x14ac:dyDescent="0.15">
      <c r="A20" t="s">
        <v>87</v>
      </c>
      <c r="B20">
        <v>15.21</v>
      </c>
      <c r="C20">
        <v>15.39</v>
      </c>
      <c r="D20">
        <v>15.15</v>
      </c>
      <c r="E20">
        <v>15.17</v>
      </c>
      <c r="F20" s="1" t="s">
        <v>88</v>
      </c>
      <c r="H20">
        <v>9894820</v>
      </c>
    </row>
    <row r="21" spans="1:8" x14ac:dyDescent="0.15">
      <c r="A21" t="s">
        <v>89</v>
      </c>
      <c r="B21">
        <v>15.38</v>
      </c>
      <c r="C21">
        <v>15.71</v>
      </c>
      <c r="D21">
        <v>15.25</v>
      </c>
      <c r="E21">
        <v>15.36</v>
      </c>
      <c r="F21" s="1" t="s">
        <v>90</v>
      </c>
      <c r="H21">
        <v>22076600</v>
      </c>
    </row>
    <row r="22" spans="1:8" x14ac:dyDescent="0.15">
      <c r="A22" t="s">
        <v>91</v>
      </c>
      <c r="B22">
        <v>15.24</v>
      </c>
      <c r="C22">
        <v>15.24</v>
      </c>
      <c r="D22">
        <v>14.77</v>
      </c>
      <c r="E22">
        <v>14.8</v>
      </c>
      <c r="F22" s="1" t="s">
        <v>92</v>
      </c>
      <c r="H22">
        <v>10989557</v>
      </c>
    </row>
    <row r="23" spans="1:8" x14ac:dyDescent="0.15">
      <c r="A23" t="s">
        <v>93</v>
      </c>
      <c r="B23">
        <v>14.7</v>
      </c>
      <c r="C23">
        <v>14.99</v>
      </c>
      <c r="D23">
        <v>14.6</v>
      </c>
      <c r="E23">
        <v>14.8</v>
      </c>
      <c r="F23" s="1" t="s">
        <v>61</v>
      </c>
      <c r="H23">
        <v>8033691</v>
      </c>
    </row>
    <row r="24" spans="1:8" x14ac:dyDescent="0.15">
      <c r="A24" t="s">
        <v>94</v>
      </c>
      <c r="B24">
        <v>14.84</v>
      </c>
      <c r="C24">
        <v>14.87</v>
      </c>
      <c r="D24">
        <v>13.9</v>
      </c>
      <c r="E24">
        <v>14.21</v>
      </c>
      <c r="F24" s="1" t="s">
        <v>95</v>
      </c>
      <c r="H24">
        <v>12866373</v>
      </c>
    </row>
    <row r="25" spans="1:8" x14ac:dyDescent="0.15">
      <c r="A25" t="s">
        <v>96</v>
      </c>
      <c r="B25">
        <v>14</v>
      </c>
      <c r="C25">
        <v>14.28</v>
      </c>
      <c r="D25">
        <v>13.9</v>
      </c>
      <c r="E25">
        <v>14.13</v>
      </c>
      <c r="F25" s="1" t="s">
        <v>97</v>
      </c>
      <c r="H25">
        <v>9001870</v>
      </c>
    </row>
    <row r="26" spans="1:8" x14ac:dyDescent="0.15">
      <c r="A26" t="s">
        <v>98</v>
      </c>
      <c r="B26">
        <v>13.96</v>
      </c>
      <c r="C26">
        <v>14.1</v>
      </c>
      <c r="D26">
        <v>13.6</v>
      </c>
      <c r="E26">
        <v>13.78</v>
      </c>
      <c r="F26" s="1" t="s">
        <v>99</v>
      </c>
      <c r="H26">
        <v>8466398</v>
      </c>
    </row>
    <row r="27" spans="1:8" x14ac:dyDescent="0.15">
      <c r="A27" t="s">
        <v>100</v>
      </c>
      <c r="B27">
        <v>13.43</v>
      </c>
      <c r="C27">
        <v>13.69</v>
      </c>
      <c r="D27">
        <v>13.1</v>
      </c>
      <c r="E27">
        <v>13.1</v>
      </c>
      <c r="F27" s="1" t="s">
        <v>101</v>
      </c>
      <c r="H27">
        <v>11716875</v>
      </c>
    </row>
    <row r="28" spans="1:8" x14ac:dyDescent="0.15">
      <c r="A28" t="s">
        <v>102</v>
      </c>
      <c r="B28">
        <v>13.38</v>
      </c>
      <c r="C28">
        <v>13.4</v>
      </c>
      <c r="D28">
        <v>12.71</v>
      </c>
      <c r="E28">
        <v>12.74</v>
      </c>
      <c r="F28" s="1" t="s">
        <v>103</v>
      </c>
      <c r="H28">
        <v>12764577</v>
      </c>
    </row>
    <row r="29" spans="1:8" x14ac:dyDescent="0.15">
      <c r="A29" t="s">
        <v>104</v>
      </c>
      <c r="B29">
        <v>12.76</v>
      </c>
      <c r="C29">
        <v>13.07</v>
      </c>
      <c r="D29">
        <v>12.73</v>
      </c>
      <c r="E29">
        <v>12.98</v>
      </c>
      <c r="F29" s="1" t="s">
        <v>105</v>
      </c>
      <c r="H29">
        <v>5747133</v>
      </c>
    </row>
    <row r="30" spans="1:8" x14ac:dyDescent="0.15">
      <c r="A30" t="s">
        <v>106</v>
      </c>
      <c r="B30">
        <v>12.64</v>
      </c>
      <c r="C30">
        <v>12.83</v>
      </c>
      <c r="D30">
        <v>12.3</v>
      </c>
      <c r="E30">
        <v>12.43</v>
      </c>
      <c r="F30" s="1" t="s">
        <v>107</v>
      </c>
      <c r="H30">
        <v>7853689</v>
      </c>
    </row>
    <row r="31" spans="1:8" x14ac:dyDescent="0.15">
      <c r="A31" t="s">
        <v>108</v>
      </c>
      <c r="B31">
        <v>12.5</v>
      </c>
      <c r="C31">
        <v>12.86</v>
      </c>
      <c r="D31">
        <v>12.48</v>
      </c>
      <c r="E31">
        <v>12.77</v>
      </c>
      <c r="F31" s="1" t="s">
        <v>109</v>
      </c>
      <c r="H31">
        <v>5374796</v>
      </c>
    </row>
    <row r="32" spans="1:8" x14ac:dyDescent="0.15">
      <c r="A32" t="s">
        <v>110</v>
      </c>
      <c r="B32">
        <v>12.78</v>
      </c>
      <c r="C32">
        <v>13.1</v>
      </c>
      <c r="D32">
        <v>12.78</v>
      </c>
      <c r="E32">
        <v>12.97</v>
      </c>
      <c r="F32" s="1" t="s">
        <v>111</v>
      </c>
      <c r="H32">
        <v>6231523</v>
      </c>
    </row>
    <row r="33" spans="1:8" x14ac:dyDescent="0.15">
      <c r="A33" t="s">
        <v>112</v>
      </c>
      <c r="B33">
        <v>13</v>
      </c>
      <c r="C33">
        <v>13.14</v>
      </c>
      <c r="D33">
        <v>12.88</v>
      </c>
      <c r="E33">
        <v>13.08</v>
      </c>
      <c r="F33" s="1" t="s">
        <v>113</v>
      </c>
      <c r="H33">
        <v>3691801</v>
      </c>
    </row>
    <row r="34" spans="1:8" x14ac:dyDescent="0.15">
      <c r="A34" t="s">
        <v>114</v>
      </c>
      <c r="B34">
        <v>13.22</v>
      </c>
      <c r="C34">
        <v>13.39</v>
      </c>
      <c r="D34">
        <v>13.15</v>
      </c>
      <c r="E34">
        <v>13.3</v>
      </c>
      <c r="F34" s="1" t="s">
        <v>115</v>
      </c>
      <c r="H34">
        <v>5365709</v>
      </c>
    </row>
    <row r="35" spans="1:8" x14ac:dyDescent="0.15">
      <c r="A35" t="s">
        <v>116</v>
      </c>
      <c r="B35">
        <v>13.3</v>
      </c>
      <c r="C35">
        <v>13.39</v>
      </c>
      <c r="D35">
        <v>13.15</v>
      </c>
      <c r="E35">
        <v>13.21</v>
      </c>
      <c r="F35" s="1" t="s">
        <v>117</v>
      </c>
      <c r="H35">
        <v>5001715</v>
      </c>
    </row>
    <row r="36" spans="1:8" x14ac:dyDescent="0.15">
      <c r="A36" t="s">
        <v>118</v>
      </c>
      <c r="B36">
        <v>13.32</v>
      </c>
      <c r="C36">
        <v>13.46</v>
      </c>
      <c r="D36">
        <v>13.2</v>
      </c>
      <c r="E36">
        <v>13.46</v>
      </c>
      <c r="F36" s="1" t="s">
        <v>119</v>
      </c>
      <c r="H36">
        <v>6077145</v>
      </c>
    </row>
    <row r="37" spans="1:8" x14ac:dyDescent="0.15">
      <c r="A37" t="s">
        <v>120</v>
      </c>
      <c r="B37">
        <v>13.46</v>
      </c>
      <c r="C37">
        <v>13.47</v>
      </c>
      <c r="D37">
        <v>13</v>
      </c>
      <c r="E37">
        <v>13.17</v>
      </c>
      <c r="F37" s="1" t="s">
        <v>121</v>
      </c>
      <c r="H37">
        <v>10924246</v>
      </c>
    </row>
    <row r="38" spans="1:8" x14ac:dyDescent="0.15">
      <c r="A38" t="s">
        <v>122</v>
      </c>
      <c r="B38">
        <v>13.06</v>
      </c>
      <c r="C38">
        <v>13.17</v>
      </c>
      <c r="D38">
        <v>12.94</v>
      </c>
      <c r="E38">
        <v>13.13</v>
      </c>
      <c r="F38" s="1" t="s">
        <v>123</v>
      </c>
      <c r="H38">
        <v>5939698</v>
      </c>
    </row>
    <row r="39" spans="1:8" x14ac:dyDescent="0.15">
      <c r="A39" t="s">
        <v>124</v>
      </c>
      <c r="B39">
        <v>13.13</v>
      </c>
      <c r="C39">
        <v>13.25</v>
      </c>
      <c r="D39">
        <v>13.06</v>
      </c>
      <c r="E39">
        <v>13.22</v>
      </c>
      <c r="F39" s="1" t="s">
        <v>125</v>
      </c>
      <c r="H39">
        <v>4503573</v>
      </c>
    </row>
    <row r="40" spans="1:8" x14ac:dyDescent="0.15">
      <c r="A40" t="s">
        <v>126</v>
      </c>
      <c r="B40">
        <v>13.11</v>
      </c>
      <c r="C40">
        <v>13.37</v>
      </c>
      <c r="D40">
        <v>13</v>
      </c>
      <c r="E40">
        <v>13.33</v>
      </c>
      <c r="F40" s="1" t="s">
        <v>127</v>
      </c>
      <c r="H40">
        <v>7395711</v>
      </c>
    </row>
    <row r="41" spans="1:8" x14ac:dyDescent="0.15">
      <c r="A41" t="s">
        <v>128</v>
      </c>
      <c r="B41">
        <v>13.29</v>
      </c>
      <c r="C41">
        <v>13.46</v>
      </c>
      <c r="D41">
        <v>13.25</v>
      </c>
      <c r="E41">
        <v>13.33</v>
      </c>
      <c r="F41" s="1" t="s">
        <v>61</v>
      </c>
      <c r="H41">
        <v>3709012</v>
      </c>
    </row>
    <row r="42" spans="1:8" x14ac:dyDescent="0.15">
      <c r="A42" t="s">
        <v>129</v>
      </c>
      <c r="B42">
        <v>13.37</v>
      </c>
      <c r="C42">
        <v>13.4</v>
      </c>
      <c r="D42">
        <v>13.13</v>
      </c>
      <c r="E42">
        <v>13.33</v>
      </c>
      <c r="F42" s="1" t="s">
        <v>61</v>
      </c>
      <c r="H42">
        <v>6262927</v>
      </c>
    </row>
    <row r="43" spans="1:8" x14ac:dyDescent="0.15">
      <c r="A43" t="s">
        <v>130</v>
      </c>
      <c r="B43">
        <v>13.32</v>
      </c>
      <c r="C43">
        <v>13.53</v>
      </c>
      <c r="D43">
        <v>13.26</v>
      </c>
      <c r="E43">
        <v>13.39</v>
      </c>
      <c r="F43" s="1" t="s">
        <v>131</v>
      </c>
      <c r="H43">
        <v>7242406</v>
      </c>
    </row>
    <row r="44" spans="1:8" x14ac:dyDescent="0.15">
      <c r="A44" t="s">
        <v>132</v>
      </c>
      <c r="B44">
        <v>13.4</v>
      </c>
      <c r="C44">
        <v>13.63</v>
      </c>
      <c r="D44">
        <v>13.3</v>
      </c>
      <c r="E44">
        <v>13.61</v>
      </c>
      <c r="F44" s="1" t="s">
        <v>133</v>
      </c>
      <c r="H44">
        <v>7086502</v>
      </c>
    </row>
    <row r="45" spans="1:8" x14ac:dyDescent="0.15">
      <c r="A45" t="s">
        <v>134</v>
      </c>
      <c r="B45">
        <v>13.6</v>
      </c>
      <c r="C45">
        <v>13.71</v>
      </c>
      <c r="D45">
        <v>13.45</v>
      </c>
      <c r="E45">
        <v>13.65</v>
      </c>
      <c r="F45" s="1" t="s">
        <v>135</v>
      </c>
      <c r="H45">
        <v>7533914</v>
      </c>
    </row>
    <row r="46" spans="1:8" x14ac:dyDescent="0.15">
      <c r="A46" t="s">
        <v>136</v>
      </c>
      <c r="B46">
        <v>13.6</v>
      </c>
      <c r="C46">
        <v>13.73</v>
      </c>
      <c r="D46">
        <v>13.51</v>
      </c>
      <c r="E46">
        <v>13.7</v>
      </c>
      <c r="F46" s="1" t="s">
        <v>137</v>
      </c>
      <c r="H46">
        <v>10441934</v>
      </c>
    </row>
    <row r="47" spans="1:8" x14ac:dyDescent="0.15">
      <c r="A47" t="s">
        <v>138</v>
      </c>
      <c r="B47">
        <v>13.69</v>
      </c>
      <c r="C47">
        <v>13.69</v>
      </c>
      <c r="D47">
        <v>13.43</v>
      </c>
      <c r="E47">
        <v>13.45</v>
      </c>
      <c r="F47" s="1" t="s">
        <v>139</v>
      </c>
      <c r="H47">
        <v>7011149</v>
      </c>
    </row>
    <row r="48" spans="1:8" x14ac:dyDescent="0.15">
      <c r="A48" t="s">
        <v>140</v>
      </c>
      <c r="B48">
        <v>13.4</v>
      </c>
      <c r="C48">
        <v>13.48</v>
      </c>
      <c r="D48">
        <v>13.26</v>
      </c>
      <c r="E48">
        <v>13.32</v>
      </c>
      <c r="F48" s="1" t="s">
        <v>141</v>
      </c>
      <c r="H48">
        <v>4650002</v>
      </c>
    </row>
    <row r="49" spans="1:88" x14ac:dyDescent="0.15">
      <c r="A49" t="s">
        <v>142</v>
      </c>
      <c r="B49">
        <v>13.29</v>
      </c>
      <c r="C49">
        <v>13.44</v>
      </c>
      <c r="D49">
        <v>13.22</v>
      </c>
      <c r="E49">
        <v>13.36</v>
      </c>
      <c r="F49" s="1" t="s">
        <v>143</v>
      </c>
      <c r="H49">
        <v>4401262</v>
      </c>
    </row>
    <row r="50" spans="1:88" x14ac:dyDescent="0.15">
      <c r="A50" t="s">
        <v>144</v>
      </c>
      <c r="B50">
        <v>13.38</v>
      </c>
      <c r="C50">
        <v>13.38</v>
      </c>
      <c r="D50">
        <v>13.13</v>
      </c>
      <c r="E50">
        <v>13.15</v>
      </c>
      <c r="F50" s="1" t="s">
        <v>145</v>
      </c>
      <c r="H50">
        <v>4291398</v>
      </c>
    </row>
    <row r="51" spans="1:88" x14ac:dyDescent="0.15">
      <c r="A51" t="s">
        <v>146</v>
      </c>
      <c r="B51">
        <v>13.15</v>
      </c>
      <c r="C51">
        <v>13.25</v>
      </c>
      <c r="D51">
        <v>13.05</v>
      </c>
      <c r="E51">
        <v>13.14</v>
      </c>
      <c r="F51" s="1" t="s">
        <v>147</v>
      </c>
      <c r="H51">
        <v>3194707</v>
      </c>
    </row>
    <row r="52" spans="1:88" x14ac:dyDescent="0.15">
      <c r="A52" t="s">
        <v>148</v>
      </c>
      <c r="B52">
        <v>13.14</v>
      </c>
      <c r="C52">
        <v>13.22</v>
      </c>
      <c r="D52">
        <v>13.05</v>
      </c>
      <c r="E52">
        <v>13.17</v>
      </c>
      <c r="F52" s="1" t="s">
        <v>149</v>
      </c>
      <c r="H52">
        <v>2737898</v>
      </c>
      <c r="L52">
        <f t="shared" ref="L52:L83" si="0">AVERAGE(B2:B52)</f>
        <v>14.083725490196075</v>
      </c>
      <c r="M52">
        <f t="shared" ref="M52:M83" si="1">STDEVP(B2:B52)</f>
        <v>0.98140347838667541</v>
      </c>
      <c r="N52">
        <f t="shared" ref="N52:N83" si="2">(B52-L52)/M52</f>
        <v>-0.96160805517773429</v>
      </c>
      <c r="O52">
        <f t="shared" ref="O52:O83" si="3">M52/L52</f>
        <v>6.9683513717293574E-2</v>
      </c>
      <c r="P52">
        <f t="shared" ref="P52:P83" si="4">L52-M52</f>
        <v>13.102322011809399</v>
      </c>
      <c r="Q52">
        <f t="shared" ref="Q52:Q83" si="5">L52+M52</f>
        <v>15.065128968582751</v>
      </c>
      <c r="R52">
        <f t="shared" ref="R52:R83" si="6">L52-2*M52</f>
        <v>12.120918533422724</v>
      </c>
      <c r="S52">
        <f t="shared" ref="S52:S83" si="7">L52+2*M52</f>
        <v>16.046532446969426</v>
      </c>
      <c r="T52">
        <f t="shared" ref="T52:T83" si="8">L52-3*M52</f>
        <v>11.13951505503605</v>
      </c>
      <c r="U52">
        <f t="shared" ref="U52:U83" si="9">L52+3*M52</f>
        <v>17.0279359253561</v>
      </c>
      <c r="V52">
        <f t="shared" ref="V52:V83" si="10">MEDIAN(B2:B52)</f>
        <v>13.69</v>
      </c>
      <c r="W52">
        <f t="shared" ref="W52:W83" si="11">V52-M52</f>
        <v>12.708596521613323</v>
      </c>
      <c r="X52">
        <f t="shared" ref="X52:X83" si="12">V52+M52</f>
        <v>14.671403478386676</v>
      </c>
      <c r="Y52">
        <f t="shared" ref="Y52:Y83" si="13">V52-2*M52</f>
        <v>11.727193043226649</v>
      </c>
      <c r="Z52">
        <f t="shared" ref="Z52:Z83" si="14">V52+2*M52</f>
        <v>15.65280695677335</v>
      </c>
      <c r="AA52">
        <f t="shared" ref="AA52:AA83" si="15">V52-3*M52</f>
        <v>10.745789564839974</v>
      </c>
      <c r="AB52">
        <f t="shared" ref="AB52:AB83" si="16">V52+3*M52</f>
        <v>16.634210435160025</v>
      </c>
      <c r="AC52">
        <f t="shared" ref="AC52:AC83" si="17">MODE(B2:B52)</f>
        <v>14.88</v>
      </c>
      <c r="AD52">
        <f t="shared" ref="AD52:AD83" si="18">AC52-M52</f>
        <v>13.898596521613324</v>
      </c>
      <c r="AE52">
        <f t="shared" ref="AE52:AE83" si="19">AC52+M52</f>
        <v>15.861403478386677</v>
      </c>
      <c r="AF52">
        <f t="shared" ref="AF52:AF83" si="20">AC52-2*M52</f>
        <v>12.91719304322665</v>
      </c>
      <c r="AG52">
        <f t="shared" ref="AG52:AG83" si="21">AC52+2*M52</f>
        <v>16.842806956773352</v>
      </c>
      <c r="AH52">
        <f t="shared" ref="AH52:AH83" si="22">AC52-3*M52</f>
        <v>11.935789564839975</v>
      </c>
      <c r="AI52">
        <f t="shared" ref="AI52:AI83" si="23">AC52+3*M52</f>
        <v>17.824210435160026</v>
      </c>
      <c r="AJ52">
        <f t="shared" ref="AJ52:AJ83" si="24">AVERAGE(E2:E52)</f>
        <v>14.09588235294118</v>
      </c>
      <c r="AK52">
        <f t="shared" ref="AK52:AK83" si="25">STDEVP(E2:E52)</f>
        <v>1.003609517985228</v>
      </c>
      <c r="AL52">
        <f t="shared" ref="AL52:AL83" si="26">(E52-AJ52)/AK52</f>
        <v>-0.92255238352054758</v>
      </c>
      <c r="AM52">
        <f t="shared" ref="AM52:AM83" si="27">AK52/AJ52</f>
        <v>7.119877229791291E-2</v>
      </c>
      <c r="AN52">
        <f t="shared" ref="AN52:AN83" si="28">AJ52-AK52</f>
        <v>13.092272834955953</v>
      </c>
      <c r="AO52">
        <f t="shared" ref="AO52:AO83" si="29">AJ52+AK52</f>
        <v>15.099491870926407</v>
      </c>
      <c r="AP52">
        <f t="shared" ref="AP52:AP83" si="30">AJ52-2*AK52</f>
        <v>12.088663316970724</v>
      </c>
      <c r="AQ52">
        <f t="shared" ref="AQ52:AQ83" si="31">AJ52+2*AK52</f>
        <v>16.103101388911636</v>
      </c>
      <c r="AR52">
        <f t="shared" ref="AR52:AR83" si="32">AJ52-3*AK52</f>
        <v>11.085053798985495</v>
      </c>
      <c r="AS52">
        <f t="shared" ref="AS52:AS83" si="33">AJ52+3*AK52</f>
        <v>17.106710906896865</v>
      </c>
      <c r="AT52">
        <f t="shared" ref="AT52:AT83" si="34">MEDIAN(E2:E52)</f>
        <v>13.7</v>
      </c>
      <c r="AU52">
        <f t="shared" ref="AU52:AU83" si="35">AT52-AK52</f>
        <v>12.69639048201477</v>
      </c>
      <c r="AV52">
        <f t="shared" ref="AV52:AV83" si="36">AT52+AK52</f>
        <v>14.703609517985228</v>
      </c>
      <c r="AW52">
        <f t="shared" ref="AW52:AW83" si="37">AT52-2*AK52</f>
        <v>11.692780964029543</v>
      </c>
      <c r="AX52">
        <f t="shared" ref="AX52:AX83" si="38">AT52+2*AK52</f>
        <v>15.707219035970455</v>
      </c>
      <c r="AY52">
        <f t="shared" ref="AY52:AY83" si="39">AT52-3*AK52</f>
        <v>10.689171446044316</v>
      </c>
      <c r="AZ52">
        <f t="shared" ref="AZ52:AZ83" si="40">AT52+3*AK52</f>
        <v>16.710828553955682</v>
      </c>
      <c r="BA52">
        <f t="shared" ref="BA52:BA83" si="41">MODE(E2:E52)</f>
        <v>14.88</v>
      </c>
      <c r="BH52">
        <f t="shared" ref="BH52:BH83" si="42">AVERAGE(H2:H52)</f>
        <v>9181533.2549019605</v>
      </c>
      <c r="BI52">
        <f t="shared" ref="BI52:BI83" si="43">STDEVP(H2:H52)</f>
        <v>4463632.9687125273</v>
      </c>
      <c r="BJ52">
        <f t="shared" ref="BJ52:BJ83" si="44">(H52-BH52)/BI52</f>
        <v>-1.4435853709451691</v>
      </c>
      <c r="BK52">
        <f t="shared" ref="BK52:BK83" si="45">BI52/BH52</f>
        <v>0.48615333025444557</v>
      </c>
      <c r="BL52">
        <f t="shared" ref="BL52:BL83" si="46">BH52-BI52</f>
        <v>4717900.2861894332</v>
      </c>
      <c r="BM52">
        <f t="shared" ref="BM52:BM83" si="47">BH52+BI52</f>
        <v>13645166.223614488</v>
      </c>
      <c r="BN52">
        <f t="shared" ref="BN52:BN83" si="48">BH52-2*BI52</f>
        <v>254267.31747690588</v>
      </c>
      <c r="BO52">
        <f t="shared" ref="BO52:BO83" si="49">BH52+2*BI52</f>
        <v>18108799.192327015</v>
      </c>
      <c r="BP52">
        <f t="shared" ref="BP52:BP83" si="50">BH52-3*BI52</f>
        <v>-4209365.6512356214</v>
      </c>
      <c r="BQ52">
        <f t="shared" ref="BQ52:BQ83" si="51">BH52+3*BI52</f>
        <v>22572432.161039542</v>
      </c>
      <c r="BR52">
        <f t="shared" ref="BR52:BR83" si="52">MEDIAN(H2:H52)</f>
        <v>8466398</v>
      </c>
      <c r="BS52">
        <f t="shared" ref="BS52:BS83" si="53">BR52-BI52</f>
        <v>4002765.0312874727</v>
      </c>
      <c r="BT52">
        <f t="shared" ref="BT52:BT83" si="54">BR52+BI52</f>
        <v>12930030.968712527</v>
      </c>
      <c r="BU52">
        <f t="shared" ref="BU52:BU83" si="55">BR52-2*BI52</f>
        <v>-460867.93742505461</v>
      </c>
      <c r="BV52">
        <f t="shared" ref="BV52:BV83" si="56">BR52+2*BI52</f>
        <v>17393663.937425055</v>
      </c>
      <c r="BW52">
        <f t="shared" ref="BW52:BW83" si="57">BR52-3*BI52</f>
        <v>-4924500.9061375819</v>
      </c>
      <c r="BX52">
        <f t="shared" ref="BX52:BX83" si="58">BR52+3*BI52</f>
        <v>21857296.906137582</v>
      </c>
      <c r="CF52">
        <f t="shared" ref="CF52:CF83" si="59">B52-T52</f>
        <v>2.0004849449639508</v>
      </c>
      <c r="CG52">
        <f t="shared" ref="CG52:CG83" si="60">U52-B52</f>
        <v>3.8879359253560999</v>
      </c>
      <c r="CH52">
        <v>0</v>
      </c>
      <c r="CI52">
        <f t="shared" ref="CI52:CI83" si="61">E52-AR52</f>
        <v>2.084946201014505</v>
      </c>
      <c r="CJ52">
        <f t="shared" ref="CJ52:CJ83" si="62">AS52-E52</f>
        <v>3.9367109068968649</v>
      </c>
    </row>
    <row r="53" spans="1:88" x14ac:dyDescent="0.15">
      <c r="A53" t="s">
        <v>150</v>
      </c>
      <c r="B53">
        <v>13.19</v>
      </c>
      <c r="C53">
        <v>13.26</v>
      </c>
      <c r="D53">
        <v>13.07</v>
      </c>
      <c r="E53">
        <v>13.1</v>
      </c>
      <c r="F53" s="1" t="s">
        <v>151</v>
      </c>
      <c r="H53">
        <v>5033987</v>
      </c>
      <c r="L53">
        <f t="shared" si="0"/>
        <v>14.068823529411764</v>
      </c>
      <c r="M53">
        <f t="shared" si="1"/>
        <v>0.98906104623114999</v>
      </c>
      <c r="N53">
        <f t="shared" si="2"/>
        <v>-0.888543263088311</v>
      </c>
      <c r="O53">
        <f t="shared" si="3"/>
        <v>7.0301617200859437E-2</v>
      </c>
      <c r="P53">
        <f t="shared" si="4"/>
        <v>13.079762483180614</v>
      </c>
      <c r="Q53">
        <f t="shared" si="5"/>
        <v>15.057884575642914</v>
      </c>
      <c r="R53">
        <f t="shared" si="6"/>
        <v>12.090701436949464</v>
      </c>
      <c r="S53">
        <f t="shared" si="7"/>
        <v>16.046945621874066</v>
      </c>
      <c r="T53">
        <f t="shared" si="8"/>
        <v>11.101640390718314</v>
      </c>
      <c r="U53">
        <f t="shared" si="9"/>
        <v>17.036006668105216</v>
      </c>
      <c r="V53">
        <f t="shared" si="10"/>
        <v>13.6</v>
      </c>
      <c r="W53">
        <f t="shared" si="11"/>
        <v>12.61093895376885</v>
      </c>
      <c r="X53">
        <f t="shared" si="12"/>
        <v>14.58906104623115</v>
      </c>
      <c r="Y53">
        <f t="shared" si="13"/>
        <v>11.6218779075377</v>
      </c>
      <c r="Z53">
        <f t="shared" si="14"/>
        <v>15.5781220924623</v>
      </c>
      <c r="AA53">
        <f t="shared" si="15"/>
        <v>10.63281686130655</v>
      </c>
      <c r="AB53">
        <f t="shared" si="16"/>
        <v>16.567183138693451</v>
      </c>
      <c r="AC53">
        <f t="shared" si="17"/>
        <v>14.88</v>
      </c>
      <c r="AD53">
        <f t="shared" si="18"/>
        <v>13.890938953768851</v>
      </c>
      <c r="AE53">
        <f t="shared" si="19"/>
        <v>15.869061046231151</v>
      </c>
      <c r="AF53">
        <f t="shared" si="20"/>
        <v>12.901877907537701</v>
      </c>
      <c r="AG53">
        <f t="shared" si="21"/>
        <v>16.858122092462303</v>
      </c>
      <c r="AH53">
        <f t="shared" si="22"/>
        <v>11.912816861306551</v>
      </c>
      <c r="AI53">
        <f t="shared" si="23"/>
        <v>17.847183138693453</v>
      </c>
      <c r="AJ53">
        <f t="shared" si="24"/>
        <v>14.071960784313731</v>
      </c>
      <c r="AK53">
        <f t="shared" si="25"/>
        <v>1.0124829112241616</v>
      </c>
      <c r="AL53">
        <f t="shared" si="26"/>
        <v>-0.95997747076892781</v>
      </c>
      <c r="AM53">
        <f t="shared" si="27"/>
        <v>7.1950378965864842E-2</v>
      </c>
      <c r="AN53">
        <f t="shared" si="28"/>
        <v>13.05947787308957</v>
      </c>
      <c r="AO53">
        <f t="shared" si="29"/>
        <v>15.084443695537892</v>
      </c>
      <c r="AP53">
        <f t="shared" si="30"/>
        <v>12.046994961865408</v>
      </c>
      <c r="AQ53">
        <f t="shared" si="31"/>
        <v>16.096926606762054</v>
      </c>
      <c r="AR53">
        <f t="shared" si="32"/>
        <v>11.034512050641247</v>
      </c>
      <c r="AS53">
        <f t="shared" si="33"/>
        <v>17.109409517986215</v>
      </c>
      <c r="AT53">
        <f t="shared" si="34"/>
        <v>13.65</v>
      </c>
      <c r="AU53">
        <f t="shared" si="35"/>
        <v>12.637517088775839</v>
      </c>
      <c r="AV53">
        <f t="shared" si="36"/>
        <v>14.662482911224162</v>
      </c>
      <c r="AW53">
        <f t="shared" si="37"/>
        <v>11.625034177551678</v>
      </c>
      <c r="AX53">
        <f t="shared" si="38"/>
        <v>15.674965822448323</v>
      </c>
      <c r="AY53">
        <f t="shared" si="39"/>
        <v>10.612551266327515</v>
      </c>
      <c r="AZ53">
        <f t="shared" si="40"/>
        <v>16.687448733672486</v>
      </c>
      <c r="BA53">
        <f t="shared" si="41"/>
        <v>14.88</v>
      </c>
      <c r="BH53">
        <f t="shared" si="42"/>
        <v>9085194.333333334</v>
      </c>
      <c r="BI53">
        <f t="shared" si="43"/>
        <v>4498948.5193782337</v>
      </c>
      <c r="BJ53">
        <f t="shared" si="44"/>
        <v>-0.90047870427582066</v>
      </c>
      <c r="BK53">
        <f t="shared" si="45"/>
        <v>0.49519562865834499</v>
      </c>
      <c r="BL53">
        <f t="shared" si="46"/>
        <v>4586245.8139551003</v>
      </c>
      <c r="BM53">
        <f t="shared" si="47"/>
        <v>13584142.852711568</v>
      </c>
      <c r="BN53">
        <f t="shared" si="48"/>
        <v>87297.294576866552</v>
      </c>
      <c r="BO53">
        <f t="shared" si="49"/>
        <v>18083091.372089803</v>
      </c>
      <c r="BP53">
        <f t="shared" si="50"/>
        <v>-4411651.2248013671</v>
      </c>
      <c r="BQ53">
        <f t="shared" si="51"/>
        <v>22582039.891468033</v>
      </c>
      <c r="BR53">
        <f t="shared" si="52"/>
        <v>8269125</v>
      </c>
      <c r="BS53">
        <f t="shared" si="53"/>
        <v>3770176.4806217663</v>
      </c>
      <c r="BT53">
        <f t="shared" si="54"/>
        <v>12768073.519378234</v>
      </c>
      <c r="BU53">
        <f t="shared" si="55"/>
        <v>-728772.0387564674</v>
      </c>
      <c r="BV53">
        <f t="shared" si="56"/>
        <v>17267022.038756467</v>
      </c>
      <c r="BW53">
        <f t="shared" si="57"/>
        <v>-5227720.5581347011</v>
      </c>
      <c r="BX53">
        <f t="shared" si="58"/>
        <v>21765970.558134701</v>
      </c>
      <c r="CF53">
        <f t="shared" si="59"/>
        <v>2.0883596092816852</v>
      </c>
      <c r="CG53">
        <f t="shared" si="60"/>
        <v>3.8460066681052165</v>
      </c>
      <c r="CH53">
        <v>0</v>
      </c>
      <c r="CI53">
        <f t="shared" si="61"/>
        <v>2.0654879493587526</v>
      </c>
      <c r="CJ53">
        <f t="shared" si="62"/>
        <v>4.0094095179862155</v>
      </c>
    </row>
    <row r="54" spans="1:88" x14ac:dyDescent="0.15">
      <c r="A54" t="s">
        <v>152</v>
      </c>
      <c r="B54">
        <v>13.09</v>
      </c>
      <c r="C54">
        <v>13.19</v>
      </c>
      <c r="D54">
        <v>12.75</v>
      </c>
      <c r="E54">
        <v>12.8</v>
      </c>
      <c r="F54" s="1" t="s">
        <v>153</v>
      </c>
      <c r="H54">
        <v>4787145</v>
      </c>
      <c r="L54">
        <f t="shared" si="0"/>
        <v>14.044705882352943</v>
      </c>
      <c r="M54">
        <f t="shared" si="1"/>
        <v>0.99760173777931027</v>
      </c>
      <c r="N54">
        <f t="shared" si="2"/>
        <v>-0.95700102174856438</v>
      </c>
      <c r="O54">
        <f t="shared" si="3"/>
        <v>7.1030447069225469E-2</v>
      </c>
      <c r="P54">
        <f t="shared" si="4"/>
        <v>13.047104144573632</v>
      </c>
      <c r="Q54">
        <f t="shared" si="5"/>
        <v>15.042307620132254</v>
      </c>
      <c r="R54">
        <f t="shared" si="6"/>
        <v>12.049502406794323</v>
      </c>
      <c r="S54">
        <f t="shared" si="7"/>
        <v>16.039909357911565</v>
      </c>
      <c r="T54">
        <f t="shared" si="8"/>
        <v>11.051900669015012</v>
      </c>
      <c r="U54">
        <f t="shared" si="9"/>
        <v>17.037511095690874</v>
      </c>
      <c r="V54">
        <f t="shared" si="10"/>
        <v>13.6</v>
      </c>
      <c r="W54">
        <f t="shared" si="11"/>
        <v>12.602398262220689</v>
      </c>
      <c r="X54">
        <f t="shared" si="12"/>
        <v>14.597601737779311</v>
      </c>
      <c r="Y54">
        <f t="shared" si="13"/>
        <v>11.60479652444138</v>
      </c>
      <c r="Z54">
        <f t="shared" si="14"/>
        <v>15.59520347555862</v>
      </c>
      <c r="AA54">
        <f t="shared" si="15"/>
        <v>10.607194786662069</v>
      </c>
      <c r="AB54">
        <f t="shared" si="16"/>
        <v>16.592805213337932</v>
      </c>
      <c r="AC54">
        <f t="shared" si="17"/>
        <v>14.88</v>
      </c>
      <c r="AD54">
        <f t="shared" si="18"/>
        <v>13.88239826222069</v>
      </c>
      <c r="AE54">
        <f t="shared" si="19"/>
        <v>15.877601737779312</v>
      </c>
      <c r="AF54">
        <f t="shared" si="20"/>
        <v>12.884796524441381</v>
      </c>
      <c r="AG54">
        <f t="shared" si="21"/>
        <v>16.875203475558621</v>
      </c>
      <c r="AH54">
        <f t="shared" si="22"/>
        <v>11.88719478666207</v>
      </c>
      <c r="AI54">
        <f t="shared" si="23"/>
        <v>17.872805213337934</v>
      </c>
      <c r="AJ54">
        <f t="shared" si="24"/>
        <v>14.042549019607847</v>
      </c>
      <c r="AK54">
        <f t="shared" si="25"/>
        <v>1.0271125396789318</v>
      </c>
      <c r="AL54">
        <f t="shared" si="26"/>
        <v>-1.2097496346371728</v>
      </c>
      <c r="AM54">
        <f t="shared" si="27"/>
        <v>7.3142884404017908E-2</v>
      </c>
      <c r="AN54">
        <f t="shared" si="28"/>
        <v>13.015436479928916</v>
      </c>
      <c r="AO54">
        <f t="shared" si="29"/>
        <v>15.069661559286779</v>
      </c>
      <c r="AP54">
        <f t="shared" si="30"/>
        <v>11.988323940249984</v>
      </c>
      <c r="AQ54">
        <f t="shared" si="31"/>
        <v>16.09677409896571</v>
      </c>
      <c r="AR54">
        <f t="shared" si="32"/>
        <v>10.961211400571052</v>
      </c>
      <c r="AS54">
        <f t="shared" si="33"/>
        <v>17.123886638644642</v>
      </c>
      <c r="AT54">
        <f t="shared" si="34"/>
        <v>13.61</v>
      </c>
      <c r="AU54">
        <f t="shared" si="35"/>
        <v>12.582887460321068</v>
      </c>
      <c r="AV54">
        <f t="shared" si="36"/>
        <v>14.637112539678931</v>
      </c>
      <c r="AW54">
        <f t="shared" si="37"/>
        <v>11.555774920642136</v>
      </c>
      <c r="AX54">
        <f t="shared" si="38"/>
        <v>15.664225079357863</v>
      </c>
      <c r="AY54">
        <f t="shared" si="39"/>
        <v>10.528662380963205</v>
      </c>
      <c r="AZ54">
        <f t="shared" si="40"/>
        <v>16.691337619036794</v>
      </c>
      <c r="BA54">
        <f t="shared" si="41"/>
        <v>14.88</v>
      </c>
      <c r="BH54">
        <f t="shared" si="42"/>
        <v>9016920.2156862747</v>
      </c>
      <c r="BI54">
        <f t="shared" si="43"/>
        <v>4537073.7666897299</v>
      </c>
      <c r="BJ54">
        <f t="shared" si="44"/>
        <v>-0.93226943911302951</v>
      </c>
      <c r="BK54">
        <f t="shared" si="45"/>
        <v>0.50317332949190507</v>
      </c>
      <c r="BL54">
        <f t="shared" si="46"/>
        <v>4479846.4489965448</v>
      </c>
      <c r="BM54">
        <f t="shared" si="47"/>
        <v>13553993.982376006</v>
      </c>
      <c r="BN54">
        <f t="shared" si="48"/>
        <v>-57227.317693185061</v>
      </c>
      <c r="BO54">
        <f t="shared" si="49"/>
        <v>18091067.749065734</v>
      </c>
      <c r="BP54">
        <f t="shared" si="50"/>
        <v>-4594301.0843829159</v>
      </c>
      <c r="BQ54">
        <f t="shared" si="51"/>
        <v>22628141.515755467</v>
      </c>
      <c r="BR54">
        <f t="shared" si="52"/>
        <v>8033691</v>
      </c>
      <c r="BS54">
        <f t="shared" si="53"/>
        <v>3496617.2333102701</v>
      </c>
      <c r="BT54">
        <f t="shared" si="54"/>
        <v>12570764.766689729</v>
      </c>
      <c r="BU54">
        <f t="shared" si="55"/>
        <v>-1040456.5333794598</v>
      </c>
      <c r="BV54">
        <f t="shared" si="56"/>
        <v>17107838.533379458</v>
      </c>
      <c r="BW54">
        <f t="shared" si="57"/>
        <v>-5577530.3000691906</v>
      </c>
      <c r="BX54">
        <f t="shared" si="58"/>
        <v>21644912.300069191</v>
      </c>
      <c r="CF54">
        <f t="shared" si="59"/>
        <v>2.0380993309849877</v>
      </c>
      <c r="CG54">
        <f t="shared" si="60"/>
        <v>3.9475110956908743</v>
      </c>
      <c r="CH54">
        <v>0</v>
      </c>
      <c r="CI54">
        <f t="shared" si="61"/>
        <v>1.8387885994289483</v>
      </c>
      <c r="CJ54">
        <f t="shared" si="62"/>
        <v>4.3238866386446411</v>
      </c>
    </row>
    <row r="55" spans="1:88" x14ac:dyDescent="0.15">
      <c r="A55" t="s">
        <v>154</v>
      </c>
      <c r="B55">
        <v>12.45</v>
      </c>
      <c r="C55">
        <v>12.45</v>
      </c>
      <c r="D55">
        <v>11.67</v>
      </c>
      <c r="E55">
        <v>11.71</v>
      </c>
      <c r="F55" s="1" t="s">
        <v>155</v>
      </c>
      <c r="H55">
        <v>9948807</v>
      </c>
      <c r="L55">
        <f t="shared" si="0"/>
        <v>14.008431372549021</v>
      </c>
      <c r="M55">
        <f t="shared" si="1"/>
        <v>1.021019046026614</v>
      </c>
      <c r="N55">
        <f t="shared" si="2"/>
        <v>-1.5263489732280657</v>
      </c>
      <c r="O55">
        <f t="shared" si="3"/>
        <v>7.2886036906845045E-2</v>
      </c>
      <c r="P55">
        <f t="shared" si="4"/>
        <v>12.987412326522406</v>
      </c>
      <c r="Q55">
        <f t="shared" si="5"/>
        <v>15.029450418575635</v>
      </c>
      <c r="R55">
        <f t="shared" si="6"/>
        <v>11.966393280495794</v>
      </c>
      <c r="S55">
        <f t="shared" si="7"/>
        <v>16.050469464602248</v>
      </c>
      <c r="T55">
        <f t="shared" si="8"/>
        <v>10.945374234469179</v>
      </c>
      <c r="U55">
        <f t="shared" si="9"/>
        <v>17.071488510628864</v>
      </c>
      <c r="V55">
        <f t="shared" si="10"/>
        <v>13.46</v>
      </c>
      <c r="W55">
        <f t="shared" si="11"/>
        <v>12.438980953973386</v>
      </c>
      <c r="X55">
        <f t="shared" si="12"/>
        <v>14.481019046026615</v>
      </c>
      <c r="Y55">
        <f t="shared" si="13"/>
        <v>11.417961907946772</v>
      </c>
      <c r="Z55">
        <f t="shared" si="14"/>
        <v>15.50203809205323</v>
      </c>
      <c r="AA55">
        <f t="shared" si="15"/>
        <v>10.396942861920159</v>
      </c>
      <c r="AB55">
        <f t="shared" si="16"/>
        <v>16.523057138079842</v>
      </c>
      <c r="AC55">
        <f t="shared" si="17"/>
        <v>14.88</v>
      </c>
      <c r="AD55">
        <f t="shared" si="18"/>
        <v>13.858980953973386</v>
      </c>
      <c r="AE55">
        <f t="shared" si="19"/>
        <v>15.901019046026615</v>
      </c>
      <c r="AF55">
        <f t="shared" si="20"/>
        <v>12.837961907946774</v>
      </c>
      <c r="AG55">
        <f t="shared" si="21"/>
        <v>16.922038092053228</v>
      </c>
      <c r="AH55">
        <f t="shared" si="22"/>
        <v>11.816942861920159</v>
      </c>
      <c r="AI55">
        <f t="shared" si="23"/>
        <v>17.943057138079844</v>
      </c>
      <c r="AJ55">
        <f t="shared" si="24"/>
        <v>13.983137254901965</v>
      </c>
      <c r="AK55">
        <f t="shared" si="25"/>
        <v>1.0717156672164359</v>
      </c>
      <c r="AL55">
        <f t="shared" si="26"/>
        <v>-2.1210264293382757</v>
      </c>
      <c r="AM55">
        <f t="shared" si="27"/>
        <v>7.664343470852597E-2</v>
      </c>
      <c r="AN55">
        <f t="shared" si="28"/>
        <v>12.911421587685529</v>
      </c>
      <c r="AO55">
        <f t="shared" si="29"/>
        <v>15.054852922118402</v>
      </c>
      <c r="AP55">
        <f t="shared" si="30"/>
        <v>11.839705920469093</v>
      </c>
      <c r="AQ55">
        <f t="shared" si="31"/>
        <v>16.126568589334838</v>
      </c>
      <c r="AR55">
        <f t="shared" si="32"/>
        <v>10.767990253252659</v>
      </c>
      <c r="AS55">
        <f t="shared" si="33"/>
        <v>17.198284256551272</v>
      </c>
      <c r="AT55">
        <f t="shared" si="34"/>
        <v>13.46</v>
      </c>
      <c r="AU55">
        <f t="shared" si="35"/>
        <v>12.388284332783565</v>
      </c>
      <c r="AV55">
        <f t="shared" si="36"/>
        <v>14.531715667216437</v>
      </c>
      <c r="AW55">
        <f t="shared" si="37"/>
        <v>11.316568665567129</v>
      </c>
      <c r="AX55">
        <f t="shared" si="38"/>
        <v>15.603431334432873</v>
      </c>
      <c r="AY55">
        <f t="shared" si="39"/>
        <v>10.244852998350694</v>
      </c>
      <c r="AZ55">
        <f t="shared" si="40"/>
        <v>16.675147001649307</v>
      </c>
      <c r="BA55">
        <f t="shared" si="41"/>
        <v>14.88</v>
      </c>
      <c r="BH55">
        <f t="shared" si="42"/>
        <v>8922727.8039215691</v>
      </c>
      <c r="BI55">
        <f t="shared" si="43"/>
        <v>4466332.9583004778</v>
      </c>
      <c r="BJ55">
        <f t="shared" si="44"/>
        <v>0.22973638679837094</v>
      </c>
      <c r="BK55">
        <f t="shared" si="45"/>
        <v>0.50055689879248688</v>
      </c>
      <c r="BL55">
        <f t="shared" si="46"/>
        <v>4456394.8456210913</v>
      </c>
      <c r="BM55">
        <f t="shared" si="47"/>
        <v>13389060.762222048</v>
      </c>
      <c r="BN55">
        <f t="shared" si="48"/>
        <v>-9938.1126793865114</v>
      </c>
      <c r="BO55">
        <f t="shared" si="49"/>
        <v>17855393.720522523</v>
      </c>
      <c r="BP55">
        <f t="shared" si="50"/>
        <v>-4476271.0709798634</v>
      </c>
      <c r="BQ55">
        <f t="shared" si="51"/>
        <v>22321726.678823002</v>
      </c>
      <c r="BR55">
        <f t="shared" si="52"/>
        <v>8033691</v>
      </c>
      <c r="BS55">
        <f t="shared" si="53"/>
        <v>3567358.0416995222</v>
      </c>
      <c r="BT55">
        <f t="shared" si="54"/>
        <v>12500023.958300479</v>
      </c>
      <c r="BU55">
        <f t="shared" si="55"/>
        <v>-898974.91660095565</v>
      </c>
      <c r="BV55">
        <f t="shared" si="56"/>
        <v>16966356.916600958</v>
      </c>
      <c r="BW55">
        <f t="shared" si="57"/>
        <v>-5365307.8749014325</v>
      </c>
      <c r="BX55">
        <f t="shared" si="58"/>
        <v>21432689.874901433</v>
      </c>
      <c r="CF55">
        <f t="shared" si="59"/>
        <v>1.5046257655308199</v>
      </c>
      <c r="CG55">
        <f t="shared" si="60"/>
        <v>4.6214885106288648</v>
      </c>
      <c r="CH55">
        <v>0</v>
      </c>
      <c r="CI55">
        <f t="shared" si="61"/>
        <v>0.94200974674734184</v>
      </c>
      <c r="CJ55">
        <f t="shared" si="62"/>
        <v>5.4882842565512711</v>
      </c>
    </row>
    <row r="56" spans="1:88" x14ac:dyDescent="0.15">
      <c r="A56" t="s">
        <v>156</v>
      </c>
      <c r="B56">
        <v>11.64</v>
      </c>
      <c r="C56">
        <v>11.88</v>
      </c>
      <c r="D56">
        <v>11.11</v>
      </c>
      <c r="E56">
        <v>11.78</v>
      </c>
      <c r="F56" s="1" t="s">
        <v>157</v>
      </c>
      <c r="H56">
        <v>5813196</v>
      </c>
      <c r="L56">
        <f t="shared" si="0"/>
        <v>13.947647058823531</v>
      </c>
      <c r="M56">
        <f t="shared" si="1"/>
        <v>1.0669024033048311</v>
      </c>
      <c r="N56">
        <f t="shared" si="2"/>
        <v>-2.1629411009623518</v>
      </c>
      <c r="O56">
        <f t="shared" si="3"/>
        <v>7.6493361124297277E-2</v>
      </c>
      <c r="P56">
        <f t="shared" si="4"/>
        <v>12.880744655518701</v>
      </c>
      <c r="Q56">
        <f t="shared" si="5"/>
        <v>15.014549462128361</v>
      </c>
      <c r="R56">
        <f t="shared" si="6"/>
        <v>11.813842252213869</v>
      </c>
      <c r="S56">
        <f t="shared" si="7"/>
        <v>16.081451865433195</v>
      </c>
      <c r="T56">
        <f t="shared" si="8"/>
        <v>10.746939848909037</v>
      </c>
      <c r="U56">
        <f t="shared" si="9"/>
        <v>17.148354268738025</v>
      </c>
      <c r="V56">
        <f t="shared" si="10"/>
        <v>13.43</v>
      </c>
      <c r="W56">
        <f t="shared" si="11"/>
        <v>12.363097596695169</v>
      </c>
      <c r="X56">
        <f t="shared" si="12"/>
        <v>14.49690240330483</v>
      </c>
      <c r="Y56">
        <f t="shared" si="13"/>
        <v>11.296195193390338</v>
      </c>
      <c r="Z56">
        <f t="shared" si="14"/>
        <v>15.563804806609662</v>
      </c>
      <c r="AA56">
        <f t="shared" si="15"/>
        <v>10.229292790085506</v>
      </c>
      <c r="AB56">
        <f t="shared" si="16"/>
        <v>16.630707209914494</v>
      </c>
      <c r="AC56">
        <f t="shared" si="17"/>
        <v>14.88</v>
      </c>
      <c r="AD56">
        <f t="shared" si="18"/>
        <v>13.813097596695169</v>
      </c>
      <c r="AE56">
        <f t="shared" si="19"/>
        <v>15.946902403304833</v>
      </c>
      <c r="AF56">
        <f t="shared" si="20"/>
        <v>12.746195193390339</v>
      </c>
      <c r="AG56">
        <f t="shared" si="21"/>
        <v>17.013804806609663</v>
      </c>
      <c r="AH56">
        <f t="shared" si="22"/>
        <v>11.679292790085508</v>
      </c>
      <c r="AI56">
        <f t="shared" si="23"/>
        <v>18.080707209914493</v>
      </c>
      <c r="AJ56">
        <f t="shared" si="24"/>
        <v>13.922352941176472</v>
      </c>
      <c r="AK56">
        <f t="shared" si="25"/>
        <v>1.106472203978764</v>
      </c>
      <c r="AL56">
        <f t="shared" si="26"/>
        <v>-1.9362013193578513</v>
      </c>
      <c r="AM56">
        <f t="shared" si="27"/>
        <v>7.9474511862595007E-2</v>
      </c>
      <c r="AN56">
        <f t="shared" si="28"/>
        <v>12.815880737197707</v>
      </c>
      <c r="AO56">
        <f t="shared" si="29"/>
        <v>15.028825145155237</v>
      </c>
      <c r="AP56">
        <f t="shared" si="30"/>
        <v>11.709408533218944</v>
      </c>
      <c r="AQ56">
        <f t="shared" si="31"/>
        <v>16.135297349133999</v>
      </c>
      <c r="AR56">
        <f t="shared" si="32"/>
        <v>10.60293632924018</v>
      </c>
      <c r="AS56">
        <f t="shared" si="33"/>
        <v>17.241769553112764</v>
      </c>
      <c r="AT56">
        <f t="shared" si="34"/>
        <v>13.45</v>
      </c>
      <c r="AU56">
        <f t="shared" si="35"/>
        <v>12.343527796021235</v>
      </c>
      <c r="AV56">
        <f t="shared" si="36"/>
        <v>14.556472203978764</v>
      </c>
      <c r="AW56">
        <f t="shared" si="37"/>
        <v>11.237055592042472</v>
      </c>
      <c r="AX56">
        <f t="shared" si="38"/>
        <v>15.662944407957527</v>
      </c>
      <c r="AY56">
        <f t="shared" si="39"/>
        <v>10.130583388063707</v>
      </c>
      <c r="AZ56">
        <f t="shared" si="40"/>
        <v>16.769416611936293</v>
      </c>
      <c r="BA56">
        <f t="shared" si="41"/>
        <v>14.88</v>
      </c>
      <c r="BH56">
        <f t="shared" si="42"/>
        <v>8803686</v>
      </c>
      <c r="BI56">
        <f t="shared" si="43"/>
        <v>4466717.9437227575</v>
      </c>
      <c r="BJ56">
        <f t="shared" si="44"/>
        <v>-0.66950500069131191</v>
      </c>
      <c r="BK56">
        <f t="shared" si="45"/>
        <v>0.50736906606196053</v>
      </c>
      <c r="BL56">
        <f t="shared" si="46"/>
        <v>4336968.0562772425</v>
      </c>
      <c r="BM56">
        <f t="shared" si="47"/>
        <v>13270403.943722758</v>
      </c>
      <c r="BN56">
        <f t="shared" si="48"/>
        <v>-129749.88744551502</v>
      </c>
      <c r="BO56">
        <f t="shared" si="49"/>
        <v>17737121.887445517</v>
      </c>
      <c r="BP56">
        <f t="shared" si="50"/>
        <v>-4596467.8311682716</v>
      </c>
      <c r="BQ56">
        <f t="shared" si="51"/>
        <v>22203839.831168272</v>
      </c>
      <c r="BR56">
        <f t="shared" si="52"/>
        <v>7853689</v>
      </c>
      <c r="BS56">
        <f t="shared" si="53"/>
        <v>3386971.0562772425</v>
      </c>
      <c r="BT56">
        <f t="shared" si="54"/>
        <v>12320406.943722758</v>
      </c>
      <c r="BU56">
        <f t="shared" si="55"/>
        <v>-1079746.887445515</v>
      </c>
      <c r="BV56">
        <f t="shared" si="56"/>
        <v>16787124.887445517</v>
      </c>
      <c r="BW56">
        <f t="shared" si="57"/>
        <v>-5546464.8311682716</v>
      </c>
      <c r="BX56">
        <f t="shared" si="58"/>
        <v>21253842.831168272</v>
      </c>
      <c r="CF56">
        <f t="shared" si="59"/>
        <v>0.89306015109096393</v>
      </c>
      <c r="CG56">
        <f t="shared" si="60"/>
        <v>5.5083542687380245</v>
      </c>
      <c r="CH56">
        <v>0</v>
      </c>
      <c r="CI56">
        <f t="shared" si="61"/>
        <v>1.1770636707598197</v>
      </c>
      <c r="CJ56">
        <f t="shared" si="62"/>
        <v>5.4617695531127648</v>
      </c>
    </row>
    <row r="57" spans="1:88" x14ac:dyDescent="0.15">
      <c r="A57" t="s">
        <v>158</v>
      </c>
      <c r="B57">
        <v>11.89</v>
      </c>
      <c r="C57">
        <v>12.13</v>
      </c>
      <c r="D57">
        <v>11.89</v>
      </c>
      <c r="E57">
        <v>12.1</v>
      </c>
      <c r="F57" s="1" t="s">
        <v>159</v>
      </c>
      <c r="H57">
        <v>6470300</v>
      </c>
      <c r="L57">
        <f t="shared" si="0"/>
        <v>13.88901960784314</v>
      </c>
      <c r="M57">
        <f t="shared" si="1"/>
        <v>1.0958178160123346</v>
      </c>
      <c r="N57">
        <f t="shared" si="2"/>
        <v>-1.8242262341723405</v>
      </c>
      <c r="O57">
        <f t="shared" si="3"/>
        <v>7.8898140182156948E-2</v>
      </c>
      <c r="P57">
        <f t="shared" si="4"/>
        <v>12.793201791830805</v>
      </c>
      <c r="Q57">
        <f t="shared" si="5"/>
        <v>14.984837423855476</v>
      </c>
      <c r="R57">
        <f t="shared" si="6"/>
        <v>11.697383975818472</v>
      </c>
      <c r="S57">
        <f t="shared" si="7"/>
        <v>16.080655239867809</v>
      </c>
      <c r="T57">
        <f t="shared" si="8"/>
        <v>10.601566159806136</v>
      </c>
      <c r="U57">
        <f t="shared" si="9"/>
        <v>17.176473055880145</v>
      </c>
      <c r="V57">
        <f t="shared" si="10"/>
        <v>13.4</v>
      </c>
      <c r="W57">
        <f t="shared" si="11"/>
        <v>12.304182183987665</v>
      </c>
      <c r="X57">
        <f t="shared" si="12"/>
        <v>14.495817816012336</v>
      </c>
      <c r="Y57">
        <f t="shared" si="13"/>
        <v>11.208364367975332</v>
      </c>
      <c r="Z57">
        <f t="shared" si="14"/>
        <v>15.591635632024669</v>
      </c>
      <c r="AA57">
        <f t="shared" si="15"/>
        <v>10.112546551962996</v>
      </c>
      <c r="AB57">
        <f t="shared" si="16"/>
        <v>16.687453448037004</v>
      </c>
      <c r="AC57">
        <f t="shared" si="17"/>
        <v>13.38</v>
      </c>
      <c r="AD57">
        <f t="shared" si="18"/>
        <v>12.284182183987665</v>
      </c>
      <c r="AE57">
        <f t="shared" si="19"/>
        <v>14.475817816012336</v>
      </c>
      <c r="AF57">
        <f t="shared" si="20"/>
        <v>11.188364367975332</v>
      </c>
      <c r="AG57">
        <f t="shared" si="21"/>
        <v>15.57163563202467</v>
      </c>
      <c r="AH57">
        <f t="shared" si="22"/>
        <v>10.092546551962997</v>
      </c>
      <c r="AI57">
        <f t="shared" si="23"/>
        <v>16.667453448037005</v>
      </c>
      <c r="AJ57">
        <f t="shared" si="24"/>
        <v>13.867843137254903</v>
      </c>
      <c r="AK57">
        <f t="shared" si="25"/>
        <v>1.1262523551810852</v>
      </c>
      <c r="AL57">
        <f t="shared" si="26"/>
        <v>-1.5696687595123027</v>
      </c>
      <c r="AM57">
        <f t="shared" si="27"/>
        <v>8.1213231505012778E-2</v>
      </c>
      <c r="AN57">
        <f t="shared" si="28"/>
        <v>12.741590782073818</v>
      </c>
      <c r="AO57">
        <f t="shared" si="29"/>
        <v>14.994095492435989</v>
      </c>
      <c r="AP57">
        <f t="shared" si="30"/>
        <v>11.615338426892732</v>
      </c>
      <c r="AQ57">
        <f t="shared" si="31"/>
        <v>16.120347847617072</v>
      </c>
      <c r="AR57">
        <f t="shared" si="32"/>
        <v>10.489086071711647</v>
      </c>
      <c r="AS57">
        <f t="shared" si="33"/>
        <v>17.24660020279816</v>
      </c>
      <c r="AT57">
        <f t="shared" si="34"/>
        <v>13.39</v>
      </c>
      <c r="AU57">
        <f t="shared" si="35"/>
        <v>12.263747644818915</v>
      </c>
      <c r="AV57">
        <f t="shared" si="36"/>
        <v>14.516252355181086</v>
      </c>
      <c r="AW57">
        <f t="shared" si="37"/>
        <v>11.13749528963783</v>
      </c>
      <c r="AX57">
        <f t="shared" si="38"/>
        <v>15.642504710362171</v>
      </c>
      <c r="AY57">
        <f t="shared" si="39"/>
        <v>10.011242934456746</v>
      </c>
      <c r="AZ57">
        <f t="shared" si="40"/>
        <v>16.768757065543255</v>
      </c>
      <c r="BA57">
        <f t="shared" si="41"/>
        <v>13.33</v>
      </c>
      <c r="BH57">
        <f t="shared" si="42"/>
        <v>8744867.8235294111</v>
      </c>
      <c r="BI57">
        <f t="shared" si="43"/>
        <v>4477294.066496633</v>
      </c>
      <c r="BJ57">
        <f t="shared" si="44"/>
        <v>-0.50802287938821977</v>
      </c>
      <c r="BK57">
        <f t="shared" si="45"/>
        <v>0.51199105084810836</v>
      </c>
      <c r="BL57">
        <f t="shared" si="46"/>
        <v>4267573.7570327781</v>
      </c>
      <c r="BM57">
        <f t="shared" si="47"/>
        <v>13222161.890026044</v>
      </c>
      <c r="BN57">
        <f t="shared" si="48"/>
        <v>-209720.30946385488</v>
      </c>
      <c r="BO57">
        <f t="shared" si="49"/>
        <v>17699455.956522677</v>
      </c>
      <c r="BP57">
        <f t="shared" si="50"/>
        <v>-4687014.3759604879</v>
      </c>
      <c r="BQ57">
        <f t="shared" si="51"/>
        <v>22176750.02301931</v>
      </c>
      <c r="BR57">
        <f t="shared" si="52"/>
        <v>7533914</v>
      </c>
      <c r="BS57">
        <f t="shared" si="53"/>
        <v>3056619.933503367</v>
      </c>
      <c r="BT57">
        <f t="shared" si="54"/>
        <v>12011208.066496633</v>
      </c>
      <c r="BU57">
        <f t="shared" si="55"/>
        <v>-1420674.132993266</v>
      </c>
      <c r="BV57">
        <f t="shared" si="56"/>
        <v>16488502.132993266</v>
      </c>
      <c r="BW57">
        <f t="shared" si="57"/>
        <v>-5897968.199489899</v>
      </c>
      <c r="BX57">
        <f t="shared" si="58"/>
        <v>20965796.199489899</v>
      </c>
      <c r="CF57">
        <f t="shared" si="59"/>
        <v>1.2884338401938642</v>
      </c>
      <c r="CG57">
        <f t="shared" si="60"/>
        <v>5.286473055880144</v>
      </c>
      <c r="CH57">
        <v>0</v>
      </c>
      <c r="CI57">
        <f t="shared" si="61"/>
        <v>1.6109139282883529</v>
      </c>
      <c r="CJ57">
        <f t="shared" si="62"/>
        <v>5.1466002027981599</v>
      </c>
    </row>
    <row r="58" spans="1:88" x14ac:dyDescent="0.15">
      <c r="A58" t="s">
        <v>160</v>
      </c>
      <c r="B58">
        <v>12.05</v>
      </c>
      <c r="C58">
        <v>12.05</v>
      </c>
      <c r="D58">
        <v>11.76</v>
      </c>
      <c r="E58">
        <v>11.89</v>
      </c>
      <c r="F58" s="1" t="s">
        <v>161</v>
      </c>
      <c r="H58">
        <v>4486703</v>
      </c>
      <c r="L58">
        <f t="shared" si="0"/>
        <v>13.833529411764708</v>
      </c>
      <c r="M58">
        <f t="shared" si="1"/>
        <v>1.1157039869023728</v>
      </c>
      <c r="N58">
        <f t="shared" si="2"/>
        <v>-1.5985686460765252</v>
      </c>
      <c r="O58">
        <f t="shared" si="3"/>
        <v>8.0652157066549032E-2</v>
      </c>
      <c r="P58">
        <f t="shared" si="4"/>
        <v>12.717825424862335</v>
      </c>
      <c r="Q58">
        <f t="shared" si="5"/>
        <v>14.949233398667081</v>
      </c>
      <c r="R58">
        <f t="shared" si="6"/>
        <v>11.602121437959962</v>
      </c>
      <c r="S58">
        <f t="shared" si="7"/>
        <v>16.064937385569454</v>
      </c>
      <c r="T58">
        <f t="shared" si="8"/>
        <v>10.486417451057591</v>
      </c>
      <c r="U58">
        <f t="shared" si="9"/>
        <v>17.180641372471825</v>
      </c>
      <c r="V58">
        <f t="shared" si="10"/>
        <v>13.4</v>
      </c>
      <c r="W58">
        <f t="shared" si="11"/>
        <v>12.284296013097627</v>
      </c>
      <c r="X58">
        <f t="shared" si="12"/>
        <v>14.515703986902373</v>
      </c>
      <c r="Y58">
        <f t="shared" si="13"/>
        <v>11.168592026195254</v>
      </c>
      <c r="Z58">
        <f t="shared" si="14"/>
        <v>15.631407973804746</v>
      </c>
      <c r="AA58">
        <f t="shared" si="15"/>
        <v>10.052888039292881</v>
      </c>
      <c r="AB58">
        <f t="shared" si="16"/>
        <v>16.747111960707119</v>
      </c>
      <c r="AC58">
        <f t="shared" si="17"/>
        <v>13.38</v>
      </c>
      <c r="AD58">
        <f t="shared" si="18"/>
        <v>12.264296013097628</v>
      </c>
      <c r="AE58">
        <f t="shared" si="19"/>
        <v>14.495703986902374</v>
      </c>
      <c r="AF58">
        <f t="shared" si="20"/>
        <v>11.148592026195255</v>
      </c>
      <c r="AG58">
        <f t="shared" si="21"/>
        <v>15.611407973804747</v>
      </c>
      <c r="AH58">
        <f t="shared" si="22"/>
        <v>10.032888039292882</v>
      </c>
      <c r="AI58">
        <f t="shared" si="23"/>
        <v>16.72711196070712</v>
      </c>
      <c r="AJ58">
        <f t="shared" si="24"/>
        <v>13.804901960784314</v>
      </c>
      <c r="AK58">
        <f t="shared" si="25"/>
        <v>1.1451712305376243</v>
      </c>
      <c r="AL58">
        <f t="shared" si="26"/>
        <v>-1.6721533948118159</v>
      </c>
      <c r="AM58">
        <f t="shared" si="27"/>
        <v>8.2953956050591346E-2</v>
      </c>
      <c r="AN58">
        <f t="shared" si="28"/>
        <v>12.659730730246689</v>
      </c>
      <c r="AO58">
        <f t="shared" si="29"/>
        <v>14.950073191321938</v>
      </c>
      <c r="AP58">
        <f t="shared" si="30"/>
        <v>11.514559499709065</v>
      </c>
      <c r="AQ58">
        <f t="shared" si="31"/>
        <v>16.095244421859562</v>
      </c>
      <c r="AR58">
        <f t="shared" si="32"/>
        <v>10.369388269171441</v>
      </c>
      <c r="AS58">
        <f t="shared" si="33"/>
        <v>17.240415652397186</v>
      </c>
      <c r="AT58">
        <f t="shared" si="34"/>
        <v>13.36</v>
      </c>
      <c r="AU58">
        <f t="shared" si="35"/>
        <v>12.214828769462375</v>
      </c>
      <c r="AV58">
        <f t="shared" si="36"/>
        <v>14.505171230537623</v>
      </c>
      <c r="AW58">
        <f t="shared" si="37"/>
        <v>11.069657538924751</v>
      </c>
      <c r="AX58">
        <f t="shared" si="38"/>
        <v>15.650342461075248</v>
      </c>
      <c r="AY58">
        <f t="shared" si="39"/>
        <v>9.9244863083871273</v>
      </c>
      <c r="AZ58">
        <f t="shared" si="40"/>
        <v>16.795513691612872</v>
      </c>
      <c r="BA58">
        <f t="shared" si="41"/>
        <v>13.33</v>
      </c>
      <c r="BH58">
        <f t="shared" si="42"/>
        <v>8611499.6274509802</v>
      </c>
      <c r="BI58">
        <f t="shared" si="43"/>
        <v>4500782.3478160193</v>
      </c>
      <c r="BJ58">
        <f t="shared" si="44"/>
        <v>-0.91646214117697022</v>
      </c>
      <c r="BK58">
        <f t="shared" si="45"/>
        <v>0.52264791761342255</v>
      </c>
      <c r="BL58">
        <f t="shared" si="46"/>
        <v>4110717.2796349609</v>
      </c>
      <c r="BM58">
        <f t="shared" si="47"/>
        <v>13112281.975267</v>
      </c>
      <c r="BN58">
        <f t="shared" si="48"/>
        <v>-390065.06818105839</v>
      </c>
      <c r="BO58">
        <f t="shared" si="49"/>
        <v>17613064.323083021</v>
      </c>
      <c r="BP58">
        <f t="shared" si="50"/>
        <v>-4890847.4159970768</v>
      </c>
      <c r="BQ58">
        <f t="shared" si="51"/>
        <v>22113846.670899037</v>
      </c>
      <c r="BR58">
        <f t="shared" si="52"/>
        <v>7395711</v>
      </c>
      <c r="BS58">
        <f t="shared" si="53"/>
        <v>2894928.6521839807</v>
      </c>
      <c r="BT58">
        <f t="shared" si="54"/>
        <v>11896493.34781602</v>
      </c>
      <c r="BU58">
        <f t="shared" si="55"/>
        <v>-1605853.6956320386</v>
      </c>
      <c r="BV58">
        <f t="shared" si="56"/>
        <v>16397275.695632039</v>
      </c>
      <c r="BW58">
        <f t="shared" si="57"/>
        <v>-6106636.043448057</v>
      </c>
      <c r="BX58">
        <f t="shared" si="58"/>
        <v>20898058.043448057</v>
      </c>
      <c r="CF58">
        <f t="shared" si="59"/>
        <v>1.56358254894241</v>
      </c>
      <c r="CG58">
        <f t="shared" si="60"/>
        <v>5.1306413724718247</v>
      </c>
      <c r="CH58">
        <v>0</v>
      </c>
      <c r="CI58">
        <f t="shared" si="61"/>
        <v>1.5206117308285592</v>
      </c>
      <c r="CJ58">
        <f t="shared" si="62"/>
        <v>5.3504156523971851</v>
      </c>
    </row>
    <row r="59" spans="1:88" x14ac:dyDescent="0.15">
      <c r="A59" t="s">
        <v>162</v>
      </c>
      <c r="B59">
        <v>11.91</v>
      </c>
      <c r="C59">
        <v>12.32</v>
      </c>
      <c r="D59">
        <v>11.84</v>
      </c>
      <c r="E59">
        <v>12.28</v>
      </c>
      <c r="F59" s="1" t="s">
        <v>163</v>
      </c>
      <c r="H59">
        <v>6344225</v>
      </c>
      <c r="L59">
        <f t="shared" si="0"/>
        <v>13.773725490196076</v>
      </c>
      <c r="M59">
        <f t="shared" si="1"/>
        <v>1.1352912052521145</v>
      </c>
      <c r="N59">
        <f t="shared" si="2"/>
        <v>-1.6416277000773543</v>
      </c>
      <c r="O59">
        <f t="shared" si="3"/>
        <v>8.2424410596842301E-2</v>
      </c>
      <c r="P59">
        <f t="shared" si="4"/>
        <v>12.638434284943962</v>
      </c>
      <c r="Q59">
        <f t="shared" si="5"/>
        <v>14.909016695448191</v>
      </c>
      <c r="R59">
        <f t="shared" si="6"/>
        <v>11.503143079691847</v>
      </c>
      <c r="S59">
        <f t="shared" si="7"/>
        <v>16.044307900700304</v>
      </c>
      <c r="T59">
        <f t="shared" si="8"/>
        <v>10.367851874439733</v>
      </c>
      <c r="U59">
        <f t="shared" si="9"/>
        <v>17.17959910595242</v>
      </c>
      <c r="V59">
        <f t="shared" si="10"/>
        <v>13.38</v>
      </c>
      <c r="W59">
        <f t="shared" si="11"/>
        <v>12.244708794747886</v>
      </c>
      <c r="X59">
        <f t="shared" si="12"/>
        <v>14.515291205252115</v>
      </c>
      <c r="Y59">
        <f t="shared" si="13"/>
        <v>11.109417589495772</v>
      </c>
      <c r="Z59">
        <f t="shared" si="14"/>
        <v>15.65058241050423</v>
      </c>
      <c r="AA59">
        <f t="shared" si="15"/>
        <v>9.9741263842436574</v>
      </c>
      <c r="AB59">
        <f t="shared" si="16"/>
        <v>16.785873615756344</v>
      </c>
      <c r="AC59">
        <f t="shared" si="17"/>
        <v>13.38</v>
      </c>
      <c r="AD59">
        <f t="shared" si="18"/>
        <v>12.244708794747886</v>
      </c>
      <c r="AE59">
        <f t="shared" si="19"/>
        <v>14.515291205252115</v>
      </c>
      <c r="AF59">
        <f t="shared" si="20"/>
        <v>11.109417589495772</v>
      </c>
      <c r="AG59">
        <f t="shared" si="21"/>
        <v>15.65058241050423</v>
      </c>
      <c r="AH59">
        <f t="shared" si="22"/>
        <v>9.9741263842436574</v>
      </c>
      <c r="AI59">
        <f t="shared" si="23"/>
        <v>16.785873615756344</v>
      </c>
      <c r="AJ59">
        <f t="shared" si="24"/>
        <v>13.753921568627453</v>
      </c>
      <c r="AK59">
        <f t="shared" si="25"/>
        <v>1.1540144397631484</v>
      </c>
      <c r="AL59">
        <f t="shared" si="26"/>
        <v>-1.2772124141964489</v>
      </c>
      <c r="AM59">
        <f t="shared" si="27"/>
        <v>8.3904392940224629E-2</v>
      </c>
      <c r="AN59">
        <f t="shared" si="28"/>
        <v>12.599907128864304</v>
      </c>
      <c r="AO59">
        <f t="shared" si="29"/>
        <v>14.907936008390601</v>
      </c>
      <c r="AP59">
        <f t="shared" si="30"/>
        <v>11.445892689101155</v>
      </c>
      <c r="AQ59">
        <f t="shared" si="31"/>
        <v>16.061950448153748</v>
      </c>
      <c r="AR59">
        <f t="shared" si="32"/>
        <v>10.291878249338009</v>
      </c>
      <c r="AS59">
        <f t="shared" si="33"/>
        <v>17.215964887916897</v>
      </c>
      <c r="AT59">
        <f t="shared" si="34"/>
        <v>13.33</v>
      </c>
      <c r="AU59">
        <f t="shared" si="35"/>
        <v>12.175985560236851</v>
      </c>
      <c r="AV59">
        <f t="shared" si="36"/>
        <v>14.484014439763149</v>
      </c>
      <c r="AW59">
        <f t="shared" si="37"/>
        <v>11.021971120473703</v>
      </c>
      <c r="AX59">
        <f t="shared" si="38"/>
        <v>15.638028879526297</v>
      </c>
      <c r="AY59">
        <f t="shared" si="39"/>
        <v>9.8679566807105559</v>
      </c>
      <c r="AZ59">
        <f t="shared" si="40"/>
        <v>16.792043319289444</v>
      </c>
      <c r="BA59">
        <f t="shared" si="41"/>
        <v>13.33</v>
      </c>
      <c r="BH59">
        <f t="shared" si="42"/>
        <v>8564808.8039215691</v>
      </c>
      <c r="BI59">
        <f t="shared" si="43"/>
        <v>4511696.1184638627</v>
      </c>
      <c r="BJ59">
        <f t="shared" si="44"/>
        <v>-0.49218381416114326</v>
      </c>
      <c r="BK59">
        <f t="shared" si="45"/>
        <v>0.52677137595857271</v>
      </c>
      <c r="BL59">
        <f t="shared" si="46"/>
        <v>4053112.6854577065</v>
      </c>
      <c r="BM59">
        <f t="shared" si="47"/>
        <v>13076504.922385432</v>
      </c>
      <c r="BN59">
        <f t="shared" si="48"/>
        <v>-458583.43300615624</v>
      </c>
      <c r="BO59">
        <f t="shared" si="49"/>
        <v>17588201.040849295</v>
      </c>
      <c r="BP59">
        <f t="shared" si="50"/>
        <v>-4970279.5514700189</v>
      </c>
      <c r="BQ59">
        <f t="shared" si="51"/>
        <v>22099897.159313157</v>
      </c>
      <c r="BR59">
        <f t="shared" si="52"/>
        <v>7242406</v>
      </c>
      <c r="BS59">
        <f t="shared" si="53"/>
        <v>2730709.8815361373</v>
      </c>
      <c r="BT59">
        <f t="shared" si="54"/>
        <v>11754102.118463863</v>
      </c>
      <c r="BU59">
        <f t="shared" si="55"/>
        <v>-1780986.2369277254</v>
      </c>
      <c r="BV59">
        <f t="shared" si="56"/>
        <v>16265798.236927725</v>
      </c>
      <c r="BW59">
        <f t="shared" si="57"/>
        <v>-6292682.3553915881</v>
      </c>
      <c r="BX59">
        <f t="shared" si="58"/>
        <v>20777494.355391588</v>
      </c>
      <c r="CF59">
        <f t="shared" si="59"/>
        <v>1.5421481255602671</v>
      </c>
      <c r="CG59">
        <f t="shared" si="60"/>
        <v>5.2695991059524196</v>
      </c>
      <c r="CH59">
        <v>0</v>
      </c>
      <c r="CI59">
        <f t="shared" si="61"/>
        <v>1.9881217506619908</v>
      </c>
      <c r="CJ59">
        <f t="shared" si="62"/>
        <v>4.9359648879168976</v>
      </c>
    </row>
    <row r="60" spans="1:88" x14ac:dyDescent="0.15">
      <c r="A60" t="s">
        <v>164</v>
      </c>
      <c r="B60">
        <v>12.41</v>
      </c>
      <c r="C60">
        <v>12.45</v>
      </c>
      <c r="D60">
        <v>12.21</v>
      </c>
      <c r="E60">
        <v>12.25</v>
      </c>
      <c r="F60" s="1" t="s">
        <v>165</v>
      </c>
      <c r="H60">
        <v>7137922</v>
      </c>
      <c r="L60">
        <f t="shared" si="0"/>
        <v>13.725882352941175</v>
      </c>
      <c r="M60">
        <f t="shared" si="1"/>
        <v>1.1403287734900693</v>
      </c>
      <c r="N60">
        <f t="shared" si="2"/>
        <v>-1.1539499691074266</v>
      </c>
      <c r="O60">
        <f t="shared" si="3"/>
        <v>8.3078722676485736E-2</v>
      </c>
      <c r="P60">
        <f t="shared" si="4"/>
        <v>12.585553579451107</v>
      </c>
      <c r="Q60">
        <f t="shared" si="5"/>
        <v>14.866211126431244</v>
      </c>
      <c r="R60">
        <f t="shared" si="6"/>
        <v>11.445224805961036</v>
      </c>
      <c r="S60">
        <f t="shared" si="7"/>
        <v>16.006539899921314</v>
      </c>
      <c r="T60">
        <f t="shared" si="8"/>
        <v>10.304896032470968</v>
      </c>
      <c r="U60">
        <f t="shared" si="9"/>
        <v>17.146868673411383</v>
      </c>
      <c r="V60">
        <f t="shared" si="10"/>
        <v>13.38</v>
      </c>
      <c r="W60">
        <f t="shared" si="11"/>
        <v>12.239671226509932</v>
      </c>
      <c r="X60">
        <f t="shared" si="12"/>
        <v>14.520328773490069</v>
      </c>
      <c r="Y60">
        <f t="shared" si="13"/>
        <v>11.099342453019862</v>
      </c>
      <c r="Z60">
        <f t="shared" si="14"/>
        <v>15.66065754698014</v>
      </c>
      <c r="AA60">
        <f t="shared" si="15"/>
        <v>9.959013679529793</v>
      </c>
      <c r="AB60">
        <f t="shared" si="16"/>
        <v>16.800986320470209</v>
      </c>
      <c r="AC60">
        <f t="shared" si="17"/>
        <v>13.38</v>
      </c>
      <c r="AD60">
        <f t="shared" si="18"/>
        <v>12.239671226509932</v>
      </c>
      <c r="AE60">
        <f t="shared" si="19"/>
        <v>14.520328773490069</v>
      </c>
      <c r="AF60">
        <f t="shared" si="20"/>
        <v>11.099342453019862</v>
      </c>
      <c r="AG60">
        <f t="shared" si="21"/>
        <v>15.66065754698014</v>
      </c>
      <c r="AH60">
        <f t="shared" si="22"/>
        <v>9.959013679529793</v>
      </c>
      <c r="AI60">
        <f t="shared" si="23"/>
        <v>16.800986320470209</v>
      </c>
      <c r="AJ60">
        <f t="shared" si="24"/>
        <v>13.702352941176471</v>
      </c>
      <c r="AK60">
        <f t="shared" si="25"/>
        <v>1.1612815575150941</v>
      </c>
      <c r="AL60">
        <f t="shared" si="26"/>
        <v>-1.2506466944021832</v>
      </c>
      <c r="AM60">
        <f t="shared" si="27"/>
        <v>8.4750521498053566E-2</v>
      </c>
      <c r="AN60">
        <f t="shared" si="28"/>
        <v>12.541071383661377</v>
      </c>
      <c r="AO60">
        <f t="shared" si="29"/>
        <v>14.863634498691566</v>
      </c>
      <c r="AP60">
        <f t="shared" si="30"/>
        <v>11.379789826146283</v>
      </c>
      <c r="AQ60">
        <f t="shared" si="31"/>
        <v>16.02491605620666</v>
      </c>
      <c r="AR60">
        <f t="shared" si="32"/>
        <v>10.21850826863119</v>
      </c>
      <c r="AS60">
        <f t="shared" si="33"/>
        <v>17.186197613721752</v>
      </c>
      <c r="AT60">
        <f t="shared" si="34"/>
        <v>13.33</v>
      </c>
      <c r="AU60">
        <f t="shared" si="35"/>
        <v>12.168718442484906</v>
      </c>
      <c r="AV60">
        <f t="shared" si="36"/>
        <v>14.491281557515094</v>
      </c>
      <c r="AW60">
        <f t="shared" si="37"/>
        <v>11.007436884969811</v>
      </c>
      <c r="AX60">
        <f t="shared" si="38"/>
        <v>15.652563115030189</v>
      </c>
      <c r="AY60">
        <f t="shared" si="39"/>
        <v>9.8461553274547171</v>
      </c>
      <c r="AZ60">
        <f t="shared" si="40"/>
        <v>16.813844672545283</v>
      </c>
      <c r="BA60">
        <f t="shared" si="41"/>
        <v>13.33</v>
      </c>
      <c r="BH60">
        <f t="shared" si="42"/>
        <v>8595258.7254901957</v>
      </c>
      <c r="BI60">
        <f t="shared" si="43"/>
        <v>4496697.7217959175</v>
      </c>
      <c r="BJ60">
        <f t="shared" si="44"/>
        <v>-0.32409043606074461</v>
      </c>
      <c r="BK60">
        <f t="shared" si="45"/>
        <v>0.52316025211206973</v>
      </c>
      <c r="BL60">
        <f t="shared" si="46"/>
        <v>4098561.0036942782</v>
      </c>
      <c r="BM60">
        <f t="shared" si="47"/>
        <v>13091956.447286114</v>
      </c>
      <c r="BN60">
        <f t="shared" si="48"/>
        <v>-398136.7181016393</v>
      </c>
      <c r="BO60">
        <f t="shared" si="49"/>
        <v>17588654.169082031</v>
      </c>
      <c r="BP60">
        <f t="shared" si="50"/>
        <v>-4894834.4398975577</v>
      </c>
      <c r="BQ60">
        <f t="shared" si="51"/>
        <v>22085351.890877947</v>
      </c>
      <c r="BR60">
        <f t="shared" si="52"/>
        <v>7242406</v>
      </c>
      <c r="BS60">
        <f t="shared" si="53"/>
        <v>2745708.2782040825</v>
      </c>
      <c r="BT60">
        <f t="shared" si="54"/>
        <v>11739103.721795917</v>
      </c>
      <c r="BU60">
        <f t="shared" si="55"/>
        <v>-1750989.443591835</v>
      </c>
      <c r="BV60">
        <f t="shared" si="56"/>
        <v>16235801.443591835</v>
      </c>
      <c r="BW60">
        <f t="shared" si="57"/>
        <v>-6247687.1653877534</v>
      </c>
      <c r="BX60">
        <f t="shared" si="58"/>
        <v>20732499.165387753</v>
      </c>
      <c r="CF60">
        <f t="shared" si="59"/>
        <v>2.1051039675290326</v>
      </c>
      <c r="CG60">
        <f t="shared" si="60"/>
        <v>4.736868673411383</v>
      </c>
      <c r="CH60">
        <v>0</v>
      </c>
      <c r="CI60">
        <f t="shared" si="61"/>
        <v>2.0314917313688099</v>
      </c>
      <c r="CJ60">
        <f t="shared" si="62"/>
        <v>4.9361976137217525</v>
      </c>
    </row>
    <row r="61" spans="1:88" x14ac:dyDescent="0.15">
      <c r="A61" t="s">
        <v>166</v>
      </c>
      <c r="B61">
        <v>12.28</v>
      </c>
      <c r="C61">
        <v>12.35</v>
      </c>
      <c r="D61">
        <v>11.86</v>
      </c>
      <c r="E61">
        <v>11.89</v>
      </c>
      <c r="F61" s="1" t="s">
        <v>167</v>
      </c>
      <c r="H61">
        <v>13315581</v>
      </c>
      <c r="L61">
        <f t="shared" si="0"/>
        <v>13.674705882352939</v>
      </c>
      <c r="M61">
        <f t="shared" si="1"/>
        <v>1.1454913372395654</v>
      </c>
      <c r="N61">
        <f t="shared" si="2"/>
        <v>-1.2175612656433854</v>
      </c>
      <c r="O61">
        <f t="shared" si="3"/>
        <v>8.376716450756061E-2</v>
      </c>
      <c r="P61">
        <f t="shared" si="4"/>
        <v>12.529214545113373</v>
      </c>
      <c r="Q61">
        <f t="shared" si="5"/>
        <v>14.820197219592504</v>
      </c>
      <c r="R61">
        <f t="shared" si="6"/>
        <v>11.383723207873807</v>
      </c>
      <c r="S61">
        <f t="shared" si="7"/>
        <v>15.96568855683207</v>
      </c>
      <c r="T61">
        <f t="shared" si="8"/>
        <v>10.238231870634243</v>
      </c>
      <c r="U61">
        <f t="shared" si="9"/>
        <v>17.111179894071636</v>
      </c>
      <c r="V61">
        <f t="shared" si="10"/>
        <v>13.37</v>
      </c>
      <c r="W61">
        <f t="shared" si="11"/>
        <v>12.224508662760433</v>
      </c>
      <c r="X61">
        <f t="shared" si="12"/>
        <v>14.515491337239565</v>
      </c>
      <c r="Y61">
        <f t="shared" si="13"/>
        <v>11.079017325520869</v>
      </c>
      <c r="Z61">
        <f t="shared" si="14"/>
        <v>15.660982674479129</v>
      </c>
      <c r="AA61">
        <f t="shared" si="15"/>
        <v>9.9335259882813034</v>
      </c>
      <c r="AB61">
        <f t="shared" si="16"/>
        <v>16.806474011718695</v>
      </c>
      <c r="AC61">
        <f t="shared" si="17"/>
        <v>13.38</v>
      </c>
      <c r="AD61">
        <f t="shared" si="18"/>
        <v>12.234508662760435</v>
      </c>
      <c r="AE61">
        <f t="shared" si="19"/>
        <v>14.525491337239567</v>
      </c>
      <c r="AF61">
        <f t="shared" si="20"/>
        <v>11.089017325520871</v>
      </c>
      <c r="AG61">
        <f t="shared" si="21"/>
        <v>15.670982674479131</v>
      </c>
      <c r="AH61">
        <f t="shared" si="22"/>
        <v>9.943525988281305</v>
      </c>
      <c r="AI61">
        <f t="shared" si="23"/>
        <v>16.816474011718697</v>
      </c>
      <c r="AJ61">
        <f t="shared" si="24"/>
        <v>13.639803921568625</v>
      </c>
      <c r="AK61">
        <f t="shared" si="25"/>
        <v>1.1712612444411021</v>
      </c>
      <c r="AL61">
        <f t="shared" si="26"/>
        <v>-1.4939484507605207</v>
      </c>
      <c r="AM61">
        <f t="shared" si="27"/>
        <v>8.5870827115702625E-2</v>
      </c>
      <c r="AN61">
        <f t="shared" si="28"/>
        <v>12.468542677127523</v>
      </c>
      <c r="AO61">
        <f t="shared" si="29"/>
        <v>14.811065166009726</v>
      </c>
      <c r="AP61">
        <f t="shared" si="30"/>
        <v>11.29728143268642</v>
      </c>
      <c r="AQ61">
        <f t="shared" si="31"/>
        <v>15.982326410450829</v>
      </c>
      <c r="AR61">
        <f t="shared" si="32"/>
        <v>10.126020188245318</v>
      </c>
      <c r="AS61">
        <f t="shared" si="33"/>
        <v>17.153587654891929</v>
      </c>
      <c r="AT61">
        <f t="shared" si="34"/>
        <v>13.33</v>
      </c>
      <c r="AU61">
        <f t="shared" si="35"/>
        <v>12.158738755558899</v>
      </c>
      <c r="AV61">
        <f t="shared" si="36"/>
        <v>14.501261244441102</v>
      </c>
      <c r="AW61">
        <f t="shared" si="37"/>
        <v>10.987477511117795</v>
      </c>
      <c r="AX61">
        <f t="shared" si="38"/>
        <v>15.672522488882205</v>
      </c>
      <c r="AY61">
        <f t="shared" si="39"/>
        <v>9.8162162666766939</v>
      </c>
      <c r="AZ61">
        <f t="shared" si="40"/>
        <v>16.843783733323306</v>
      </c>
      <c r="BA61">
        <f t="shared" si="41"/>
        <v>13.33</v>
      </c>
      <c r="BH61">
        <f t="shared" si="42"/>
        <v>8662960.8627450988</v>
      </c>
      <c r="BI61">
        <f t="shared" si="43"/>
        <v>4541045.7040218422</v>
      </c>
      <c r="BJ61">
        <f t="shared" si="44"/>
        <v>1.0245702070635936</v>
      </c>
      <c r="BK61">
        <f t="shared" si="45"/>
        <v>0.52419095225865842</v>
      </c>
      <c r="BL61">
        <f t="shared" si="46"/>
        <v>4121915.1587232566</v>
      </c>
      <c r="BM61">
        <f t="shared" si="47"/>
        <v>13204006.56676694</v>
      </c>
      <c r="BN61">
        <f t="shared" si="48"/>
        <v>-419130.54529858567</v>
      </c>
      <c r="BO61">
        <f t="shared" si="49"/>
        <v>17745052.270788781</v>
      </c>
      <c r="BP61">
        <f t="shared" si="50"/>
        <v>-4960176.2493204288</v>
      </c>
      <c r="BQ61">
        <f t="shared" si="51"/>
        <v>22286097.974810626</v>
      </c>
      <c r="BR61">
        <f t="shared" si="52"/>
        <v>7242406</v>
      </c>
      <c r="BS61">
        <f t="shared" si="53"/>
        <v>2701360.2959781578</v>
      </c>
      <c r="BT61">
        <f t="shared" si="54"/>
        <v>11783451.704021841</v>
      </c>
      <c r="BU61">
        <f t="shared" si="55"/>
        <v>-1839685.4080436844</v>
      </c>
      <c r="BV61">
        <f t="shared" si="56"/>
        <v>16324497.408043684</v>
      </c>
      <c r="BW61">
        <f t="shared" si="57"/>
        <v>-6380731.1120655276</v>
      </c>
      <c r="BX61">
        <f t="shared" si="58"/>
        <v>20865543.112065528</v>
      </c>
      <c r="CF61">
        <f t="shared" si="59"/>
        <v>2.0417681293657566</v>
      </c>
      <c r="CG61">
        <f t="shared" si="60"/>
        <v>4.8311798940716368</v>
      </c>
      <c r="CH61">
        <v>0</v>
      </c>
      <c r="CI61">
        <f t="shared" si="61"/>
        <v>1.7639798117546821</v>
      </c>
      <c r="CJ61">
        <f t="shared" si="62"/>
        <v>5.2635876548919285</v>
      </c>
    </row>
    <row r="62" spans="1:88" x14ac:dyDescent="0.15">
      <c r="A62" t="s">
        <v>168</v>
      </c>
      <c r="B62">
        <v>11.71</v>
      </c>
      <c r="C62">
        <v>11.71</v>
      </c>
      <c r="D62">
        <v>11.24</v>
      </c>
      <c r="E62">
        <v>11.41</v>
      </c>
      <c r="F62" s="1" t="s">
        <v>169</v>
      </c>
      <c r="H62">
        <v>13845509</v>
      </c>
      <c r="L62">
        <f t="shared" si="0"/>
        <v>13.606274509803921</v>
      </c>
      <c r="M62">
        <f t="shared" si="1"/>
        <v>1.1565193907215545</v>
      </c>
      <c r="N62">
        <f t="shared" si="2"/>
        <v>-1.6396391837588049</v>
      </c>
      <c r="O62">
        <f t="shared" si="3"/>
        <v>8.4998975280722977E-2</v>
      </c>
      <c r="P62">
        <f t="shared" si="4"/>
        <v>12.449755119082367</v>
      </c>
      <c r="Q62">
        <f t="shared" si="5"/>
        <v>14.762793900525475</v>
      </c>
      <c r="R62">
        <f t="shared" si="6"/>
        <v>11.293235728360813</v>
      </c>
      <c r="S62">
        <f t="shared" si="7"/>
        <v>15.919313291247029</v>
      </c>
      <c r="T62">
        <f t="shared" si="8"/>
        <v>10.136716337639257</v>
      </c>
      <c r="U62">
        <f t="shared" si="9"/>
        <v>17.075832681968585</v>
      </c>
      <c r="V62">
        <f t="shared" si="10"/>
        <v>13.32</v>
      </c>
      <c r="W62">
        <f t="shared" si="11"/>
        <v>12.163480609278446</v>
      </c>
      <c r="X62">
        <f t="shared" si="12"/>
        <v>14.476519390721554</v>
      </c>
      <c r="Y62">
        <f t="shared" si="13"/>
        <v>11.006961218556892</v>
      </c>
      <c r="Z62">
        <f t="shared" si="14"/>
        <v>15.633038781443108</v>
      </c>
      <c r="AA62">
        <f t="shared" si="15"/>
        <v>9.8504418278353363</v>
      </c>
      <c r="AB62">
        <f t="shared" si="16"/>
        <v>16.789558172164664</v>
      </c>
      <c r="AC62">
        <f t="shared" si="17"/>
        <v>13.38</v>
      </c>
      <c r="AD62">
        <f t="shared" si="18"/>
        <v>12.223480609278447</v>
      </c>
      <c r="AE62">
        <f t="shared" si="19"/>
        <v>14.536519390721555</v>
      </c>
      <c r="AF62">
        <f t="shared" si="20"/>
        <v>11.066961218556891</v>
      </c>
      <c r="AG62">
        <f t="shared" si="21"/>
        <v>15.693038781443111</v>
      </c>
      <c r="AH62">
        <f t="shared" si="22"/>
        <v>9.9104418278353368</v>
      </c>
      <c r="AI62">
        <f t="shared" si="23"/>
        <v>16.849558172164663</v>
      </c>
      <c r="AJ62">
        <f t="shared" si="24"/>
        <v>13.565686274509799</v>
      </c>
      <c r="AK62">
        <f t="shared" si="25"/>
        <v>1.1902648492584491</v>
      </c>
      <c r="AL62">
        <f t="shared" si="26"/>
        <v>-1.8110979886979108</v>
      </c>
      <c r="AM62">
        <f t="shared" si="27"/>
        <v>8.7740850346434807E-2</v>
      </c>
      <c r="AN62">
        <f t="shared" si="28"/>
        <v>12.37542142525135</v>
      </c>
      <c r="AO62">
        <f t="shared" si="29"/>
        <v>14.755951123768249</v>
      </c>
      <c r="AP62">
        <f t="shared" si="30"/>
        <v>11.185156575992901</v>
      </c>
      <c r="AQ62">
        <f t="shared" si="31"/>
        <v>15.946215973026698</v>
      </c>
      <c r="AR62">
        <f t="shared" si="32"/>
        <v>9.9948917267344513</v>
      </c>
      <c r="AS62">
        <f t="shared" si="33"/>
        <v>17.136480822285147</v>
      </c>
      <c r="AT62">
        <f t="shared" si="34"/>
        <v>13.32</v>
      </c>
      <c r="AU62">
        <f t="shared" si="35"/>
        <v>12.129735150741551</v>
      </c>
      <c r="AV62">
        <f t="shared" si="36"/>
        <v>14.51026484925845</v>
      </c>
      <c r="AW62">
        <f t="shared" si="37"/>
        <v>10.939470301483102</v>
      </c>
      <c r="AX62">
        <f t="shared" si="38"/>
        <v>15.700529698516899</v>
      </c>
      <c r="AY62">
        <f t="shared" si="39"/>
        <v>9.7492054522246541</v>
      </c>
      <c r="AZ62">
        <f t="shared" si="40"/>
        <v>16.890794547775347</v>
      </c>
      <c r="BA62">
        <f t="shared" si="41"/>
        <v>13.33</v>
      </c>
      <c r="BH62">
        <f t="shared" si="42"/>
        <v>8560561.2745098043</v>
      </c>
      <c r="BI62">
        <f t="shared" si="43"/>
        <v>4360557.2305161683</v>
      </c>
      <c r="BJ62">
        <f t="shared" si="44"/>
        <v>1.2119890752734381</v>
      </c>
      <c r="BK62">
        <f t="shared" si="45"/>
        <v>0.50937749181240022</v>
      </c>
      <c r="BL62">
        <f t="shared" si="46"/>
        <v>4200004.043993636</v>
      </c>
      <c r="BM62">
        <f t="shared" si="47"/>
        <v>12921118.505025972</v>
      </c>
      <c r="BN62">
        <f t="shared" si="48"/>
        <v>-160553.18652253225</v>
      </c>
      <c r="BO62">
        <f t="shared" si="49"/>
        <v>17281675.735542141</v>
      </c>
      <c r="BP62">
        <f t="shared" si="50"/>
        <v>-4521110.4170386996</v>
      </c>
      <c r="BQ62">
        <f t="shared" si="51"/>
        <v>21642232.966058306</v>
      </c>
      <c r="BR62">
        <f t="shared" si="52"/>
        <v>7242406</v>
      </c>
      <c r="BS62">
        <f t="shared" si="53"/>
        <v>2881848.7694838317</v>
      </c>
      <c r="BT62">
        <f t="shared" si="54"/>
        <v>11602963.230516169</v>
      </c>
      <c r="BU62">
        <f t="shared" si="55"/>
        <v>-1478708.4610323366</v>
      </c>
      <c r="BV62">
        <f t="shared" si="56"/>
        <v>15963520.461032337</v>
      </c>
      <c r="BW62">
        <f t="shared" si="57"/>
        <v>-5839265.6915485039</v>
      </c>
      <c r="BX62">
        <f t="shared" si="58"/>
        <v>20324077.691548504</v>
      </c>
      <c r="CF62">
        <f t="shared" si="59"/>
        <v>1.573283662360744</v>
      </c>
      <c r="CG62">
        <f t="shared" si="60"/>
        <v>5.365832681968584</v>
      </c>
      <c r="CH62">
        <v>0</v>
      </c>
      <c r="CI62">
        <f t="shared" si="61"/>
        <v>1.4151082732655489</v>
      </c>
      <c r="CJ62">
        <f t="shared" si="62"/>
        <v>5.7264808222851471</v>
      </c>
    </row>
    <row r="63" spans="1:88" x14ac:dyDescent="0.15">
      <c r="A63" t="s">
        <v>170</v>
      </c>
      <c r="B63">
        <v>11.45</v>
      </c>
      <c r="C63">
        <v>11.54</v>
      </c>
      <c r="D63">
        <v>11.18</v>
      </c>
      <c r="E63">
        <v>11.2</v>
      </c>
      <c r="F63" s="1" t="s">
        <v>171</v>
      </c>
      <c r="H63">
        <v>11214638</v>
      </c>
      <c r="L63">
        <f t="shared" si="0"/>
        <v>13.534117647058824</v>
      </c>
      <c r="M63">
        <f t="shared" si="1"/>
        <v>1.1738710495881268</v>
      </c>
      <c r="N63">
        <f t="shared" si="2"/>
        <v>-1.7754229885727859</v>
      </c>
      <c r="O63">
        <f t="shared" si="3"/>
        <v>8.673421350399059E-2</v>
      </c>
      <c r="P63">
        <f t="shared" si="4"/>
        <v>12.360246597470697</v>
      </c>
      <c r="Q63">
        <f t="shared" si="5"/>
        <v>14.707988696646952</v>
      </c>
      <c r="R63">
        <f t="shared" si="6"/>
        <v>11.186375547882571</v>
      </c>
      <c r="S63">
        <f t="shared" si="7"/>
        <v>15.881859746235078</v>
      </c>
      <c r="T63">
        <f t="shared" si="8"/>
        <v>10.012504498294444</v>
      </c>
      <c r="U63">
        <f t="shared" si="9"/>
        <v>17.055730795823205</v>
      </c>
      <c r="V63">
        <f t="shared" si="10"/>
        <v>13.32</v>
      </c>
      <c r="W63">
        <f t="shared" si="11"/>
        <v>12.146128950411873</v>
      </c>
      <c r="X63">
        <f t="shared" si="12"/>
        <v>14.493871049588128</v>
      </c>
      <c r="Y63">
        <f t="shared" si="13"/>
        <v>10.972257900823747</v>
      </c>
      <c r="Z63">
        <f t="shared" si="14"/>
        <v>15.667742099176253</v>
      </c>
      <c r="AA63">
        <f t="shared" si="15"/>
        <v>9.7983868512356196</v>
      </c>
      <c r="AB63">
        <f t="shared" si="16"/>
        <v>16.841613148764381</v>
      </c>
      <c r="AC63">
        <f t="shared" si="17"/>
        <v>13.38</v>
      </c>
      <c r="AD63">
        <f t="shared" si="18"/>
        <v>12.206128950411873</v>
      </c>
      <c r="AE63">
        <f t="shared" si="19"/>
        <v>14.553871049588128</v>
      </c>
      <c r="AF63">
        <f t="shared" si="20"/>
        <v>11.032257900823748</v>
      </c>
      <c r="AG63">
        <f t="shared" si="21"/>
        <v>15.727742099176254</v>
      </c>
      <c r="AH63">
        <f t="shared" si="22"/>
        <v>9.8583868512356201</v>
      </c>
      <c r="AI63">
        <f t="shared" si="23"/>
        <v>16.901613148764383</v>
      </c>
      <c r="AJ63">
        <f t="shared" si="24"/>
        <v>13.470784313725485</v>
      </c>
      <c r="AK63">
        <f t="shared" si="25"/>
        <v>1.1821231201217959</v>
      </c>
      <c r="AL63">
        <f t="shared" si="26"/>
        <v>-1.9209372315563231</v>
      </c>
      <c r="AM63">
        <f t="shared" si="27"/>
        <v>8.7754587453183527E-2</v>
      </c>
      <c r="AN63">
        <f t="shared" si="28"/>
        <v>12.288661193603689</v>
      </c>
      <c r="AO63">
        <f t="shared" si="29"/>
        <v>14.652907433847281</v>
      </c>
      <c r="AP63">
        <f t="shared" si="30"/>
        <v>11.106538073481893</v>
      </c>
      <c r="AQ63">
        <f t="shared" si="31"/>
        <v>15.835030553969077</v>
      </c>
      <c r="AR63">
        <f t="shared" si="32"/>
        <v>9.9244149533600972</v>
      </c>
      <c r="AS63">
        <f t="shared" si="33"/>
        <v>17.017153674090871</v>
      </c>
      <c r="AT63">
        <f t="shared" si="34"/>
        <v>13.3</v>
      </c>
      <c r="AU63">
        <f t="shared" si="35"/>
        <v>12.117876879878205</v>
      </c>
      <c r="AV63">
        <f t="shared" si="36"/>
        <v>14.482123120121797</v>
      </c>
      <c r="AW63">
        <f t="shared" si="37"/>
        <v>10.935753759756409</v>
      </c>
      <c r="AX63">
        <f t="shared" si="38"/>
        <v>15.664246240243592</v>
      </c>
      <c r="AY63">
        <f t="shared" si="39"/>
        <v>9.7536306396346131</v>
      </c>
      <c r="AZ63">
        <f t="shared" si="40"/>
        <v>16.846369360365387</v>
      </c>
      <c r="BA63">
        <f t="shared" si="41"/>
        <v>13.33</v>
      </c>
      <c r="BH63">
        <f t="shared" si="42"/>
        <v>8343485.3921568627</v>
      </c>
      <c r="BI63">
        <f t="shared" si="43"/>
        <v>3925792.461937645</v>
      </c>
      <c r="BJ63">
        <f t="shared" si="44"/>
        <v>0.73135618749087639</v>
      </c>
      <c r="BK63">
        <f t="shared" si="45"/>
        <v>0.4705218835317927</v>
      </c>
      <c r="BL63">
        <f t="shared" si="46"/>
        <v>4417692.9302192181</v>
      </c>
      <c r="BM63">
        <f t="shared" si="47"/>
        <v>12269277.854094507</v>
      </c>
      <c r="BN63">
        <f t="shared" si="48"/>
        <v>491900.46828157268</v>
      </c>
      <c r="BO63">
        <f t="shared" si="49"/>
        <v>16195070.316032153</v>
      </c>
      <c r="BP63">
        <f t="shared" si="50"/>
        <v>-3433891.9936560718</v>
      </c>
      <c r="BQ63">
        <f t="shared" si="51"/>
        <v>20120862.777969796</v>
      </c>
      <c r="BR63">
        <f t="shared" si="52"/>
        <v>7242406</v>
      </c>
      <c r="BS63">
        <f t="shared" si="53"/>
        <v>3316613.538062355</v>
      </c>
      <c r="BT63">
        <f t="shared" si="54"/>
        <v>11168198.461937645</v>
      </c>
      <c r="BU63">
        <f t="shared" si="55"/>
        <v>-609178.92387528997</v>
      </c>
      <c r="BV63">
        <f t="shared" si="56"/>
        <v>15093990.923875291</v>
      </c>
      <c r="BW63">
        <f t="shared" si="57"/>
        <v>-4534971.3858129345</v>
      </c>
      <c r="BX63">
        <f t="shared" si="58"/>
        <v>19019783.385812934</v>
      </c>
      <c r="CF63">
        <f t="shared" si="59"/>
        <v>1.4374955017055555</v>
      </c>
      <c r="CG63">
        <f t="shared" si="60"/>
        <v>5.6057307958232059</v>
      </c>
      <c r="CH63">
        <v>0</v>
      </c>
      <c r="CI63">
        <f t="shared" si="61"/>
        <v>1.2755850466399021</v>
      </c>
      <c r="CJ63">
        <f t="shared" si="62"/>
        <v>5.8171536740908714</v>
      </c>
    </row>
    <row r="64" spans="1:88" x14ac:dyDescent="0.15">
      <c r="A64" t="s">
        <v>172</v>
      </c>
      <c r="B64">
        <v>11.01</v>
      </c>
      <c r="C64">
        <v>11.2</v>
      </c>
      <c r="D64">
        <v>10.93</v>
      </c>
      <c r="E64">
        <v>11.01</v>
      </c>
      <c r="F64" s="1" t="s">
        <v>173</v>
      </c>
      <c r="H64">
        <v>12354784</v>
      </c>
      <c r="L64">
        <f t="shared" si="0"/>
        <v>13.437450980392159</v>
      </c>
      <c r="M64">
        <f t="shared" si="1"/>
        <v>1.174758787318227</v>
      </c>
      <c r="N64">
        <f t="shared" si="2"/>
        <v>-2.0663399215200711</v>
      </c>
      <c r="O64">
        <f t="shared" si="3"/>
        <v>8.7424228674949395E-2</v>
      </c>
      <c r="P64">
        <f t="shared" si="4"/>
        <v>12.262692193073931</v>
      </c>
      <c r="Q64">
        <f t="shared" si="5"/>
        <v>14.612209767710386</v>
      </c>
      <c r="R64">
        <f t="shared" si="6"/>
        <v>11.087933405755704</v>
      </c>
      <c r="S64">
        <f t="shared" si="7"/>
        <v>15.786968555028613</v>
      </c>
      <c r="T64">
        <f t="shared" si="8"/>
        <v>9.9131746184374769</v>
      </c>
      <c r="U64">
        <f t="shared" si="9"/>
        <v>16.96172734234684</v>
      </c>
      <c r="V64">
        <f t="shared" si="10"/>
        <v>13.3</v>
      </c>
      <c r="W64">
        <f t="shared" si="11"/>
        <v>12.125241212681773</v>
      </c>
      <c r="X64">
        <f t="shared" si="12"/>
        <v>14.474758787318228</v>
      </c>
      <c r="Y64">
        <f t="shared" si="13"/>
        <v>10.950482425363546</v>
      </c>
      <c r="Z64">
        <f t="shared" si="14"/>
        <v>15.649517574636455</v>
      </c>
      <c r="AA64">
        <f t="shared" si="15"/>
        <v>9.7757236380453207</v>
      </c>
      <c r="AB64">
        <f t="shared" si="16"/>
        <v>16.824276361954681</v>
      </c>
      <c r="AC64">
        <f t="shared" si="17"/>
        <v>13.38</v>
      </c>
      <c r="AD64">
        <f t="shared" si="18"/>
        <v>12.205241212681774</v>
      </c>
      <c r="AE64">
        <f t="shared" si="19"/>
        <v>14.554758787318228</v>
      </c>
      <c r="AF64">
        <f t="shared" si="20"/>
        <v>11.030482425363546</v>
      </c>
      <c r="AG64">
        <f t="shared" si="21"/>
        <v>15.729517574636455</v>
      </c>
      <c r="AH64">
        <f t="shared" si="22"/>
        <v>9.855723638045319</v>
      </c>
      <c r="AI64">
        <f t="shared" si="23"/>
        <v>16.904276361954683</v>
      </c>
      <c r="AJ64">
        <f t="shared" si="24"/>
        <v>13.378431372549016</v>
      </c>
      <c r="AK64">
        <f t="shared" si="25"/>
        <v>1.1867708247122997</v>
      </c>
      <c r="AL64">
        <f t="shared" si="26"/>
        <v>-1.9956939648589511</v>
      </c>
      <c r="AM64">
        <f t="shared" si="27"/>
        <v>8.8707770863736324E-2</v>
      </c>
      <c r="AN64">
        <f t="shared" si="28"/>
        <v>12.191660547836717</v>
      </c>
      <c r="AO64">
        <f t="shared" si="29"/>
        <v>14.565202197261316</v>
      </c>
      <c r="AP64">
        <f t="shared" si="30"/>
        <v>11.004889723124418</v>
      </c>
      <c r="AQ64">
        <f t="shared" si="31"/>
        <v>15.751973021973615</v>
      </c>
      <c r="AR64">
        <f t="shared" si="32"/>
        <v>9.8181188984121164</v>
      </c>
      <c r="AS64">
        <f t="shared" si="33"/>
        <v>16.938743846685917</v>
      </c>
      <c r="AT64">
        <f t="shared" si="34"/>
        <v>13.22</v>
      </c>
      <c r="AU64">
        <f t="shared" si="35"/>
        <v>12.033229175287701</v>
      </c>
      <c r="AV64">
        <f t="shared" si="36"/>
        <v>14.4067708247123</v>
      </c>
      <c r="AW64">
        <f t="shared" si="37"/>
        <v>10.846458350575402</v>
      </c>
      <c r="AX64">
        <f t="shared" si="38"/>
        <v>15.5935416494246</v>
      </c>
      <c r="AY64">
        <f t="shared" si="39"/>
        <v>9.6596875258631023</v>
      </c>
      <c r="AZ64">
        <f t="shared" si="40"/>
        <v>16.780312474136899</v>
      </c>
      <c r="BA64">
        <f t="shared" si="41"/>
        <v>13.33</v>
      </c>
      <c r="BH64">
        <f t="shared" si="42"/>
        <v>8289729.8431372549</v>
      </c>
      <c r="BI64">
        <f t="shared" si="43"/>
        <v>3851016.1082100486</v>
      </c>
      <c r="BJ64">
        <f t="shared" si="44"/>
        <v>1.0555796295415085</v>
      </c>
      <c r="BK64">
        <f t="shared" si="45"/>
        <v>0.4645526671050873</v>
      </c>
      <c r="BL64">
        <f t="shared" si="46"/>
        <v>4438713.7349272063</v>
      </c>
      <c r="BM64">
        <f t="shared" si="47"/>
        <v>12140745.951347303</v>
      </c>
      <c r="BN64">
        <f t="shared" si="48"/>
        <v>587697.62671715766</v>
      </c>
      <c r="BO64">
        <f t="shared" si="49"/>
        <v>15991762.059557352</v>
      </c>
      <c r="BP64">
        <f t="shared" si="50"/>
        <v>-3263318.48149289</v>
      </c>
      <c r="BQ64">
        <f t="shared" si="51"/>
        <v>19842778.167767398</v>
      </c>
      <c r="BR64">
        <f t="shared" si="52"/>
        <v>7242406</v>
      </c>
      <c r="BS64">
        <f t="shared" si="53"/>
        <v>3391389.8917899514</v>
      </c>
      <c r="BT64">
        <f t="shared" si="54"/>
        <v>11093422.10821005</v>
      </c>
      <c r="BU64">
        <f t="shared" si="55"/>
        <v>-459626.21642009728</v>
      </c>
      <c r="BV64">
        <f t="shared" si="56"/>
        <v>14944438.216420097</v>
      </c>
      <c r="BW64">
        <f t="shared" si="57"/>
        <v>-4310642.324630145</v>
      </c>
      <c r="BX64">
        <f t="shared" si="58"/>
        <v>18795454.324630145</v>
      </c>
      <c r="CF64">
        <f t="shared" si="59"/>
        <v>1.0968253815625228</v>
      </c>
      <c r="CG64">
        <f t="shared" si="60"/>
        <v>5.9517273423468406</v>
      </c>
      <c r="CH64">
        <v>0</v>
      </c>
      <c r="CI64">
        <f t="shared" si="61"/>
        <v>1.1918811015878834</v>
      </c>
      <c r="CJ64">
        <f t="shared" si="62"/>
        <v>5.9287438466859168</v>
      </c>
    </row>
    <row r="65" spans="1:88" x14ac:dyDescent="0.15">
      <c r="A65" t="s">
        <v>174</v>
      </c>
      <c r="B65">
        <v>11.09</v>
      </c>
      <c r="C65">
        <v>11.33</v>
      </c>
      <c r="D65">
        <v>10.99</v>
      </c>
      <c r="E65">
        <v>11.32</v>
      </c>
      <c r="F65" s="1" t="s">
        <v>175</v>
      </c>
      <c r="H65">
        <v>11631255</v>
      </c>
      <c r="L65">
        <f t="shared" si="0"/>
        <v>13.347450980392159</v>
      </c>
      <c r="M65">
        <f t="shared" si="1"/>
        <v>1.1753294792746332</v>
      </c>
      <c r="N65">
        <f t="shared" si="2"/>
        <v>-1.9206962985267488</v>
      </c>
      <c r="O65">
        <f t="shared" si="3"/>
        <v>8.8056474678291044E-2</v>
      </c>
      <c r="P65">
        <f t="shared" si="4"/>
        <v>12.172121501117525</v>
      </c>
      <c r="Q65">
        <f t="shared" si="5"/>
        <v>14.522780459666793</v>
      </c>
      <c r="R65">
        <f t="shared" si="6"/>
        <v>10.996792021842893</v>
      </c>
      <c r="S65">
        <f t="shared" si="7"/>
        <v>15.698109938941425</v>
      </c>
      <c r="T65">
        <f t="shared" si="8"/>
        <v>9.8214625425682591</v>
      </c>
      <c r="U65">
        <f t="shared" si="9"/>
        <v>16.873439418216059</v>
      </c>
      <c r="V65">
        <f t="shared" si="10"/>
        <v>13.29</v>
      </c>
      <c r="W65">
        <f t="shared" si="11"/>
        <v>12.114670520725365</v>
      </c>
      <c r="X65">
        <f t="shared" si="12"/>
        <v>14.465329479274633</v>
      </c>
      <c r="Y65">
        <f t="shared" si="13"/>
        <v>10.939341041450733</v>
      </c>
      <c r="Z65">
        <f t="shared" si="14"/>
        <v>15.640658958549265</v>
      </c>
      <c r="AA65">
        <f t="shared" si="15"/>
        <v>9.7640115621760994</v>
      </c>
      <c r="AB65">
        <f t="shared" si="16"/>
        <v>16.815988437823897</v>
      </c>
      <c r="AC65">
        <f t="shared" si="17"/>
        <v>13.38</v>
      </c>
      <c r="AD65">
        <f t="shared" si="18"/>
        <v>12.204670520725367</v>
      </c>
      <c r="AE65">
        <f t="shared" si="19"/>
        <v>14.555329479274635</v>
      </c>
      <c r="AF65">
        <f t="shared" si="20"/>
        <v>11.029341041450735</v>
      </c>
      <c r="AG65">
        <f t="shared" si="21"/>
        <v>15.730658958549267</v>
      </c>
      <c r="AH65">
        <f t="shared" si="22"/>
        <v>9.8540115621761011</v>
      </c>
      <c r="AI65">
        <f t="shared" si="23"/>
        <v>16.9059884378239</v>
      </c>
      <c r="AJ65">
        <f t="shared" si="24"/>
        <v>13.290588235294116</v>
      </c>
      <c r="AK65">
        <f t="shared" si="25"/>
        <v>1.169961306155382</v>
      </c>
      <c r="AL65">
        <f t="shared" si="26"/>
        <v>-1.684319152203144</v>
      </c>
      <c r="AM65">
        <f t="shared" si="27"/>
        <v>8.8029309571751327E-2</v>
      </c>
      <c r="AN65">
        <f t="shared" si="28"/>
        <v>12.120626929138734</v>
      </c>
      <c r="AO65">
        <f t="shared" si="29"/>
        <v>14.460549541449499</v>
      </c>
      <c r="AP65">
        <f t="shared" si="30"/>
        <v>10.950665622983353</v>
      </c>
      <c r="AQ65">
        <f t="shared" si="31"/>
        <v>15.63051084760488</v>
      </c>
      <c r="AR65">
        <f t="shared" si="32"/>
        <v>9.7807043168279701</v>
      </c>
      <c r="AS65">
        <f t="shared" si="33"/>
        <v>16.800472153760261</v>
      </c>
      <c r="AT65">
        <f t="shared" si="34"/>
        <v>13.21</v>
      </c>
      <c r="AU65">
        <f t="shared" si="35"/>
        <v>12.040038693844618</v>
      </c>
      <c r="AV65">
        <f t="shared" si="36"/>
        <v>14.379961306155383</v>
      </c>
      <c r="AW65">
        <f t="shared" si="37"/>
        <v>10.870077387689237</v>
      </c>
      <c r="AX65">
        <f t="shared" si="38"/>
        <v>15.549922612310764</v>
      </c>
      <c r="AY65">
        <f t="shared" si="39"/>
        <v>9.7001160815338547</v>
      </c>
      <c r="AZ65">
        <f t="shared" si="40"/>
        <v>16.719883918466145</v>
      </c>
      <c r="BA65">
        <f t="shared" si="41"/>
        <v>13.33</v>
      </c>
      <c r="BH65">
        <f t="shared" si="42"/>
        <v>8316040.8431372549</v>
      </c>
      <c r="BI65">
        <f t="shared" si="43"/>
        <v>3869129.7250164286</v>
      </c>
      <c r="BJ65">
        <f t="shared" si="44"/>
        <v>0.85683716816930156</v>
      </c>
      <c r="BK65">
        <f t="shared" si="45"/>
        <v>0.46526102961716409</v>
      </c>
      <c r="BL65">
        <f t="shared" si="46"/>
        <v>4446911.1181208268</v>
      </c>
      <c r="BM65">
        <f t="shared" si="47"/>
        <v>12185170.568153683</v>
      </c>
      <c r="BN65">
        <f t="shared" si="48"/>
        <v>577781.39310439769</v>
      </c>
      <c r="BO65">
        <f t="shared" si="49"/>
        <v>16054300.293170113</v>
      </c>
      <c r="BP65">
        <f t="shared" si="50"/>
        <v>-3291348.3319120314</v>
      </c>
      <c r="BQ65">
        <f t="shared" si="51"/>
        <v>19923430.018186539</v>
      </c>
      <c r="BR65">
        <f t="shared" si="52"/>
        <v>7242406</v>
      </c>
      <c r="BS65">
        <f t="shared" si="53"/>
        <v>3373276.2749835714</v>
      </c>
      <c r="BT65">
        <f t="shared" si="54"/>
        <v>11111535.725016428</v>
      </c>
      <c r="BU65">
        <f t="shared" si="55"/>
        <v>-495853.45003285725</v>
      </c>
      <c r="BV65">
        <f t="shared" si="56"/>
        <v>14980665.450032856</v>
      </c>
      <c r="BW65">
        <f t="shared" si="57"/>
        <v>-4364983.1750492863</v>
      </c>
      <c r="BX65">
        <f t="shared" si="58"/>
        <v>18849795.175049286</v>
      </c>
      <c r="CF65">
        <f t="shared" si="59"/>
        <v>1.2685374574317407</v>
      </c>
      <c r="CG65">
        <f t="shared" si="60"/>
        <v>5.7834394182160587</v>
      </c>
      <c r="CH65">
        <v>0</v>
      </c>
      <c r="CI65">
        <f t="shared" si="61"/>
        <v>1.5392956831720301</v>
      </c>
      <c r="CJ65">
        <f t="shared" si="62"/>
        <v>5.4804721537602603</v>
      </c>
    </row>
    <row r="66" spans="1:88" x14ac:dyDescent="0.15">
      <c r="A66" t="s">
        <v>176</v>
      </c>
      <c r="B66">
        <v>11.4</v>
      </c>
      <c r="C66">
        <v>11.46</v>
      </c>
      <c r="D66">
        <v>11.22</v>
      </c>
      <c r="E66">
        <v>11.29</v>
      </c>
      <c r="F66" s="1" t="s">
        <v>177</v>
      </c>
      <c r="H66">
        <v>9698497</v>
      </c>
      <c r="L66">
        <f t="shared" si="0"/>
        <v>13.262745098039215</v>
      </c>
      <c r="M66">
        <f t="shared" si="1"/>
        <v>1.1568128603402195</v>
      </c>
      <c r="N66">
        <f t="shared" si="2"/>
        <v>-1.6102389261918992</v>
      </c>
      <c r="O66">
        <f t="shared" si="3"/>
        <v>8.7222731929850972E-2</v>
      </c>
      <c r="P66">
        <f t="shared" si="4"/>
        <v>12.105932237698996</v>
      </c>
      <c r="Q66">
        <f t="shared" si="5"/>
        <v>14.419557958379434</v>
      </c>
      <c r="R66">
        <f t="shared" si="6"/>
        <v>10.949119377358777</v>
      </c>
      <c r="S66">
        <f t="shared" si="7"/>
        <v>15.576370818719653</v>
      </c>
      <c r="T66">
        <f t="shared" si="8"/>
        <v>9.7923065170185559</v>
      </c>
      <c r="U66">
        <f t="shared" si="9"/>
        <v>16.733183679059874</v>
      </c>
      <c r="V66">
        <f t="shared" si="10"/>
        <v>13.29</v>
      </c>
      <c r="W66">
        <f t="shared" si="11"/>
        <v>12.13318713965978</v>
      </c>
      <c r="X66">
        <f t="shared" si="12"/>
        <v>14.446812860340218</v>
      </c>
      <c r="Y66">
        <f t="shared" si="13"/>
        <v>10.976374279319561</v>
      </c>
      <c r="Z66">
        <f t="shared" si="14"/>
        <v>15.603625720680437</v>
      </c>
      <c r="AA66">
        <f t="shared" si="15"/>
        <v>9.8195614189793403</v>
      </c>
      <c r="AB66">
        <f t="shared" si="16"/>
        <v>16.760438581020658</v>
      </c>
      <c r="AC66">
        <f t="shared" si="17"/>
        <v>13.38</v>
      </c>
      <c r="AD66">
        <f t="shared" si="18"/>
        <v>12.223187139659782</v>
      </c>
      <c r="AE66">
        <f t="shared" si="19"/>
        <v>14.53681286034022</v>
      </c>
      <c r="AF66">
        <f t="shared" si="20"/>
        <v>11.066374279319561</v>
      </c>
      <c r="AG66">
        <f t="shared" si="21"/>
        <v>15.693625720680441</v>
      </c>
      <c r="AH66">
        <f t="shared" si="22"/>
        <v>9.909561418979342</v>
      </c>
      <c r="AI66">
        <f t="shared" si="23"/>
        <v>16.850438581020658</v>
      </c>
      <c r="AJ66">
        <f t="shared" si="24"/>
        <v>13.21039215686274</v>
      </c>
      <c r="AK66">
        <f t="shared" si="25"/>
        <v>1.1641540912498565</v>
      </c>
      <c r="AL66">
        <f t="shared" si="26"/>
        <v>-1.6496030648322286</v>
      </c>
      <c r="AM66">
        <f t="shared" si="27"/>
        <v>8.8124113003343621E-2</v>
      </c>
      <c r="AN66">
        <f t="shared" si="28"/>
        <v>12.046238065612883</v>
      </c>
      <c r="AO66">
        <f t="shared" si="29"/>
        <v>14.374546248112598</v>
      </c>
      <c r="AP66">
        <f t="shared" si="30"/>
        <v>10.882083974363027</v>
      </c>
      <c r="AQ66">
        <f t="shared" si="31"/>
        <v>15.538700339362453</v>
      </c>
      <c r="AR66">
        <f t="shared" si="32"/>
        <v>9.7179298831131717</v>
      </c>
      <c r="AS66">
        <f t="shared" si="33"/>
        <v>16.702854430612309</v>
      </c>
      <c r="AT66">
        <f t="shared" si="34"/>
        <v>13.17</v>
      </c>
      <c r="AU66">
        <f t="shared" si="35"/>
        <v>12.005845908750143</v>
      </c>
      <c r="AV66">
        <f t="shared" si="36"/>
        <v>14.334154091249857</v>
      </c>
      <c r="AW66">
        <f t="shared" si="37"/>
        <v>10.841691817500287</v>
      </c>
      <c r="AX66">
        <f t="shared" si="38"/>
        <v>15.498308182499713</v>
      </c>
      <c r="AY66">
        <f t="shared" si="39"/>
        <v>9.6775377262504314</v>
      </c>
      <c r="AZ66">
        <f t="shared" si="40"/>
        <v>16.662462273749568</v>
      </c>
      <c r="BA66">
        <f t="shared" si="41"/>
        <v>13.33</v>
      </c>
      <c r="BH66">
        <f t="shared" si="42"/>
        <v>8307704.2352941176</v>
      </c>
      <c r="BI66">
        <f t="shared" si="43"/>
        <v>3865682.4610601878</v>
      </c>
      <c r="BJ66">
        <f t="shared" si="44"/>
        <v>0.35977936075081779</v>
      </c>
      <c r="BK66">
        <f t="shared" si="45"/>
        <v>0.46531296150835239</v>
      </c>
      <c r="BL66">
        <f t="shared" si="46"/>
        <v>4442021.7742339298</v>
      </c>
      <c r="BM66">
        <f t="shared" si="47"/>
        <v>12173386.696354305</v>
      </c>
      <c r="BN66">
        <f t="shared" si="48"/>
        <v>576339.31317374203</v>
      </c>
      <c r="BO66">
        <f t="shared" si="49"/>
        <v>16039069.157414492</v>
      </c>
      <c r="BP66">
        <f t="shared" si="50"/>
        <v>-3289343.1478864448</v>
      </c>
      <c r="BQ66">
        <f t="shared" si="51"/>
        <v>19904751.618474681</v>
      </c>
      <c r="BR66">
        <f t="shared" si="52"/>
        <v>7242406</v>
      </c>
      <c r="BS66">
        <f t="shared" si="53"/>
        <v>3376723.5389398122</v>
      </c>
      <c r="BT66">
        <f t="shared" si="54"/>
        <v>11108088.461060189</v>
      </c>
      <c r="BU66">
        <f t="shared" si="55"/>
        <v>-488958.92212037556</v>
      </c>
      <c r="BV66">
        <f t="shared" si="56"/>
        <v>14973770.922120376</v>
      </c>
      <c r="BW66">
        <f t="shared" si="57"/>
        <v>-4354641.3831805624</v>
      </c>
      <c r="BX66">
        <f t="shared" si="58"/>
        <v>18839453.383180562</v>
      </c>
      <c r="CF66">
        <f t="shared" si="59"/>
        <v>1.6076934829814444</v>
      </c>
      <c r="CG66">
        <f t="shared" si="60"/>
        <v>5.3331836790598732</v>
      </c>
      <c r="CH66">
        <v>0</v>
      </c>
      <c r="CI66">
        <f t="shared" si="61"/>
        <v>1.5720701168868274</v>
      </c>
      <c r="CJ66">
        <f t="shared" si="62"/>
        <v>5.4128544306123096</v>
      </c>
    </row>
    <row r="67" spans="1:88" x14ac:dyDescent="0.15">
      <c r="A67" t="s">
        <v>178</v>
      </c>
      <c r="B67">
        <v>11.29</v>
      </c>
      <c r="C67">
        <v>11.32</v>
      </c>
      <c r="D67">
        <v>11.01</v>
      </c>
      <c r="E67">
        <v>11.04</v>
      </c>
      <c r="F67" s="1" t="s">
        <v>179</v>
      </c>
      <c r="H67">
        <v>8315775</v>
      </c>
      <c r="L67">
        <f t="shared" si="0"/>
        <v>13.184117647058823</v>
      </c>
      <c r="M67">
        <f t="shared" si="1"/>
        <v>1.1519381391182635</v>
      </c>
      <c r="N67">
        <f t="shared" si="2"/>
        <v>-1.6442876424845629</v>
      </c>
      <c r="O67">
        <f t="shared" si="3"/>
        <v>8.7373168986795521E-2</v>
      </c>
      <c r="P67">
        <f t="shared" si="4"/>
        <v>12.03217950794056</v>
      </c>
      <c r="Q67">
        <f t="shared" si="5"/>
        <v>14.336055786177086</v>
      </c>
      <c r="R67">
        <f t="shared" si="6"/>
        <v>10.880241368822297</v>
      </c>
      <c r="S67">
        <f t="shared" si="7"/>
        <v>15.487993925295349</v>
      </c>
      <c r="T67">
        <f t="shared" si="8"/>
        <v>9.7283032297040322</v>
      </c>
      <c r="U67">
        <f t="shared" si="9"/>
        <v>16.639932064413614</v>
      </c>
      <c r="V67">
        <f t="shared" si="10"/>
        <v>13.22</v>
      </c>
      <c r="W67">
        <f t="shared" si="11"/>
        <v>12.068061860881738</v>
      </c>
      <c r="X67">
        <f t="shared" si="12"/>
        <v>14.371938139118264</v>
      </c>
      <c r="Y67">
        <f t="shared" si="13"/>
        <v>10.916123721763473</v>
      </c>
      <c r="Z67">
        <f t="shared" si="14"/>
        <v>15.523876278236528</v>
      </c>
      <c r="AA67">
        <f t="shared" si="15"/>
        <v>9.7641855826452097</v>
      </c>
      <c r="AB67">
        <f t="shared" si="16"/>
        <v>16.67581441735479</v>
      </c>
      <c r="AC67">
        <f t="shared" si="17"/>
        <v>13.38</v>
      </c>
      <c r="AD67">
        <f t="shared" si="18"/>
        <v>12.228061860881738</v>
      </c>
      <c r="AE67">
        <f t="shared" si="19"/>
        <v>14.531938139118264</v>
      </c>
      <c r="AF67">
        <f t="shared" si="20"/>
        <v>11.076123721763473</v>
      </c>
      <c r="AG67">
        <f t="shared" si="21"/>
        <v>15.683876278236529</v>
      </c>
      <c r="AH67">
        <f t="shared" si="22"/>
        <v>9.9241855826452099</v>
      </c>
      <c r="AI67">
        <f t="shared" si="23"/>
        <v>16.83581441735479</v>
      </c>
      <c r="AJ67">
        <f t="shared" si="24"/>
        <v>13.115686274509802</v>
      </c>
      <c r="AK67">
        <f t="shared" si="25"/>
        <v>1.1401552266213595</v>
      </c>
      <c r="AL67">
        <f t="shared" si="26"/>
        <v>-1.8205295437365292</v>
      </c>
      <c r="AM67">
        <f t="shared" si="27"/>
        <v>8.6930657135131331E-2</v>
      </c>
      <c r="AN67">
        <f t="shared" si="28"/>
        <v>11.975531047888442</v>
      </c>
      <c r="AO67">
        <f t="shared" si="29"/>
        <v>14.255841501131162</v>
      </c>
      <c r="AP67">
        <f t="shared" si="30"/>
        <v>10.835375821267082</v>
      </c>
      <c r="AQ67">
        <f t="shared" si="31"/>
        <v>15.395996727752522</v>
      </c>
      <c r="AR67">
        <f t="shared" si="32"/>
        <v>9.6952205946457237</v>
      </c>
      <c r="AS67">
        <f t="shared" si="33"/>
        <v>16.536151954373882</v>
      </c>
      <c r="AT67">
        <f t="shared" si="34"/>
        <v>13.17</v>
      </c>
      <c r="AU67">
        <f t="shared" si="35"/>
        <v>12.02984477337864</v>
      </c>
      <c r="AV67">
        <f t="shared" si="36"/>
        <v>14.31015522662136</v>
      </c>
      <c r="AW67">
        <f t="shared" si="37"/>
        <v>10.889689546757282</v>
      </c>
      <c r="AX67">
        <f t="shared" si="38"/>
        <v>15.450310453242718</v>
      </c>
      <c r="AY67">
        <f t="shared" si="39"/>
        <v>9.7495343201359219</v>
      </c>
      <c r="AZ67">
        <f t="shared" si="40"/>
        <v>16.590465679864078</v>
      </c>
      <c r="BA67">
        <f t="shared" si="41"/>
        <v>13.33</v>
      </c>
      <c r="BH67">
        <f t="shared" si="42"/>
        <v>8117849.5882352944</v>
      </c>
      <c r="BI67">
        <f t="shared" si="43"/>
        <v>3614707.1002873373</v>
      </c>
      <c r="BJ67">
        <f t="shared" si="44"/>
        <v>5.4755587734611255E-2</v>
      </c>
      <c r="BK67">
        <f t="shared" si="45"/>
        <v>0.44527889572207796</v>
      </c>
      <c r="BL67">
        <f t="shared" si="46"/>
        <v>4503142.4879479576</v>
      </c>
      <c r="BM67">
        <f t="shared" si="47"/>
        <v>11732556.688522631</v>
      </c>
      <c r="BN67">
        <f t="shared" si="48"/>
        <v>888435.3876606198</v>
      </c>
      <c r="BO67">
        <f t="shared" si="49"/>
        <v>15347263.78880997</v>
      </c>
      <c r="BP67">
        <f t="shared" si="50"/>
        <v>-2726271.712626718</v>
      </c>
      <c r="BQ67">
        <f t="shared" si="51"/>
        <v>18961970.889097307</v>
      </c>
      <c r="BR67">
        <f t="shared" si="52"/>
        <v>7242406</v>
      </c>
      <c r="BS67">
        <f t="shared" si="53"/>
        <v>3627698.8997126627</v>
      </c>
      <c r="BT67">
        <f t="shared" si="54"/>
        <v>10857113.100287337</v>
      </c>
      <c r="BU67">
        <f t="shared" si="55"/>
        <v>12991.799425325356</v>
      </c>
      <c r="BV67">
        <f t="shared" si="56"/>
        <v>14471820.200574674</v>
      </c>
      <c r="BW67">
        <f t="shared" si="57"/>
        <v>-3601715.3008620124</v>
      </c>
      <c r="BX67">
        <f t="shared" si="58"/>
        <v>18086527.300862014</v>
      </c>
      <c r="CF67">
        <f t="shared" si="59"/>
        <v>1.561696770295967</v>
      </c>
      <c r="CG67">
        <f t="shared" si="60"/>
        <v>5.3499320644136148</v>
      </c>
      <c r="CH67">
        <v>0</v>
      </c>
      <c r="CI67">
        <f t="shared" si="61"/>
        <v>1.3447794053542754</v>
      </c>
      <c r="CJ67">
        <f t="shared" si="62"/>
        <v>5.4961519543738824</v>
      </c>
    </row>
    <row r="68" spans="1:88" x14ac:dyDescent="0.15">
      <c r="A68" t="s">
        <v>180</v>
      </c>
      <c r="B68">
        <v>11.08</v>
      </c>
      <c r="C68">
        <v>11.14</v>
      </c>
      <c r="D68">
        <v>10.97</v>
      </c>
      <c r="E68">
        <v>11.01</v>
      </c>
      <c r="F68" s="1" t="s">
        <v>177</v>
      </c>
      <c r="H68">
        <v>5879115</v>
      </c>
      <c r="L68">
        <f t="shared" si="0"/>
        <v>13.095686274509802</v>
      </c>
      <c r="M68">
        <f t="shared" si="1"/>
        <v>1.1368623054602158</v>
      </c>
      <c r="N68">
        <f t="shared" si="2"/>
        <v>-1.7730258667463052</v>
      </c>
      <c r="O68">
        <f t="shared" si="3"/>
        <v>8.6811968584882035E-2</v>
      </c>
      <c r="P68">
        <f t="shared" si="4"/>
        <v>11.958823969049586</v>
      </c>
      <c r="Q68">
        <f t="shared" si="5"/>
        <v>14.232548579970018</v>
      </c>
      <c r="R68">
        <f t="shared" si="6"/>
        <v>10.82196166358937</v>
      </c>
      <c r="S68">
        <f t="shared" si="7"/>
        <v>15.369410885430234</v>
      </c>
      <c r="T68">
        <f t="shared" si="8"/>
        <v>9.685099358129154</v>
      </c>
      <c r="U68">
        <f t="shared" si="9"/>
        <v>16.50627319089045</v>
      </c>
      <c r="V68">
        <f t="shared" si="10"/>
        <v>13.19</v>
      </c>
      <c r="W68">
        <f t="shared" si="11"/>
        <v>12.053137694539783</v>
      </c>
      <c r="X68">
        <f t="shared" si="12"/>
        <v>14.326862305460216</v>
      </c>
      <c r="Y68">
        <f t="shared" si="13"/>
        <v>10.916275389079567</v>
      </c>
      <c r="Z68">
        <f t="shared" si="14"/>
        <v>15.463724610920432</v>
      </c>
      <c r="AA68">
        <f t="shared" si="15"/>
        <v>9.7794130836193531</v>
      </c>
      <c r="AB68">
        <f t="shared" si="16"/>
        <v>16.600586916380646</v>
      </c>
      <c r="AC68">
        <f t="shared" si="17"/>
        <v>13.38</v>
      </c>
      <c r="AD68">
        <f t="shared" si="18"/>
        <v>12.243137694539785</v>
      </c>
      <c r="AE68">
        <f t="shared" si="19"/>
        <v>14.516862305460217</v>
      </c>
      <c r="AF68">
        <f t="shared" si="20"/>
        <v>11.106275389079569</v>
      </c>
      <c r="AG68">
        <f t="shared" si="21"/>
        <v>15.653724610920433</v>
      </c>
      <c r="AH68">
        <f t="shared" si="22"/>
        <v>9.9694130836193544</v>
      </c>
      <c r="AI68">
        <f t="shared" si="23"/>
        <v>16.790586916380647</v>
      </c>
      <c r="AJ68">
        <f t="shared" si="24"/>
        <v>13.026078431372548</v>
      </c>
      <c r="AK68">
        <f t="shared" si="25"/>
        <v>1.1224030215872229</v>
      </c>
      <c r="AL68">
        <f t="shared" si="26"/>
        <v>-1.7962161474953562</v>
      </c>
      <c r="AM68">
        <f t="shared" si="27"/>
        <v>8.6165842429136677E-2</v>
      </c>
      <c r="AN68">
        <f t="shared" si="28"/>
        <v>11.903675409785325</v>
      </c>
      <c r="AO68">
        <f t="shared" si="29"/>
        <v>14.148481452959771</v>
      </c>
      <c r="AP68">
        <f t="shared" si="30"/>
        <v>10.781272388198103</v>
      </c>
      <c r="AQ68">
        <f t="shared" si="31"/>
        <v>15.270884474546994</v>
      </c>
      <c r="AR68">
        <f t="shared" si="32"/>
        <v>9.6588693666108796</v>
      </c>
      <c r="AS68">
        <f t="shared" si="33"/>
        <v>16.393287496134217</v>
      </c>
      <c r="AT68">
        <f t="shared" si="34"/>
        <v>13.15</v>
      </c>
      <c r="AU68">
        <f t="shared" si="35"/>
        <v>12.027596978412777</v>
      </c>
      <c r="AV68">
        <f t="shared" si="36"/>
        <v>14.272403021587223</v>
      </c>
      <c r="AW68">
        <f t="shared" si="37"/>
        <v>10.905193956825554</v>
      </c>
      <c r="AX68">
        <f t="shared" si="38"/>
        <v>15.394806043174446</v>
      </c>
      <c r="AY68">
        <f t="shared" si="39"/>
        <v>9.7827909352383315</v>
      </c>
      <c r="AZ68">
        <f t="shared" si="40"/>
        <v>16.517209064761669</v>
      </c>
      <c r="BA68">
        <f t="shared" si="41"/>
        <v>13.33</v>
      </c>
      <c r="BH68">
        <f t="shared" si="42"/>
        <v>7988428.8627450978</v>
      </c>
      <c r="BI68">
        <f t="shared" si="43"/>
        <v>3574157.1135518448</v>
      </c>
      <c r="BJ68">
        <f t="shared" si="44"/>
        <v>-0.59015700645821689</v>
      </c>
      <c r="BK68">
        <f t="shared" si="45"/>
        <v>0.4474167793144298</v>
      </c>
      <c r="BL68">
        <f t="shared" si="46"/>
        <v>4414271.749193253</v>
      </c>
      <c r="BM68">
        <f t="shared" si="47"/>
        <v>11562585.976296943</v>
      </c>
      <c r="BN68">
        <f t="shared" si="48"/>
        <v>840114.63564140815</v>
      </c>
      <c r="BO68">
        <f t="shared" si="49"/>
        <v>15136743.089848787</v>
      </c>
      <c r="BP68">
        <f t="shared" si="50"/>
        <v>-2734042.4779104376</v>
      </c>
      <c r="BQ68">
        <f t="shared" si="51"/>
        <v>18710900.203400634</v>
      </c>
      <c r="BR68">
        <f t="shared" si="52"/>
        <v>7137922</v>
      </c>
      <c r="BS68">
        <f t="shared" si="53"/>
        <v>3563764.8864481552</v>
      </c>
      <c r="BT68">
        <f t="shared" si="54"/>
        <v>10712079.113551844</v>
      </c>
      <c r="BU68">
        <f t="shared" si="55"/>
        <v>-10392.227103689685</v>
      </c>
      <c r="BV68">
        <f t="shared" si="56"/>
        <v>14286236.22710369</v>
      </c>
      <c r="BW68">
        <f t="shared" si="57"/>
        <v>-3584549.3406555355</v>
      </c>
      <c r="BX68">
        <f t="shared" si="58"/>
        <v>17860393.340655535</v>
      </c>
      <c r="CF68">
        <f t="shared" si="59"/>
        <v>1.3949006418708461</v>
      </c>
      <c r="CG68">
        <f t="shared" si="60"/>
        <v>5.4262731908904502</v>
      </c>
      <c r="CH68">
        <v>0</v>
      </c>
      <c r="CI68">
        <f t="shared" si="61"/>
        <v>1.3511306333891202</v>
      </c>
      <c r="CJ68">
        <f t="shared" si="62"/>
        <v>5.3832874961342174</v>
      </c>
    </row>
    <row r="69" spans="1:88" x14ac:dyDescent="0.15">
      <c r="A69" t="s">
        <v>181</v>
      </c>
      <c r="B69">
        <v>10.98</v>
      </c>
      <c r="C69">
        <v>11.01</v>
      </c>
      <c r="D69">
        <v>10.83</v>
      </c>
      <c r="E69">
        <v>10.86</v>
      </c>
      <c r="F69" s="1" t="s">
        <v>182</v>
      </c>
      <c r="H69">
        <v>7164436</v>
      </c>
      <c r="L69">
        <f t="shared" si="0"/>
        <v>13.006078431372549</v>
      </c>
      <c r="M69">
        <f t="shared" si="1"/>
        <v>1.1198583216260825</v>
      </c>
      <c r="N69">
        <f t="shared" si="2"/>
        <v>-1.8092274640872386</v>
      </c>
      <c r="O69">
        <f t="shared" si="3"/>
        <v>8.6102688641706296E-2</v>
      </c>
      <c r="P69">
        <f t="shared" si="4"/>
        <v>11.886220109746466</v>
      </c>
      <c r="Q69">
        <f t="shared" si="5"/>
        <v>14.125936752998632</v>
      </c>
      <c r="R69">
        <f t="shared" si="6"/>
        <v>10.766361788120385</v>
      </c>
      <c r="S69">
        <f t="shared" si="7"/>
        <v>15.245795074624713</v>
      </c>
      <c r="T69">
        <f t="shared" si="8"/>
        <v>9.6465034664943019</v>
      </c>
      <c r="U69">
        <f t="shared" si="9"/>
        <v>16.365653396250796</v>
      </c>
      <c r="V69">
        <f t="shared" si="10"/>
        <v>13.15</v>
      </c>
      <c r="W69">
        <f t="shared" si="11"/>
        <v>12.030141678373917</v>
      </c>
      <c r="X69">
        <f t="shared" si="12"/>
        <v>14.269858321626083</v>
      </c>
      <c r="Y69">
        <f t="shared" si="13"/>
        <v>10.910283356747836</v>
      </c>
      <c r="Z69">
        <f t="shared" si="14"/>
        <v>15.389716643252164</v>
      </c>
      <c r="AA69">
        <f t="shared" si="15"/>
        <v>9.7904250351217534</v>
      </c>
      <c r="AB69">
        <f t="shared" si="16"/>
        <v>16.509574964878247</v>
      </c>
      <c r="AC69">
        <f t="shared" si="17"/>
        <v>13.38</v>
      </c>
      <c r="AD69">
        <f t="shared" si="18"/>
        <v>12.260141678373918</v>
      </c>
      <c r="AE69">
        <f t="shared" si="19"/>
        <v>14.499858321626084</v>
      </c>
      <c r="AF69">
        <f t="shared" si="20"/>
        <v>11.140283356747837</v>
      </c>
      <c r="AG69">
        <f t="shared" si="21"/>
        <v>15.619716643252165</v>
      </c>
      <c r="AH69">
        <f t="shared" si="22"/>
        <v>10.020425035121754</v>
      </c>
      <c r="AI69">
        <f t="shared" si="23"/>
        <v>16.739574964878248</v>
      </c>
      <c r="AJ69">
        <f t="shared" si="24"/>
        <v>12.939999999999996</v>
      </c>
      <c r="AK69">
        <f t="shared" si="25"/>
        <v>1.1168706281391771</v>
      </c>
      <c r="AL69">
        <f t="shared" si="26"/>
        <v>-1.8623464057475423</v>
      </c>
      <c r="AM69">
        <f t="shared" si="27"/>
        <v>8.6311485945840608E-2</v>
      </c>
      <c r="AN69">
        <f t="shared" si="28"/>
        <v>11.823129371860819</v>
      </c>
      <c r="AO69">
        <f t="shared" si="29"/>
        <v>14.056870628139173</v>
      </c>
      <c r="AP69">
        <f t="shared" si="30"/>
        <v>10.706258743721641</v>
      </c>
      <c r="AQ69">
        <f t="shared" si="31"/>
        <v>15.173741256278351</v>
      </c>
      <c r="AR69">
        <f t="shared" si="32"/>
        <v>9.5893881155824641</v>
      </c>
      <c r="AS69">
        <f t="shared" si="33"/>
        <v>16.290611884417526</v>
      </c>
      <c r="AT69">
        <f t="shared" si="34"/>
        <v>13.14</v>
      </c>
      <c r="AU69">
        <f t="shared" si="35"/>
        <v>12.023129371860824</v>
      </c>
      <c r="AV69">
        <f t="shared" si="36"/>
        <v>14.256870628139177</v>
      </c>
      <c r="AW69">
        <f t="shared" si="37"/>
        <v>10.906258743721647</v>
      </c>
      <c r="AX69">
        <f t="shared" si="38"/>
        <v>15.373741256278354</v>
      </c>
      <c r="AY69">
        <f t="shared" si="39"/>
        <v>9.7893881155824687</v>
      </c>
      <c r="AZ69">
        <f t="shared" si="40"/>
        <v>16.490611884417532</v>
      </c>
      <c r="BA69">
        <f t="shared" si="41"/>
        <v>13.33</v>
      </c>
      <c r="BH69">
        <f t="shared" si="42"/>
        <v>7889098.6470588231</v>
      </c>
      <c r="BI69">
        <f t="shared" si="43"/>
        <v>3524944.8618387561</v>
      </c>
      <c r="BJ69">
        <f t="shared" si="44"/>
        <v>-0.20558127161195064</v>
      </c>
      <c r="BK69">
        <f t="shared" si="45"/>
        <v>0.44681211625524669</v>
      </c>
      <c r="BL69">
        <f t="shared" si="46"/>
        <v>4364153.785220067</v>
      </c>
      <c r="BM69">
        <f t="shared" si="47"/>
        <v>11414043.50889758</v>
      </c>
      <c r="BN69">
        <f t="shared" si="48"/>
        <v>839208.92338131089</v>
      </c>
      <c r="BO69">
        <f t="shared" si="49"/>
        <v>14938988.370736334</v>
      </c>
      <c r="BP69">
        <f t="shared" si="50"/>
        <v>-2685735.9384574452</v>
      </c>
      <c r="BQ69">
        <f t="shared" si="51"/>
        <v>18463933.232575092</v>
      </c>
      <c r="BR69">
        <f t="shared" si="52"/>
        <v>7137922</v>
      </c>
      <c r="BS69">
        <f t="shared" si="53"/>
        <v>3612977.1381612439</v>
      </c>
      <c r="BT69">
        <f t="shared" si="54"/>
        <v>10662866.861838756</v>
      </c>
      <c r="BU69">
        <f t="shared" si="55"/>
        <v>88032.276322487742</v>
      </c>
      <c r="BV69">
        <f t="shared" si="56"/>
        <v>14187811.723677512</v>
      </c>
      <c r="BW69">
        <f t="shared" si="57"/>
        <v>-3436912.5855162684</v>
      </c>
      <c r="BX69">
        <f t="shared" si="58"/>
        <v>17712756.585516267</v>
      </c>
      <c r="CF69">
        <f t="shared" si="59"/>
        <v>1.3334965335056985</v>
      </c>
      <c r="CG69">
        <f t="shared" si="60"/>
        <v>5.3856533962507953</v>
      </c>
      <c r="CH69">
        <v>0</v>
      </c>
      <c r="CI69">
        <f t="shared" si="61"/>
        <v>1.2706118844175354</v>
      </c>
      <c r="CJ69">
        <f t="shared" si="62"/>
        <v>5.4306118844175266</v>
      </c>
    </row>
    <row r="70" spans="1:88" x14ac:dyDescent="0.15">
      <c r="A70" t="s">
        <v>183</v>
      </c>
      <c r="B70">
        <v>10.88</v>
      </c>
      <c r="C70">
        <v>10.97</v>
      </c>
      <c r="D70">
        <v>10.8</v>
      </c>
      <c r="E70">
        <v>10.82</v>
      </c>
      <c r="F70" s="1" t="s">
        <v>184</v>
      </c>
      <c r="H70">
        <v>6101004</v>
      </c>
      <c r="L70">
        <f t="shared" si="0"/>
        <v>12.91862745098039</v>
      </c>
      <c r="M70">
        <f t="shared" si="1"/>
        <v>1.1082684243552705</v>
      </c>
      <c r="N70">
        <f t="shared" si="2"/>
        <v>-1.8394708413409415</v>
      </c>
      <c r="O70">
        <f t="shared" si="3"/>
        <v>8.5788403494147084E-2</v>
      </c>
      <c r="P70">
        <f t="shared" si="4"/>
        <v>11.81035902662512</v>
      </c>
      <c r="Q70">
        <f t="shared" si="5"/>
        <v>14.02689587533566</v>
      </c>
      <c r="R70">
        <f t="shared" si="6"/>
        <v>10.702090602269848</v>
      </c>
      <c r="S70">
        <f t="shared" si="7"/>
        <v>15.135164299690931</v>
      </c>
      <c r="T70">
        <f t="shared" si="8"/>
        <v>9.5938221779145785</v>
      </c>
      <c r="U70">
        <f t="shared" si="9"/>
        <v>16.243432724046201</v>
      </c>
      <c r="V70">
        <f t="shared" si="10"/>
        <v>13.14</v>
      </c>
      <c r="W70">
        <f t="shared" si="11"/>
        <v>12.031731575644731</v>
      </c>
      <c r="X70">
        <f t="shared" si="12"/>
        <v>14.24826842435527</v>
      </c>
      <c r="Y70">
        <f t="shared" si="13"/>
        <v>10.923463151289459</v>
      </c>
      <c r="Z70">
        <f t="shared" si="14"/>
        <v>15.356536848710542</v>
      </c>
      <c r="AA70">
        <f t="shared" si="15"/>
        <v>9.8151947269341893</v>
      </c>
      <c r="AB70">
        <f t="shared" si="16"/>
        <v>16.464805273065814</v>
      </c>
      <c r="AC70">
        <f t="shared" si="17"/>
        <v>13.38</v>
      </c>
      <c r="AD70">
        <f t="shared" si="18"/>
        <v>12.271731575644731</v>
      </c>
      <c r="AE70">
        <f t="shared" si="19"/>
        <v>14.488268424355271</v>
      </c>
      <c r="AF70">
        <f t="shared" si="20"/>
        <v>11.163463151289459</v>
      </c>
      <c r="AG70">
        <f t="shared" si="21"/>
        <v>15.596536848710542</v>
      </c>
      <c r="AH70">
        <f t="shared" si="22"/>
        <v>10.055194726934189</v>
      </c>
      <c r="AI70">
        <f t="shared" si="23"/>
        <v>16.704805273065812</v>
      </c>
      <c r="AJ70">
        <f t="shared" si="24"/>
        <v>12.852941176470589</v>
      </c>
      <c r="AK70">
        <f t="shared" si="25"/>
        <v>1.1056260654216654</v>
      </c>
      <c r="AL70">
        <f t="shared" si="26"/>
        <v>-1.8387239954362529</v>
      </c>
      <c r="AM70">
        <f t="shared" si="27"/>
        <v>8.6021249941273734E-2</v>
      </c>
      <c r="AN70">
        <f t="shared" si="28"/>
        <v>11.747315111048923</v>
      </c>
      <c r="AO70">
        <f t="shared" si="29"/>
        <v>13.958567241892254</v>
      </c>
      <c r="AP70">
        <f t="shared" si="30"/>
        <v>10.641689045627258</v>
      </c>
      <c r="AQ70">
        <f t="shared" si="31"/>
        <v>15.06419330731392</v>
      </c>
      <c r="AR70">
        <f t="shared" si="32"/>
        <v>9.5360629802055925</v>
      </c>
      <c r="AS70">
        <f t="shared" si="33"/>
        <v>16.169819372735585</v>
      </c>
      <c r="AT70">
        <f t="shared" si="34"/>
        <v>13.13</v>
      </c>
      <c r="AU70">
        <f t="shared" si="35"/>
        <v>12.024373934578335</v>
      </c>
      <c r="AV70">
        <f t="shared" si="36"/>
        <v>14.235626065421666</v>
      </c>
      <c r="AW70">
        <f t="shared" si="37"/>
        <v>10.91874786915667</v>
      </c>
      <c r="AX70">
        <f t="shared" si="38"/>
        <v>15.341252130843332</v>
      </c>
      <c r="AY70">
        <f t="shared" si="39"/>
        <v>9.8131218037350045</v>
      </c>
      <c r="AZ70">
        <f t="shared" si="40"/>
        <v>16.446878196264997</v>
      </c>
      <c r="BA70">
        <f t="shared" si="41"/>
        <v>13.33</v>
      </c>
      <c r="BH70">
        <f t="shared" si="42"/>
        <v>7804382.1568627451</v>
      </c>
      <c r="BI70">
        <f t="shared" si="43"/>
        <v>3514968.069740959</v>
      </c>
      <c r="BJ70">
        <f t="shared" si="44"/>
        <v>-0.48460700725178368</v>
      </c>
      <c r="BK70">
        <f t="shared" si="45"/>
        <v>0.45038389959544578</v>
      </c>
      <c r="BL70">
        <f t="shared" si="46"/>
        <v>4289414.0871217865</v>
      </c>
      <c r="BM70">
        <f t="shared" si="47"/>
        <v>11319350.226603704</v>
      </c>
      <c r="BN70">
        <f t="shared" si="48"/>
        <v>774446.01738082711</v>
      </c>
      <c r="BO70">
        <f t="shared" si="49"/>
        <v>14834318.296344664</v>
      </c>
      <c r="BP70">
        <f t="shared" si="50"/>
        <v>-2740522.0523601323</v>
      </c>
      <c r="BQ70">
        <f t="shared" si="51"/>
        <v>18349286.366085622</v>
      </c>
      <c r="BR70">
        <f t="shared" si="52"/>
        <v>7086502</v>
      </c>
      <c r="BS70">
        <f t="shared" si="53"/>
        <v>3571533.930259041</v>
      </c>
      <c r="BT70">
        <f t="shared" si="54"/>
        <v>10601470.069740959</v>
      </c>
      <c r="BU70">
        <f t="shared" si="55"/>
        <v>56565.860518082045</v>
      </c>
      <c r="BV70">
        <f t="shared" si="56"/>
        <v>14116438.139481917</v>
      </c>
      <c r="BW70">
        <f t="shared" si="57"/>
        <v>-3458402.2092228774</v>
      </c>
      <c r="BX70">
        <f t="shared" si="58"/>
        <v>17631406.209222876</v>
      </c>
      <c r="CF70">
        <f t="shared" si="59"/>
        <v>1.2861778220854223</v>
      </c>
      <c r="CG70">
        <f t="shared" si="60"/>
        <v>5.3634327240462003</v>
      </c>
      <c r="CH70">
        <v>0</v>
      </c>
      <c r="CI70">
        <f t="shared" si="61"/>
        <v>1.2839370197944078</v>
      </c>
      <c r="CJ70">
        <f t="shared" si="62"/>
        <v>5.3498193727355847</v>
      </c>
    </row>
    <row r="71" spans="1:88" x14ac:dyDescent="0.15">
      <c r="A71" t="s">
        <v>185</v>
      </c>
      <c r="B71">
        <v>10.9</v>
      </c>
      <c r="C71">
        <v>10.93</v>
      </c>
      <c r="D71">
        <v>10.7</v>
      </c>
      <c r="E71">
        <v>10.91</v>
      </c>
      <c r="F71" s="1" t="s">
        <v>127</v>
      </c>
      <c r="H71">
        <v>6758481</v>
      </c>
      <c r="L71">
        <f t="shared" si="0"/>
        <v>12.834117647058823</v>
      </c>
      <c r="M71">
        <f t="shared" si="1"/>
        <v>1.0945626335245457</v>
      </c>
      <c r="N71">
        <f t="shared" si="2"/>
        <v>-1.7670232728764628</v>
      </c>
      <c r="O71">
        <f t="shared" si="3"/>
        <v>8.5285382573642307E-2</v>
      </c>
      <c r="P71">
        <f t="shared" si="4"/>
        <v>11.739555013534277</v>
      </c>
      <c r="Q71">
        <f t="shared" si="5"/>
        <v>13.92868028058337</v>
      </c>
      <c r="R71">
        <f t="shared" si="6"/>
        <v>10.644992380009732</v>
      </c>
      <c r="S71">
        <f t="shared" si="7"/>
        <v>15.023242914107914</v>
      </c>
      <c r="T71">
        <f t="shared" si="8"/>
        <v>9.5504297464851859</v>
      </c>
      <c r="U71">
        <f t="shared" si="9"/>
        <v>16.117805547632461</v>
      </c>
      <c r="V71">
        <f t="shared" si="10"/>
        <v>13.13</v>
      </c>
      <c r="W71">
        <f t="shared" si="11"/>
        <v>12.035437366475454</v>
      </c>
      <c r="X71">
        <f t="shared" si="12"/>
        <v>14.224562633524547</v>
      </c>
      <c r="Y71">
        <f t="shared" si="13"/>
        <v>10.94087473295091</v>
      </c>
      <c r="Z71">
        <f t="shared" si="14"/>
        <v>15.319125267049092</v>
      </c>
      <c r="AA71">
        <f t="shared" si="15"/>
        <v>9.8463120994263633</v>
      </c>
      <c r="AB71">
        <f t="shared" si="16"/>
        <v>16.413687900573638</v>
      </c>
      <c r="AC71">
        <f t="shared" si="17"/>
        <v>13.38</v>
      </c>
      <c r="AD71">
        <f t="shared" si="18"/>
        <v>12.285437366475454</v>
      </c>
      <c r="AE71">
        <f t="shared" si="19"/>
        <v>14.474562633524547</v>
      </c>
      <c r="AF71">
        <f t="shared" si="20"/>
        <v>11.19087473295091</v>
      </c>
      <c r="AG71">
        <f t="shared" si="21"/>
        <v>15.569125267049092</v>
      </c>
      <c r="AH71">
        <f t="shared" si="22"/>
        <v>10.096312099426363</v>
      </c>
      <c r="AI71">
        <f t="shared" si="23"/>
        <v>16.663687900573638</v>
      </c>
      <c r="AJ71">
        <f t="shared" si="24"/>
        <v>12.769411764705881</v>
      </c>
      <c r="AK71">
        <f t="shared" si="25"/>
        <v>1.0882012713282483</v>
      </c>
      <c r="AL71">
        <f t="shared" si="26"/>
        <v>-1.7087020698260167</v>
      </c>
      <c r="AM71">
        <f t="shared" si="27"/>
        <v>8.5219373560808109E-2</v>
      </c>
      <c r="AN71">
        <f t="shared" si="28"/>
        <v>11.681210493377632</v>
      </c>
      <c r="AO71">
        <f t="shared" si="29"/>
        <v>13.857613036034129</v>
      </c>
      <c r="AP71">
        <f t="shared" si="30"/>
        <v>10.593009222049384</v>
      </c>
      <c r="AQ71">
        <f t="shared" si="31"/>
        <v>14.945814307362378</v>
      </c>
      <c r="AR71">
        <f t="shared" si="32"/>
        <v>9.5048079507211369</v>
      </c>
      <c r="AS71">
        <f t="shared" si="33"/>
        <v>16.034015578690624</v>
      </c>
      <c r="AT71">
        <f t="shared" si="34"/>
        <v>13.1</v>
      </c>
      <c r="AU71">
        <f t="shared" si="35"/>
        <v>12.011798728671751</v>
      </c>
      <c r="AV71">
        <f t="shared" si="36"/>
        <v>14.188201271328248</v>
      </c>
      <c r="AW71">
        <f t="shared" si="37"/>
        <v>10.923597457343503</v>
      </c>
      <c r="AX71">
        <f t="shared" si="38"/>
        <v>15.276402542656497</v>
      </c>
      <c r="AY71">
        <f t="shared" si="39"/>
        <v>9.8353961860152559</v>
      </c>
      <c r="AZ71">
        <f t="shared" si="40"/>
        <v>16.364603813984743</v>
      </c>
      <c r="BA71">
        <f t="shared" si="41"/>
        <v>13.33</v>
      </c>
      <c r="BH71">
        <f t="shared" si="42"/>
        <v>7742885.3137254901</v>
      </c>
      <c r="BI71">
        <f t="shared" si="43"/>
        <v>3505279.2985489336</v>
      </c>
      <c r="BJ71">
        <f t="shared" si="44"/>
        <v>-0.28083477231985482</v>
      </c>
      <c r="BK71">
        <f t="shared" si="45"/>
        <v>0.45270970142554884</v>
      </c>
      <c r="BL71">
        <f t="shared" si="46"/>
        <v>4237606.015176557</v>
      </c>
      <c r="BM71">
        <f t="shared" si="47"/>
        <v>11248164.612274423</v>
      </c>
      <c r="BN71">
        <f t="shared" si="48"/>
        <v>732326.71662762295</v>
      </c>
      <c r="BO71">
        <f t="shared" si="49"/>
        <v>14753443.910823356</v>
      </c>
      <c r="BP71">
        <f t="shared" si="50"/>
        <v>-2772952.5819213111</v>
      </c>
      <c r="BQ71">
        <f t="shared" si="51"/>
        <v>18258723.209372289</v>
      </c>
      <c r="BR71">
        <f t="shared" si="52"/>
        <v>7011149</v>
      </c>
      <c r="BS71">
        <f t="shared" si="53"/>
        <v>3505869.7014510664</v>
      </c>
      <c r="BT71">
        <f t="shared" si="54"/>
        <v>10516428.298548933</v>
      </c>
      <c r="BU71">
        <f t="shared" si="55"/>
        <v>590.40290213283151</v>
      </c>
      <c r="BV71">
        <f t="shared" si="56"/>
        <v>14021707.597097866</v>
      </c>
      <c r="BW71">
        <f t="shared" si="57"/>
        <v>-3504688.8956468012</v>
      </c>
      <c r="BX71">
        <f t="shared" si="58"/>
        <v>17526986.895646803</v>
      </c>
      <c r="CF71">
        <f t="shared" si="59"/>
        <v>1.3495702535148144</v>
      </c>
      <c r="CG71">
        <f t="shared" si="60"/>
        <v>5.2178055476324605</v>
      </c>
      <c r="CH71">
        <v>0</v>
      </c>
      <c r="CI71">
        <f t="shared" si="61"/>
        <v>1.4051920492788632</v>
      </c>
      <c r="CJ71">
        <f t="shared" si="62"/>
        <v>5.1240155786906243</v>
      </c>
    </row>
    <row r="72" spans="1:88" x14ac:dyDescent="0.15">
      <c r="A72" t="s">
        <v>186</v>
      </c>
      <c r="B72">
        <v>10.91</v>
      </c>
      <c r="C72">
        <v>11.02</v>
      </c>
      <c r="D72">
        <v>10.85</v>
      </c>
      <c r="E72">
        <v>10.98</v>
      </c>
      <c r="F72" s="1" t="s">
        <v>187</v>
      </c>
      <c r="H72">
        <v>6851278</v>
      </c>
      <c r="L72">
        <f t="shared" si="0"/>
        <v>12.746470588235296</v>
      </c>
      <c r="M72">
        <f t="shared" si="1"/>
        <v>1.0657811708023881</v>
      </c>
      <c r="N72">
        <f t="shared" si="2"/>
        <v>-1.7231216299802736</v>
      </c>
      <c r="O72">
        <f t="shared" si="3"/>
        <v>8.3613825758644122E-2</v>
      </c>
      <c r="P72">
        <f t="shared" si="4"/>
        <v>11.680689417432907</v>
      </c>
      <c r="Q72">
        <f t="shared" si="5"/>
        <v>13.812251759037684</v>
      </c>
      <c r="R72">
        <f t="shared" si="6"/>
        <v>10.61490824663052</v>
      </c>
      <c r="S72">
        <f t="shared" si="7"/>
        <v>14.878032929840071</v>
      </c>
      <c r="T72">
        <f t="shared" si="8"/>
        <v>9.5491270758281317</v>
      </c>
      <c r="U72">
        <f t="shared" si="9"/>
        <v>15.943814100642459</v>
      </c>
      <c r="V72">
        <f t="shared" si="10"/>
        <v>13.11</v>
      </c>
      <c r="W72">
        <f t="shared" si="11"/>
        <v>12.044218829197611</v>
      </c>
      <c r="X72">
        <f t="shared" si="12"/>
        <v>14.175781170802388</v>
      </c>
      <c r="Y72">
        <f t="shared" si="13"/>
        <v>10.978437658395222</v>
      </c>
      <c r="Z72">
        <f t="shared" si="14"/>
        <v>15.241562341604777</v>
      </c>
      <c r="AA72">
        <f t="shared" si="15"/>
        <v>9.9126564875928356</v>
      </c>
      <c r="AB72">
        <f t="shared" si="16"/>
        <v>16.307343512407165</v>
      </c>
      <c r="AC72">
        <f t="shared" si="17"/>
        <v>13.38</v>
      </c>
      <c r="AD72">
        <f t="shared" si="18"/>
        <v>12.314218829197612</v>
      </c>
      <c r="AE72">
        <f t="shared" si="19"/>
        <v>14.445781170802389</v>
      </c>
      <c r="AF72">
        <f t="shared" si="20"/>
        <v>11.248437658395225</v>
      </c>
      <c r="AG72">
        <f t="shared" si="21"/>
        <v>15.511562341604776</v>
      </c>
      <c r="AH72">
        <f t="shared" si="22"/>
        <v>10.182656487592837</v>
      </c>
      <c r="AI72">
        <f t="shared" si="23"/>
        <v>16.577343512407165</v>
      </c>
      <c r="AJ72">
        <f t="shared" si="24"/>
        <v>12.683529411764704</v>
      </c>
      <c r="AK72">
        <f t="shared" si="25"/>
        <v>1.052615460630556</v>
      </c>
      <c r="AL72">
        <f t="shared" si="26"/>
        <v>-1.6183777224250782</v>
      </c>
      <c r="AM72">
        <f t="shared" si="27"/>
        <v>8.2990737550874008E-2</v>
      </c>
      <c r="AN72">
        <f t="shared" si="28"/>
        <v>11.630913951134149</v>
      </c>
      <c r="AO72">
        <f t="shared" si="29"/>
        <v>13.736144872395259</v>
      </c>
      <c r="AP72">
        <f t="shared" si="30"/>
        <v>10.578298490503592</v>
      </c>
      <c r="AQ72">
        <f t="shared" si="31"/>
        <v>14.788760333025817</v>
      </c>
      <c r="AR72">
        <f t="shared" si="32"/>
        <v>9.5256830298730364</v>
      </c>
      <c r="AS72">
        <f t="shared" si="33"/>
        <v>15.841375793656372</v>
      </c>
      <c r="AT72">
        <f t="shared" si="34"/>
        <v>13.1</v>
      </c>
      <c r="AU72">
        <f t="shared" si="35"/>
        <v>12.047384539369444</v>
      </c>
      <c r="AV72">
        <f t="shared" si="36"/>
        <v>14.152615460630555</v>
      </c>
      <c r="AW72">
        <f t="shared" si="37"/>
        <v>10.994769078738887</v>
      </c>
      <c r="AX72">
        <f t="shared" si="38"/>
        <v>15.205230921261112</v>
      </c>
      <c r="AY72">
        <f t="shared" si="39"/>
        <v>9.9421536181083319</v>
      </c>
      <c r="AZ72">
        <f t="shared" si="40"/>
        <v>16.257846381891667</v>
      </c>
      <c r="BA72">
        <f t="shared" si="41"/>
        <v>13.33</v>
      </c>
      <c r="BH72">
        <f t="shared" si="42"/>
        <v>7444349.5882352944</v>
      </c>
      <c r="BI72">
        <f t="shared" si="43"/>
        <v>2860928.1893925117</v>
      </c>
      <c r="BJ72">
        <f t="shared" si="44"/>
        <v>-0.20730041055704618</v>
      </c>
      <c r="BK72">
        <f t="shared" si="45"/>
        <v>0.38430868344949709</v>
      </c>
      <c r="BL72">
        <f t="shared" si="46"/>
        <v>4583421.3988427827</v>
      </c>
      <c r="BM72">
        <f t="shared" si="47"/>
        <v>10305277.777627807</v>
      </c>
      <c r="BN72">
        <f t="shared" si="48"/>
        <v>1722493.209450271</v>
      </c>
      <c r="BO72">
        <f t="shared" si="49"/>
        <v>13166205.967020318</v>
      </c>
      <c r="BP72">
        <f t="shared" si="50"/>
        <v>-1138434.9799422417</v>
      </c>
      <c r="BQ72">
        <f t="shared" si="51"/>
        <v>16027134.156412831</v>
      </c>
      <c r="BR72">
        <f t="shared" si="52"/>
        <v>6851278</v>
      </c>
      <c r="BS72">
        <f t="shared" si="53"/>
        <v>3990349.8106074883</v>
      </c>
      <c r="BT72">
        <f t="shared" si="54"/>
        <v>9712206.1893925108</v>
      </c>
      <c r="BU72">
        <f t="shared" si="55"/>
        <v>1129421.6212149765</v>
      </c>
      <c r="BV72">
        <f t="shared" si="56"/>
        <v>12573134.378785023</v>
      </c>
      <c r="BW72">
        <f t="shared" si="57"/>
        <v>-1731506.5681775361</v>
      </c>
      <c r="BX72">
        <f t="shared" si="58"/>
        <v>15434062.568177536</v>
      </c>
      <c r="CF72">
        <f t="shared" si="59"/>
        <v>1.3608729241718684</v>
      </c>
      <c r="CG72">
        <f t="shared" si="60"/>
        <v>5.0338141006424593</v>
      </c>
      <c r="CH72">
        <v>0</v>
      </c>
      <c r="CI72">
        <f t="shared" si="61"/>
        <v>1.454316970126964</v>
      </c>
      <c r="CJ72">
        <f t="shared" si="62"/>
        <v>4.8613757936563715</v>
      </c>
    </row>
    <row r="73" spans="1:88" x14ac:dyDescent="0.15">
      <c r="A73" t="s">
        <v>188</v>
      </c>
      <c r="B73">
        <v>10.97</v>
      </c>
      <c r="C73">
        <v>10.97</v>
      </c>
      <c r="D73">
        <v>10.4</v>
      </c>
      <c r="E73">
        <v>10.51</v>
      </c>
      <c r="F73" s="1" t="s">
        <v>189</v>
      </c>
      <c r="H73">
        <v>10765484</v>
      </c>
      <c r="L73">
        <f t="shared" si="0"/>
        <v>12.662745098039217</v>
      </c>
      <c r="M73">
        <f t="shared" si="1"/>
        <v>1.0338488500883056</v>
      </c>
      <c r="N73">
        <f t="shared" si="2"/>
        <v>-1.6373235777112209</v>
      </c>
      <c r="O73">
        <f t="shared" si="3"/>
        <v>8.1644923125586216E-2</v>
      </c>
      <c r="P73">
        <f t="shared" si="4"/>
        <v>11.628896247950911</v>
      </c>
      <c r="Q73">
        <f t="shared" si="5"/>
        <v>13.696593948127523</v>
      </c>
      <c r="R73">
        <f t="shared" si="6"/>
        <v>10.595047397862606</v>
      </c>
      <c r="S73">
        <f t="shared" si="7"/>
        <v>14.730442798215828</v>
      </c>
      <c r="T73">
        <f t="shared" si="8"/>
        <v>9.5611985477742998</v>
      </c>
      <c r="U73">
        <f t="shared" si="9"/>
        <v>15.764291648304134</v>
      </c>
      <c r="V73">
        <f t="shared" si="10"/>
        <v>13.09</v>
      </c>
      <c r="W73">
        <f t="shared" si="11"/>
        <v>12.056151149911694</v>
      </c>
      <c r="X73">
        <f t="shared" si="12"/>
        <v>14.123848850088306</v>
      </c>
      <c r="Y73">
        <f t="shared" si="13"/>
        <v>11.022302299823389</v>
      </c>
      <c r="Z73">
        <f t="shared" si="14"/>
        <v>15.157697700176611</v>
      </c>
      <c r="AA73">
        <f t="shared" si="15"/>
        <v>9.9884534497350828</v>
      </c>
      <c r="AB73">
        <f t="shared" si="16"/>
        <v>16.191546550264917</v>
      </c>
      <c r="AC73">
        <f t="shared" si="17"/>
        <v>13.38</v>
      </c>
      <c r="AD73">
        <f t="shared" si="18"/>
        <v>12.346151149911694</v>
      </c>
      <c r="AE73">
        <f t="shared" si="19"/>
        <v>14.413848850088307</v>
      </c>
      <c r="AF73">
        <f t="shared" si="20"/>
        <v>11.31230229982339</v>
      </c>
      <c r="AG73">
        <f t="shared" si="21"/>
        <v>15.447697700176612</v>
      </c>
      <c r="AH73">
        <f t="shared" si="22"/>
        <v>10.278453449735084</v>
      </c>
      <c r="AI73">
        <f t="shared" si="23"/>
        <v>16.481546550264916</v>
      </c>
      <c r="AJ73">
        <f t="shared" si="24"/>
        <v>12.599411764705881</v>
      </c>
      <c r="AK73">
        <f t="shared" si="25"/>
        <v>1.0515337290791027</v>
      </c>
      <c r="AL73">
        <f t="shared" si="26"/>
        <v>-1.9870135469032615</v>
      </c>
      <c r="AM73">
        <f t="shared" si="27"/>
        <v>8.3458954173139491E-2</v>
      </c>
      <c r="AN73">
        <f t="shared" si="28"/>
        <v>11.547878035626779</v>
      </c>
      <c r="AO73">
        <f t="shared" si="29"/>
        <v>13.650945493784983</v>
      </c>
      <c r="AP73">
        <f t="shared" si="30"/>
        <v>10.496344306547675</v>
      </c>
      <c r="AQ73">
        <f t="shared" si="31"/>
        <v>14.702479222864087</v>
      </c>
      <c r="AR73">
        <f t="shared" si="32"/>
        <v>9.4448105774685729</v>
      </c>
      <c r="AS73">
        <f t="shared" si="33"/>
        <v>15.754012951943189</v>
      </c>
      <c r="AT73">
        <f t="shared" si="34"/>
        <v>13.08</v>
      </c>
      <c r="AU73">
        <f t="shared" si="35"/>
        <v>12.028466270920898</v>
      </c>
      <c r="AV73">
        <f t="shared" si="36"/>
        <v>14.131533729079102</v>
      </c>
      <c r="AW73">
        <f t="shared" si="37"/>
        <v>10.976932541841794</v>
      </c>
      <c r="AX73">
        <f t="shared" si="38"/>
        <v>15.183067458158206</v>
      </c>
      <c r="AY73">
        <f t="shared" si="39"/>
        <v>9.9253988127626922</v>
      </c>
      <c r="AZ73">
        <f t="shared" si="40"/>
        <v>16.23460118723731</v>
      </c>
      <c r="BA73">
        <f t="shared" si="41"/>
        <v>13.33</v>
      </c>
      <c r="BH73">
        <f t="shared" si="42"/>
        <v>7439956</v>
      </c>
      <c r="BI73">
        <f t="shared" si="43"/>
        <v>2855647.5487335199</v>
      </c>
      <c r="BJ73">
        <f t="shared" si="44"/>
        <v>1.1645442734958213</v>
      </c>
      <c r="BK73">
        <f t="shared" si="45"/>
        <v>0.38382586519779416</v>
      </c>
      <c r="BL73">
        <f t="shared" si="46"/>
        <v>4584308.4512664806</v>
      </c>
      <c r="BM73">
        <f t="shared" si="47"/>
        <v>10295603.548733519</v>
      </c>
      <c r="BN73">
        <f t="shared" si="48"/>
        <v>1728660.9025329603</v>
      </c>
      <c r="BO73">
        <f t="shared" si="49"/>
        <v>13151251.097467039</v>
      </c>
      <c r="BP73">
        <f t="shared" si="50"/>
        <v>-1126986.64620056</v>
      </c>
      <c r="BQ73">
        <f t="shared" si="51"/>
        <v>16006898.64620056</v>
      </c>
      <c r="BR73">
        <f t="shared" si="52"/>
        <v>6851278</v>
      </c>
      <c r="BS73">
        <f t="shared" si="53"/>
        <v>3995630.4512664801</v>
      </c>
      <c r="BT73">
        <f t="shared" si="54"/>
        <v>9706925.5487335194</v>
      </c>
      <c r="BU73">
        <f t="shared" si="55"/>
        <v>1139982.9025329603</v>
      </c>
      <c r="BV73">
        <f t="shared" si="56"/>
        <v>12562573.097467039</v>
      </c>
      <c r="BW73">
        <f t="shared" si="57"/>
        <v>-1715664.64620056</v>
      </c>
      <c r="BX73">
        <f t="shared" si="58"/>
        <v>15418220.64620056</v>
      </c>
      <c r="CF73">
        <f t="shared" si="59"/>
        <v>1.4088014522257009</v>
      </c>
      <c r="CG73">
        <f t="shared" si="60"/>
        <v>4.7942916483041333</v>
      </c>
      <c r="CH73">
        <v>0</v>
      </c>
      <c r="CI73">
        <f t="shared" si="61"/>
        <v>1.0651894225314269</v>
      </c>
      <c r="CJ73">
        <f t="shared" si="62"/>
        <v>5.2440129519431888</v>
      </c>
    </row>
    <row r="74" spans="1:88" x14ac:dyDescent="0.15">
      <c r="A74" t="s">
        <v>190</v>
      </c>
      <c r="B74">
        <v>10.52</v>
      </c>
      <c r="C74">
        <v>10.61</v>
      </c>
      <c r="D74">
        <v>10.1</v>
      </c>
      <c r="E74">
        <v>10.27</v>
      </c>
      <c r="F74" s="1" t="s">
        <v>191</v>
      </c>
      <c r="H74">
        <v>8827200</v>
      </c>
      <c r="L74">
        <f t="shared" si="0"/>
        <v>12.58078431372549</v>
      </c>
      <c r="M74">
        <f t="shared" si="1"/>
        <v>1.0347811043267015</v>
      </c>
      <c r="N74">
        <f t="shared" si="2"/>
        <v>-1.9915171480313951</v>
      </c>
      <c r="O74">
        <f t="shared" si="3"/>
        <v>8.2250921605719549E-2</v>
      </c>
      <c r="P74">
        <f t="shared" si="4"/>
        <v>11.546003209398789</v>
      </c>
      <c r="Q74">
        <f t="shared" si="5"/>
        <v>13.61556541805219</v>
      </c>
      <c r="R74">
        <f t="shared" si="6"/>
        <v>10.511222105072086</v>
      </c>
      <c r="S74">
        <f t="shared" si="7"/>
        <v>14.650346522378893</v>
      </c>
      <c r="T74">
        <f t="shared" si="8"/>
        <v>9.4764410007453854</v>
      </c>
      <c r="U74">
        <f t="shared" si="9"/>
        <v>15.685127626705594</v>
      </c>
      <c r="V74">
        <f t="shared" si="10"/>
        <v>13.06</v>
      </c>
      <c r="W74">
        <f t="shared" si="11"/>
        <v>12.0252188956733</v>
      </c>
      <c r="X74">
        <f t="shared" si="12"/>
        <v>14.094781104326701</v>
      </c>
      <c r="Y74">
        <f t="shared" si="13"/>
        <v>10.990437791346597</v>
      </c>
      <c r="Z74">
        <f t="shared" si="14"/>
        <v>15.129562208653404</v>
      </c>
      <c r="AA74">
        <f t="shared" si="15"/>
        <v>9.9556566870198964</v>
      </c>
      <c r="AB74">
        <f t="shared" si="16"/>
        <v>16.164343312980105</v>
      </c>
      <c r="AC74">
        <f t="shared" si="17"/>
        <v>13.38</v>
      </c>
      <c r="AD74">
        <f t="shared" si="18"/>
        <v>12.3452188956733</v>
      </c>
      <c r="AE74">
        <f t="shared" si="19"/>
        <v>14.414781104326702</v>
      </c>
      <c r="AF74">
        <f t="shared" si="20"/>
        <v>11.310437791346597</v>
      </c>
      <c r="AG74">
        <f t="shared" si="21"/>
        <v>15.449562208653404</v>
      </c>
      <c r="AH74">
        <f t="shared" si="22"/>
        <v>10.275656687019897</v>
      </c>
      <c r="AI74">
        <f t="shared" si="23"/>
        <v>16.484343312980105</v>
      </c>
      <c r="AJ74">
        <f t="shared" si="24"/>
        <v>12.510588235294117</v>
      </c>
      <c r="AK74">
        <f t="shared" si="25"/>
        <v>1.0532217831812416</v>
      </c>
      <c r="AL74">
        <f t="shared" si="26"/>
        <v>-2.1273660221178221</v>
      </c>
      <c r="AM74">
        <f t="shared" si="27"/>
        <v>8.4186431794626232E-2</v>
      </c>
      <c r="AN74">
        <f t="shared" si="28"/>
        <v>11.457366452112876</v>
      </c>
      <c r="AO74">
        <f t="shared" si="29"/>
        <v>13.563810018475358</v>
      </c>
      <c r="AP74">
        <f t="shared" si="30"/>
        <v>10.404144668931634</v>
      </c>
      <c r="AQ74">
        <f t="shared" si="31"/>
        <v>14.6170318016566</v>
      </c>
      <c r="AR74">
        <f t="shared" si="32"/>
        <v>9.3509228857503928</v>
      </c>
      <c r="AS74">
        <f t="shared" si="33"/>
        <v>15.670253584837841</v>
      </c>
      <c r="AT74">
        <f t="shared" si="34"/>
        <v>12.98</v>
      </c>
      <c r="AU74">
        <f t="shared" si="35"/>
        <v>11.926778216818759</v>
      </c>
      <c r="AV74">
        <f t="shared" si="36"/>
        <v>14.033221783181242</v>
      </c>
      <c r="AW74">
        <f t="shared" si="37"/>
        <v>10.873556433637518</v>
      </c>
      <c r="AX74">
        <f t="shared" si="38"/>
        <v>15.086443566362483</v>
      </c>
      <c r="AY74">
        <f t="shared" si="39"/>
        <v>9.8203346504562745</v>
      </c>
      <c r="AZ74">
        <f t="shared" si="40"/>
        <v>16.139665349543726</v>
      </c>
      <c r="BA74">
        <f t="shared" si="41"/>
        <v>13.33</v>
      </c>
      <c r="BH74">
        <f t="shared" si="42"/>
        <v>7455515</v>
      </c>
      <c r="BI74">
        <f t="shared" si="43"/>
        <v>2860996.8354347683</v>
      </c>
      <c r="BJ74">
        <f t="shared" si="44"/>
        <v>0.47944303293560037</v>
      </c>
      <c r="BK74">
        <f t="shared" si="45"/>
        <v>0.38374234850775141</v>
      </c>
      <c r="BL74">
        <f t="shared" si="46"/>
        <v>4594518.1645652317</v>
      </c>
      <c r="BM74">
        <f t="shared" si="47"/>
        <v>10316511.835434768</v>
      </c>
      <c r="BN74">
        <f t="shared" si="48"/>
        <v>1733521.3291304633</v>
      </c>
      <c r="BO74">
        <f t="shared" si="49"/>
        <v>13177508.670869537</v>
      </c>
      <c r="BP74">
        <f t="shared" si="50"/>
        <v>-1127475.506304305</v>
      </c>
      <c r="BQ74">
        <f t="shared" si="51"/>
        <v>16038505.506304305</v>
      </c>
      <c r="BR74">
        <f t="shared" si="52"/>
        <v>6851278</v>
      </c>
      <c r="BS74">
        <f t="shared" si="53"/>
        <v>3990281.1645652317</v>
      </c>
      <c r="BT74">
        <f t="shared" si="54"/>
        <v>9712274.8354347683</v>
      </c>
      <c r="BU74">
        <f t="shared" si="55"/>
        <v>1129284.3291304633</v>
      </c>
      <c r="BV74">
        <f t="shared" si="56"/>
        <v>12573271.670869537</v>
      </c>
      <c r="BW74">
        <f t="shared" si="57"/>
        <v>-1731712.506304305</v>
      </c>
      <c r="BX74">
        <f t="shared" si="58"/>
        <v>15434268.506304305</v>
      </c>
      <c r="CF74">
        <f t="shared" si="59"/>
        <v>1.0435589992546142</v>
      </c>
      <c r="CG74">
        <f t="shared" si="60"/>
        <v>5.1651276267055941</v>
      </c>
      <c r="CH74">
        <v>0</v>
      </c>
      <c r="CI74">
        <f t="shared" si="61"/>
        <v>0.91907711424960681</v>
      </c>
      <c r="CJ74">
        <f t="shared" si="62"/>
        <v>5.4002535848378415</v>
      </c>
    </row>
    <row r="75" spans="1:88" x14ac:dyDescent="0.15">
      <c r="A75" t="s">
        <v>192</v>
      </c>
      <c r="B75">
        <v>10.27</v>
      </c>
      <c r="C75">
        <v>10.67</v>
      </c>
      <c r="D75">
        <v>10.27</v>
      </c>
      <c r="E75">
        <v>10.65</v>
      </c>
      <c r="F75" s="1" t="s">
        <v>193</v>
      </c>
      <c r="H75">
        <v>8664228</v>
      </c>
      <c r="L75">
        <f t="shared" si="0"/>
        <v>12.491176470588234</v>
      </c>
      <c r="M75">
        <f t="shared" si="1"/>
        <v>1.0331327706540472</v>
      </c>
      <c r="N75">
        <f t="shared" si="2"/>
        <v>-2.1499429053848238</v>
      </c>
      <c r="O75">
        <f t="shared" si="3"/>
        <v>8.2709004479014844E-2</v>
      </c>
      <c r="P75">
        <f t="shared" si="4"/>
        <v>11.458043699934187</v>
      </c>
      <c r="Q75">
        <f t="shared" si="5"/>
        <v>13.524309241242282</v>
      </c>
      <c r="R75">
        <f t="shared" si="6"/>
        <v>10.42491092928014</v>
      </c>
      <c r="S75">
        <f t="shared" si="7"/>
        <v>14.557442011896329</v>
      </c>
      <c r="T75">
        <f t="shared" si="8"/>
        <v>9.3917781586260922</v>
      </c>
      <c r="U75">
        <f t="shared" si="9"/>
        <v>15.590574782550377</v>
      </c>
      <c r="V75">
        <f t="shared" si="10"/>
        <v>13</v>
      </c>
      <c r="W75">
        <f t="shared" si="11"/>
        <v>11.966867229345953</v>
      </c>
      <c r="X75">
        <f t="shared" si="12"/>
        <v>14.033132770654047</v>
      </c>
      <c r="Y75">
        <f t="shared" si="13"/>
        <v>10.933734458691905</v>
      </c>
      <c r="Z75">
        <f t="shared" si="14"/>
        <v>15.066265541308095</v>
      </c>
      <c r="AA75">
        <f t="shared" si="15"/>
        <v>9.9006016880378596</v>
      </c>
      <c r="AB75">
        <f t="shared" si="16"/>
        <v>16.09939831196214</v>
      </c>
      <c r="AC75">
        <f t="shared" si="17"/>
        <v>13.38</v>
      </c>
      <c r="AD75">
        <f t="shared" si="18"/>
        <v>12.346867229345953</v>
      </c>
      <c r="AE75">
        <f t="shared" si="19"/>
        <v>14.413132770654048</v>
      </c>
      <c r="AF75">
        <f t="shared" si="20"/>
        <v>11.313734458691906</v>
      </c>
      <c r="AG75">
        <f t="shared" si="21"/>
        <v>15.446265541308096</v>
      </c>
      <c r="AH75">
        <f t="shared" si="22"/>
        <v>10.280601688037859</v>
      </c>
      <c r="AI75">
        <f t="shared" si="23"/>
        <v>16.479398311962143</v>
      </c>
      <c r="AJ75">
        <f t="shared" si="24"/>
        <v>12.440784313725489</v>
      </c>
      <c r="AK75">
        <f t="shared" si="25"/>
        <v>1.0562453724456096</v>
      </c>
      <c r="AL75">
        <f t="shared" si="26"/>
        <v>-1.6954245296044632</v>
      </c>
      <c r="AM75">
        <f t="shared" si="27"/>
        <v>8.4901831412694001E-2</v>
      </c>
      <c r="AN75">
        <f t="shared" si="28"/>
        <v>11.38453894127988</v>
      </c>
      <c r="AO75">
        <f t="shared" si="29"/>
        <v>13.497029686171098</v>
      </c>
      <c r="AP75">
        <f t="shared" si="30"/>
        <v>10.328293568834269</v>
      </c>
      <c r="AQ75">
        <f t="shared" si="31"/>
        <v>14.553275058616709</v>
      </c>
      <c r="AR75">
        <f t="shared" si="32"/>
        <v>9.2720481963886598</v>
      </c>
      <c r="AS75">
        <f t="shared" si="33"/>
        <v>15.609520431062318</v>
      </c>
      <c r="AT75">
        <f t="shared" si="34"/>
        <v>12.97</v>
      </c>
      <c r="AU75">
        <f t="shared" si="35"/>
        <v>11.913754627554392</v>
      </c>
      <c r="AV75">
        <f t="shared" si="36"/>
        <v>14.02624537244561</v>
      </c>
      <c r="AW75">
        <f t="shared" si="37"/>
        <v>10.857509255108781</v>
      </c>
      <c r="AX75">
        <f t="shared" si="38"/>
        <v>15.082490744891221</v>
      </c>
      <c r="AY75">
        <f t="shared" si="39"/>
        <v>9.8012638826631715</v>
      </c>
      <c r="AZ75">
        <f t="shared" si="40"/>
        <v>16.13873611733683</v>
      </c>
      <c r="BA75">
        <f t="shared" si="41"/>
        <v>13.33</v>
      </c>
      <c r="BH75">
        <f t="shared" si="42"/>
        <v>7373120</v>
      </c>
      <c r="BI75">
        <f t="shared" si="43"/>
        <v>2762805.5313028754</v>
      </c>
      <c r="BJ75">
        <f t="shared" si="44"/>
        <v>0.46731772662665233</v>
      </c>
      <c r="BK75">
        <f t="shared" si="45"/>
        <v>0.37471321927526952</v>
      </c>
      <c r="BL75">
        <f t="shared" si="46"/>
        <v>4610314.4686971251</v>
      </c>
      <c r="BM75">
        <f t="shared" si="47"/>
        <v>10135925.531302875</v>
      </c>
      <c r="BN75">
        <f t="shared" si="48"/>
        <v>1847508.9373942493</v>
      </c>
      <c r="BO75">
        <f t="shared" si="49"/>
        <v>12898731.06260575</v>
      </c>
      <c r="BP75">
        <f t="shared" si="50"/>
        <v>-915296.59390862659</v>
      </c>
      <c r="BQ75">
        <f t="shared" si="51"/>
        <v>15661536.593908627</v>
      </c>
      <c r="BR75">
        <f t="shared" si="52"/>
        <v>6851278</v>
      </c>
      <c r="BS75">
        <f t="shared" si="53"/>
        <v>4088472.4686971246</v>
      </c>
      <c r="BT75">
        <f t="shared" si="54"/>
        <v>9614083.5313028749</v>
      </c>
      <c r="BU75">
        <f t="shared" si="55"/>
        <v>1325666.9373942493</v>
      </c>
      <c r="BV75">
        <f t="shared" si="56"/>
        <v>12376889.06260575</v>
      </c>
      <c r="BW75">
        <f t="shared" si="57"/>
        <v>-1437138.5939086266</v>
      </c>
      <c r="BX75">
        <f t="shared" si="58"/>
        <v>15139694.593908627</v>
      </c>
      <c r="CF75">
        <f t="shared" si="59"/>
        <v>0.87822184137390735</v>
      </c>
      <c r="CG75">
        <f t="shared" si="60"/>
        <v>5.3205747825503771</v>
      </c>
      <c r="CH75">
        <v>0</v>
      </c>
      <c r="CI75">
        <f t="shared" si="61"/>
        <v>1.3779518036113405</v>
      </c>
      <c r="CJ75">
        <f t="shared" si="62"/>
        <v>4.9595204310623178</v>
      </c>
    </row>
    <row r="76" spans="1:88" x14ac:dyDescent="0.15">
      <c r="A76" t="s">
        <v>194</v>
      </c>
      <c r="B76">
        <v>10.62</v>
      </c>
      <c r="C76">
        <v>10.88</v>
      </c>
      <c r="D76">
        <v>10.56</v>
      </c>
      <c r="E76">
        <v>10.73</v>
      </c>
      <c r="F76" s="1" t="s">
        <v>195</v>
      </c>
      <c r="H76">
        <v>8020278</v>
      </c>
      <c r="L76">
        <f t="shared" si="0"/>
        <v>12.424901960784311</v>
      </c>
      <c r="M76">
        <f t="shared" si="1"/>
        <v>1.04258609941915</v>
      </c>
      <c r="N76">
        <f t="shared" si="2"/>
        <v>-1.7311778488029588</v>
      </c>
      <c r="O76">
        <f t="shared" si="3"/>
        <v>8.3911012152029701E-2</v>
      </c>
      <c r="P76">
        <f t="shared" si="4"/>
        <v>11.382315861365161</v>
      </c>
      <c r="Q76">
        <f t="shared" si="5"/>
        <v>13.467488060203461</v>
      </c>
      <c r="R76">
        <f t="shared" si="6"/>
        <v>10.33972976194601</v>
      </c>
      <c r="S76">
        <f t="shared" si="7"/>
        <v>14.510074159622611</v>
      </c>
      <c r="T76">
        <f t="shared" si="8"/>
        <v>9.2971436625268602</v>
      </c>
      <c r="U76">
        <f t="shared" si="9"/>
        <v>15.552660259041762</v>
      </c>
      <c r="V76">
        <f t="shared" si="10"/>
        <v>12.78</v>
      </c>
      <c r="W76">
        <f t="shared" si="11"/>
        <v>11.737413900580849</v>
      </c>
      <c r="X76">
        <f t="shared" si="12"/>
        <v>13.82258609941915</v>
      </c>
      <c r="Y76">
        <f t="shared" si="13"/>
        <v>10.694827801161699</v>
      </c>
      <c r="Z76">
        <f t="shared" si="14"/>
        <v>14.8651721988383</v>
      </c>
      <c r="AA76">
        <f t="shared" si="15"/>
        <v>9.6522417017425504</v>
      </c>
      <c r="AB76">
        <f t="shared" si="16"/>
        <v>15.907758298257448</v>
      </c>
      <c r="AC76">
        <f t="shared" si="17"/>
        <v>13.38</v>
      </c>
      <c r="AD76">
        <f t="shared" si="18"/>
        <v>12.337413900580851</v>
      </c>
      <c r="AE76">
        <f t="shared" si="19"/>
        <v>14.422586099419151</v>
      </c>
      <c r="AF76">
        <f t="shared" si="20"/>
        <v>11.2948278011617</v>
      </c>
      <c r="AG76">
        <f t="shared" si="21"/>
        <v>15.465172198838301</v>
      </c>
      <c r="AH76">
        <f t="shared" si="22"/>
        <v>10.252241701742552</v>
      </c>
      <c r="AI76">
        <f t="shared" si="23"/>
        <v>16.50775829825745</v>
      </c>
      <c r="AJ76">
        <f t="shared" si="24"/>
        <v>12.374117647058823</v>
      </c>
      <c r="AK76">
        <f t="shared" si="25"/>
        <v>1.0548211937883369</v>
      </c>
      <c r="AL76">
        <f t="shared" si="26"/>
        <v>-1.5586695230819707</v>
      </c>
      <c r="AM76">
        <f t="shared" si="27"/>
        <v>8.5244154280289641E-2</v>
      </c>
      <c r="AN76">
        <f t="shared" si="28"/>
        <v>11.319296453270486</v>
      </c>
      <c r="AO76">
        <f t="shared" si="29"/>
        <v>13.428938840847159</v>
      </c>
      <c r="AP76">
        <f t="shared" si="30"/>
        <v>10.264475259482149</v>
      </c>
      <c r="AQ76">
        <f t="shared" si="31"/>
        <v>14.483760034635496</v>
      </c>
      <c r="AR76">
        <f t="shared" si="32"/>
        <v>9.2096540656938117</v>
      </c>
      <c r="AS76">
        <f t="shared" si="33"/>
        <v>15.538581228423833</v>
      </c>
      <c r="AT76">
        <f t="shared" si="34"/>
        <v>12.8</v>
      </c>
      <c r="AU76">
        <f t="shared" si="35"/>
        <v>11.745178806211664</v>
      </c>
      <c r="AV76">
        <f t="shared" si="36"/>
        <v>13.854821193788338</v>
      </c>
      <c r="AW76">
        <f t="shared" si="37"/>
        <v>10.690357612423327</v>
      </c>
      <c r="AX76">
        <f t="shared" si="38"/>
        <v>14.909642387576675</v>
      </c>
      <c r="AY76">
        <f t="shared" si="39"/>
        <v>9.6355364186349899</v>
      </c>
      <c r="AZ76">
        <f t="shared" si="40"/>
        <v>15.964463581365012</v>
      </c>
      <c r="BA76">
        <f t="shared" si="41"/>
        <v>13.33</v>
      </c>
      <c r="BH76">
        <f t="shared" si="42"/>
        <v>7353873.0980392154</v>
      </c>
      <c r="BI76">
        <f t="shared" si="43"/>
        <v>2754799.4087437494</v>
      </c>
      <c r="BJ76">
        <f t="shared" si="44"/>
        <v>0.24190686982348389</v>
      </c>
      <c r="BK76">
        <f t="shared" si="45"/>
        <v>0.37460524162135317</v>
      </c>
      <c r="BL76">
        <f t="shared" si="46"/>
        <v>4599073.6892954661</v>
      </c>
      <c r="BM76">
        <f t="shared" si="47"/>
        <v>10108672.506782964</v>
      </c>
      <c r="BN76">
        <f t="shared" si="48"/>
        <v>1844274.2805517167</v>
      </c>
      <c r="BO76">
        <f t="shared" si="49"/>
        <v>12863471.915526714</v>
      </c>
      <c r="BP76">
        <f t="shared" si="50"/>
        <v>-910525.12819203269</v>
      </c>
      <c r="BQ76">
        <f t="shared" si="51"/>
        <v>15618271.324270464</v>
      </c>
      <c r="BR76">
        <f t="shared" si="52"/>
        <v>6851278</v>
      </c>
      <c r="BS76">
        <f t="shared" si="53"/>
        <v>4096478.5912562506</v>
      </c>
      <c r="BT76">
        <f t="shared" si="54"/>
        <v>9606077.4087437503</v>
      </c>
      <c r="BU76">
        <f t="shared" si="55"/>
        <v>1341679.1825125013</v>
      </c>
      <c r="BV76">
        <f t="shared" si="56"/>
        <v>12360876.817487499</v>
      </c>
      <c r="BW76">
        <f t="shared" si="57"/>
        <v>-1413120.2262312481</v>
      </c>
      <c r="BX76">
        <f t="shared" si="58"/>
        <v>15115676.226231247</v>
      </c>
      <c r="CF76">
        <f t="shared" si="59"/>
        <v>1.322856337473139</v>
      </c>
      <c r="CG76">
        <f t="shared" si="60"/>
        <v>4.9326602590417625</v>
      </c>
      <c r="CH76">
        <v>0</v>
      </c>
      <c r="CI76">
        <f t="shared" si="61"/>
        <v>1.5203459343061887</v>
      </c>
      <c r="CJ76">
        <f t="shared" si="62"/>
        <v>4.808581228423833</v>
      </c>
    </row>
    <row r="77" spans="1:88" x14ac:dyDescent="0.15">
      <c r="A77" t="s">
        <v>196</v>
      </c>
      <c r="B77">
        <v>10.75</v>
      </c>
      <c r="C77">
        <v>10.85</v>
      </c>
      <c r="D77">
        <v>10.51</v>
      </c>
      <c r="E77">
        <v>10.52</v>
      </c>
      <c r="F77" s="1" t="s">
        <v>197</v>
      </c>
      <c r="H77">
        <v>4617799</v>
      </c>
      <c r="L77">
        <f t="shared" si="0"/>
        <v>12.361960784313721</v>
      </c>
      <c r="M77">
        <f t="shared" si="1"/>
        <v>1.0449036349373406</v>
      </c>
      <c r="N77">
        <f t="shared" si="2"/>
        <v>-1.5426884646739556</v>
      </c>
      <c r="O77">
        <f t="shared" si="3"/>
        <v>8.4525719921651477E-2</v>
      </c>
      <c r="P77">
        <f t="shared" si="4"/>
        <v>11.317057149376382</v>
      </c>
      <c r="Q77">
        <f t="shared" si="5"/>
        <v>13.406864419251061</v>
      </c>
      <c r="R77">
        <f t="shared" si="6"/>
        <v>10.27215351443904</v>
      </c>
      <c r="S77">
        <f t="shared" si="7"/>
        <v>14.451768054188403</v>
      </c>
      <c r="T77">
        <f t="shared" si="8"/>
        <v>9.2272498795016986</v>
      </c>
      <c r="U77">
        <f t="shared" si="9"/>
        <v>15.496671689125744</v>
      </c>
      <c r="V77">
        <f t="shared" si="10"/>
        <v>12.76</v>
      </c>
      <c r="W77">
        <f t="shared" si="11"/>
        <v>11.71509636506266</v>
      </c>
      <c r="X77">
        <f t="shared" si="12"/>
        <v>13.80490363493734</v>
      </c>
      <c r="Y77">
        <f t="shared" si="13"/>
        <v>10.670192730125319</v>
      </c>
      <c r="Z77">
        <f t="shared" si="14"/>
        <v>14.849807269874681</v>
      </c>
      <c r="AA77">
        <f t="shared" si="15"/>
        <v>9.625289095187977</v>
      </c>
      <c r="AB77">
        <f t="shared" si="16"/>
        <v>15.894710904812023</v>
      </c>
      <c r="AC77">
        <f t="shared" si="17"/>
        <v>13.38</v>
      </c>
      <c r="AD77">
        <f t="shared" si="18"/>
        <v>12.335096365062661</v>
      </c>
      <c r="AE77">
        <f t="shared" si="19"/>
        <v>14.424903634937341</v>
      </c>
      <c r="AF77">
        <f t="shared" si="20"/>
        <v>11.29019273012532</v>
      </c>
      <c r="AG77">
        <f t="shared" si="21"/>
        <v>15.469807269874682</v>
      </c>
      <c r="AH77">
        <f t="shared" si="22"/>
        <v>10.245289095187978</v>
      </c>
      <c r="AI77">
        <f t="shared" si="23"/>
        <v>16.514710904812024</v>
      </c>
      <c r="AJ77">
        <f t="shared" si="24"/>
        <v>12.310196078431371</v>
      </c>
      <c r="AK77">
        <f t="shared" si="25"/>
        <v>1.0664022163534006</v>
      </c>
      <c r="AL77">
        <f t="shared" si="26"/>
        <v>-1.6787250166761742</v>
      </c>
      <c r="AM77">
        <f t="shared" si="27"/>
        <v>8.6627557315828482E-2</v>
      </c>
      <c r="AN77">
        <f t="shared" si="28"/>
        <v>11.24379386207797</v>
      </c>
      <c r="AO77">
        <f t="shared" si="29"/>
        <v>13.376598294784772</v>
      </c>
      <c r="AP77">
        <f t="shared" si="30"/>
        <v>10.177391645724569</v>
      </c>
      <c r="AQ77">
        <f t="shared" si="31"/>
        <v>14.443000511138173</v>
      </c>
      <c r="AR77">
        <f t="shared" si="32"/>
        <v>9.1109894293711697</v>
      </c>
      <c r="AS77">
        <f t="shared" si="33"/>
        <v>15.509402727491572</v>
      </c>
      <c r="AT77">
        <f t="shared" si="34"/>
        <v>12.77</v>
      </c>
      <c r="AU77">
        <f t="shared" si="35"/>
        <v>11.703597783646599</v>
      </c>
      <c r="AV77">
        <f t="shared" si="36"/>
        <v>13.836402216353401</v>
      </c>
      <c r="AW77">
        <f t="shared" si="37"/>
        <v>10.637195567293197</v>
      </c>
      <c r="AX77">
        <f t="shared" si="38"/>
        <v>14.902804432706802</v>
      </c>
      <c r="AY77">
        <f t="shared" si="39"/>
        <v>9.5707933509397982</v>
      </c>
      <c r="AZ77">
        <f t="shared" si="40"/>
        <v>15.969206649060201</v>
      </c>
      <c r="BA77">
        <f t="shared" si="41"/>
        <v>13.33</v>
      </c>
      <c r="BH77">
        <f t="shared" si="42"/>
        <v>7278410.3725490198</v>
      </c>
      <c r="BI77">
        <f t="shared" si="43"/>
        <v>2775921.9381639683</v>
      </c>
      <c r="BJ77">
        <f t="shared" si="44"/>
        <v>-0.95846044370713956</v>
      </c>
      <c r="BK77">
        <f t="shared" si="45"/>
        <v>0.38139123738248282</v>
      </c>
      <c r="BL77">
        <f t="shared" si="46"/>
        <v>4502488.434385052</v>
      </c>
      <c r="BM77">
        <f t="shared" si="47"/>
        <v>10054332.310712988</v>
      </c>
      <c r="BN77">
        <f t="shared" si="48"/>
        <v>1726566.4962210832</v>
      </c>
      <c r="BO77">
        <f t="shared" si="49"/>
        <v>12830254.248876955</v>
      </c>
      <c r="BP77">
        <f t="shared" si="50"/>
        <v>-1049355.4419428855</v>
      </c>
      <c r="BQ77">
        <f t="shared" si="51"/>
        <v>15606176.187040925</v>
      </c>
      <c r="BR77">
        <f t="shared" si="52"/>
        <v>6758481</v>
      </c>
      <c r="BS77">
        <f t="shared" si="53"/>
        <v>3982559.0618360317</v>
      </c>
      <c r="BT77">
        <f t="shared" si="54"/>
        <v>9534402.9381639678</v>
      </c>
      <c r="BU77">
        <f t="shared" si="55"/>
        <v>1206637.1236720635</v>
      </c>
      <c r="BV77">
        <f t="shared" si="56"/>
        <v>12310324.876327936</v>
      </c>
      <c r="BW77">
        <f t="shared" si="57"/>
        <v>-1569284.8144919053</v>
      </c>
      <c r="BX77">
        <f t="shared" si="58"/>
        <v>15086246.814491905</v>
      </c>
      <c r="CF77">
        <f t="shared" si="59"/>
        <v>1.5227501204983014</v>
      </c>
      <c r="CG77">
        <f t="shared" si="60"/>
        <v>4.7466716891257441</v>
      </c>
      <c r="CH77">
        <v>0</v>
      </c>
      <c r="CI77">
        <f t="shared" si="61"/>
        <v>1.4090105706288298</v>
      </c>
      <c r="CJ77">
        <f t="shared" si="62"/>
        <v>4.9894027274915729</v>
      </c>
    </row>
    <row r="78" spans="1:88" x14ac:dyDescent="0.15">
      <c r="A78" t="s">
        <v>198</v>
      </c>
      <c r="B78">
        <v>10.55</v>
      </c>
      <c r="C78">
        <v>10.78</v>
      </c>
      <c r="D78">
        <v>10.52</v>
      </c>
      <c r="E78">
        <v>10.58</v>
      </c>
      <c r="F78" s="1" t="s">
        <v>199</v>
      </c>
      <c r="H78">
        <v>4788487</v>
      </c>
      <c r="L78">
        <f t="shared" si="0"/>
        <v>12.305490196078427</v>
      </c>
      <c r="M78">
        <f t="shared" si="1"/>
        <v>1.0633176230792669</v>
      </c>
      <c r="N78">
        <f t="shared" si="2"/>
        <v>-1.6509556109816872</v>
      </c>
      <c r="O78">
        <f t="shared" si="3"/>
        <v>8.6410017491065097E-2</v>
      </c>
      <c r="P78">
        <f t="shared" si="4"/>
        <v>11.242172572999159</v>
      </c>
      <c r="Q78">
        <f t="shared" si="5"/>
        <v>13.368807819157695</v>
      </c>
      <c r="R78">
        <f t="shared" si="6"/>
        <v>10.178854949919893</v>
      </c>
      <c r="S78">
        <f t="shared" si="7"/>
        <v>14.432125442236961</v>
      </c>
      <c r="T78">
        <f t="shared" si="8"/>
        <v>9.1155373268406272</v>
      </c>
      <c r="U78">
        <f t="shared" si="9"/>
        <v>15.495443065316227</v>
      </c>
      <c r="V78">
        <f t="shared" si="10"/>
        <v>12.64</v>
      </c>
      <c r="W78">
        <f t="shared" si="11"/>
        <v>11.576682376920733</v>
      </c>
      <c r="X78">
        <f t="shared" si="12"/>
        <v>13.703317623079268</v>
      </c>
      <c r="Y78">
        <f t="shared" si="13"/>
        <v>10.513364753841467</v>
      </c>
      <c r="Z78">
        <f t="shared" si="14"/>
        <v>14.766635246158534</v>
      </c>
      <c r="AA78">
        <f t="shared" si="15"/>
        <v>9.4500471307622007</v>
      </c>
      <c r="AB78">
        <f t="shared" si="16"/>
        <v>15.8299528692378</v>
      </c>
      <c r="AC78">
        <f t="shared" si="17"/>
        <v>13.38</v>
      </c>
      <c r="AD78">
        <f t="shared" si="18"/>
        <v>12.316682376920735</v>
      </c>
      <c r="AE78">
        <f t="shared" si="19"/>
        <v>14.443317623079267</v>
      </c>
      <c r="AF78">
        <f t="shared" si="20"/>
        <v>11.253364753841467</v>
      </c>
      <c r="AG78">
        <f t="shared" si="21"/>
        <v>15.506635246158535</v>
      </c>
      <c r="AH78">
        <f t="shared" si="22"/>
        <v>10.190047130762199</v>
      </c>
      <c r="AI78">
        <f t="shared" si="23"/>
        <v>16.569952869237802</v>
      </c>
      <c r="AJ78">
        <f t="shared" si="24"/>
        <v>12.260784313725491</v>
      </c>
      <c r="AK78">
        <f t="shared" si="25"/>
        <v>1.0868480117009254</v>
      </c>
      <c r="AL78">
        <f t="shared" si="26"/>
        <v>-1.5464759521389295</v>
      </c>
      <c r="AM78">
        <f t="shared" si="27"/>
        <v>8.8644248515508062E-2</v>
      </c>
      <c r="AN78">
        <f t="shared" si="28"/>
        <v>11.173936302024565</v>
      </c>
      <c r="AO78">
        <f t="shared" si="29"/>
        <v>13.347632325426417</v>
      </c>
      <c r="AP78">
        <f t="shared" si="30"/>
        <v>10.08708829032364</v>
      </c>
      <c r="AQ78">
        <f t="shared" si="31"/>
        <v>14.434480337127342</v>
      </c>
      <c r="AR78">
        <f t="shared" si="32"/>
        <v>9.0002402786227158</v>
      </c>
      <c r="AS78">
        <f t="shared" si="33"/>
        <v>15.521328348828266</v>
      </c>
      <c r="AT78">
        <f t="shared" si="34"/>
        <v>12.74</v>
      </c>
      <c r="AU78">
        <f t="shared" si="35"/>
        <v>11.653151988299076</v>
      </c>
      <c r="AV78">
        <f t="shared" si="36"/>
        <v>13.826848011700925</v>
      </c>
      <c r="AW78">
        <f t="shared" si="37"/>
        <v>10.566303976598149</v>
      </c>
      <c r="AX78">
        <f t="shared" si="38"/>
        <v>14.913696023401851</v>
      </c>
      <c r="AY78">
        <f t="shared" si="39"/>
        <v>9.4794559648972232</v>
      </c>
      <c r="AZ78">
        <f t="shared" si="40"/>
        <v>16.000544035102777</v>
      </c>
      <c r="BA78">
        <f t="shared" si="41"/>
        <v>13.33</v>
      </c>
      <c r="BH78">
        <f t="shared" si="42"/>
        <v>7142559.6274509802</v>
      </c>
      <c r="BI78">
        <f t="shared" si="43"/>
        <v>2724440.5665206946</v>
      </c>
      <c r="BJ78">
        <f t="shared" si="44"/>
        <v>-0.86405725137814227</v>
      </c>
      <c r="BK78">
        <f t="shared" si="45"/>
        <v>0.38143756701027171</v>
      </c>
      <c r="BL78">
        <f t="shared" si="46"/>
        <v>4418119.0609302856</v>
      </c>
      <c r="BM78">
        <f t="shared" si="47"/>
        <v>9867000.1939716749</v>
      </c>
      <c r="BN78">
        <f t="shared" si="48"/>
        <v>1693678.494409591</v>
      </c>
      <c r="BO78">
        <f t="shared" si="49"/>
        <v>12591440.76049237</v>
      </c>
      <c r="BP78">
        <f t="shared" si="50"/>
        <v>-1030762.0721111037</v>
      </c>
      <c r="BQ78">
        <f t="shared" si="51"/>
        <v>15315881.327013064</v>
      </c>
      <c r="BR78">
        <f t="shared" si="52"/>
        <v>6470300</v>
      </c>
      <c r="BS78">
        <f t="shared" si="53"/>
        <v>3745859.4334793054</v>
      </c>
      <c r="BT78">
        <f t="shared" si="54"/>
        <v>9194740.5665206946</v>
      </c>
      <c r="BU78">
        <f t="shared" si="55"/>
        <v>1021418.8669586107</v>
      </c>
      <c r="BV78">
        <f t="shared" si="56"/>
        <v>11919181.133041389</v>
      </c>
      <c r="BW78">
        <f t="shared" si="57"/>
        <v>-1703021.6995620839</v>
      </c>
      <c r="BX78">
        <f t="shared" si="58"/>
        <v>14643621.699562084</v>
      </c>
      <c r="CF78">
        <f t="shared" si="59"/>
        <v>1.4344626731593735</v>
      </c>
      <c r="CG78">
        <f t="shared" si="60"/>
        <v>4.9454430653162262</v>
      </c>
      <c r="CH78">
        <v>0</v>
      </c>
      <c r="CI78">
        <f t="shared" si="61"/>
        <v>1.5797597213772843</v>
      </c>
      <c r="CJ78">
        <f t="shared" si="62"/>
        <v>4.9413283488282662</v>
      </c>
    </row>
    <row r="79" spans="1:88" x14ac:dyDescent="0.15">
      <c r="A79" t="s">
        <v>200</v>
      </c>
      <c r="B79">
        <v>10.59</v>
      </c>
      <c r="C79">
        <v>10.62</v>
      </c>
      <c r="D79">
        <v>10.24</v>
      </c>
      <c r="E79">
        <v>10.38</v>
      </c>
      <c r="F79" s="1" t="s">
        <v>201</v>
      </c>
      <c r="H79">
        <v>6641555</v>
      </c>
      <c r="L79">
        <f t="shared" si="0"/>
        <v>12.250784313725484</v>
      </c>
      <c r="M79">
        <f t="shared" si="1"/>
        <v>1.0782935740839799</v>
      </c>
      <c r="N79">
        <f t="shared" si="2"/>
        <v>-1.5401968013547105</v>
      </c>
      <c r="O79">
        <f t="shared" si="3"/>
        <v>8.8018329804066972E-2</v>
      </c>
      <c r="P79">
        <f t="shared" si="4"/>
        <v>11.172490739641503</v>
      </c>
      <c r="Q79">
        <f t="shared" si="5"/>
        <v>13.329077887809465</v>
      </c>
      <c r="R79">
        <f t="shared" si="6"/>
        <v>10.094197165557524</v>
      </c>
      <c r="S79">
        <f t="shared" si="7"/>
        <v>14.407371461893444</v>
      </c>
      <c r="T79">
        <f t="shared" si="8"/>
        <v>9.0159035914735455</v>
      </c>
      <c r="U79">
        <f t="shared" si="9"/>
        <v>15.485665035977423</v>
      </c>
      <c r="V79">
        <f t="shared" si="10"/>
        <v>12.5</v>
      </c>
      <c r="W79">
        <f t="shared" si="11"/>
        <v>11.421706425916021</v>
      </c>
      <c r="X79">
        <f t="shared" si="12"/>
        <v>13.578293574083979</v>
      </c>
      <c r="Y79">
        <f t="shared" si="13"/>
        <v>10.34341285183204</v>
      </c>
      <c r="Z79">
        <f t="shared" si="14"/>
        <v>14.65658714816796</v>
      </c>
      <c r="AA79">
        <f t="shared" si="15"/>
        <v>9.2651192777480595</v>
      </c>
      <c r="AB79">
        <f t="shared" si="16"/>
        <v>15.73488072225194</v>
      </c>
      <c r="AC79">
        <f t="shared" si="17"/>
        <v>13.32</v>
      </c>
      <c r="AD79">
        <f t="shared" si="18"/>
        <v>12.241706425916021</v>
      </c>
      <c r="AE79">
        <f t="shared" si="19"/>
        <v>14.398293574083979</v>
      </c>
      <c r="AF79">
        <f t="shared" si="20"/>
        <v>11.163412851832041</v>
      </c>
      <c r="AG79">
        <f t="shared" si="21"/>
        <v>15.47658714816796</v>
      </c>
      <c r="AH79">
        <f t="shared" si="22"/>
        <v>10.08511927774806</v>
      </c>
      <c r="AI79">
        <f t="shared" si="23"/>
        <v>16.554880722251941</v>
      </c>
      <c r="AJ79">
        <f t="shared" si="24"/>
        <v>12.214509803921569</v>
      </c>
      <c r="AK79">
        <f t="shared" si="25"/>
        <v>1.1153269347919967</v>
      </c>
      <c r="AL79">
        <f t="shared" si="26"/>
        <v>-1.6448179871704576</v>
      </c>
      <c r="AM79">
        <f t="shared" si="27"/>
        <v>9.1311641047920875E-2</v>
      </c>
      <c r="AN79">
        <f t="shared" si="28"/>
        <v>11.099182869129573</v>
      </c>
      <c r="AO79">
        <f t="shared" si="29"/>
        <v>13.329836738713565</v>
      </c>
      <c r="AP79">
        <f t="shared" si="30"/>
        <v>9.9838559343375763</v>
      </c>
      <c r="AQ79">
        <f t="shared" si="31"/>
        <v>14.445163673505562</v>
      </c>
      <c r="AR79">
        <f t="shared" si="32"/>
        <v>8.8685289995455783</v>
      </c>
      <c r="AS79">
        <f t="shared" si="33"/>
        <v>15.56049060829756</v>
      </c>
      <c r="AT79">
        <f t="shared" si="34"/>
        <v>12.43</v>
      </c>
      <c r="AU79">
        <f t="shared" si="35"/>
        <v>11.314673065208003</v>
      </c>
      <c r="AV79">
        <f t="shared" si="36"/>
        <v>13.545326934791996</v>
      </c>
      <c r="AW79">
        <f t="shared" si="37"/>
        <v>10.199346130416007</v>
      </c>
      <c r="AX79">
        <f t="shared" si="38"/>
        <v>14.660653869583992</v>
      </c>
      <c r="AY79">
        <f t="shared" si="39"/>
        <v>9.0840191956240091</v>
      </c>
      <c r="AZ79">
        <f t="shared" si="40"/>
        <v>15.77598080437599</v>
      </c>
      <c r="BA79">
        <f t="shared" si="41"/>
        <v>13.33</v>
      </c>
      <c r="BH79">
        <f t="shared" si="42"/>
        <v>7022500.3725490198</v>
      </c>
      <c r="BI79">
        <f t="shared" si="43"/>
        <v>2606403.115654998</v>
      </c>
      <c r="BJ79">
        <f t="shared" si="44"/>
        <v>-0.14615750351928461</v>
      </c>
      <c r="BK79">
        <f t="shared" si="45"/>
        <v>0.37115029937818694</v>
      </c>
      <c r="BL79">
        <f t="shared" si="46"/>
        <v>4416097.2568940222</v>
      </c>
      <c r="BM79">
        <f t="shared" si="47"/>
        <v>9628903.4882040173</v>
      </c>
      <c r="BN79">
        <f t="shared" si="48"/>
        <v>1809694.1412390238</v>
      </c>
      <c r="BO79">
        <f t="shared" si="49"/>
        <v>12235306.603859015</v>
      </c>
      <c r="BP79">
        <f t="shared" si="50"/>
        <v>-796708.97441597469</v>
      </c>
      <c r="BQ79">
        <f t="shared" si="51"/>
        <v>14841709.719514014</v>
      </c>
      <c r="BR79">
        <f t="shared" si="52"/>
        <v>6470300</v>
      </c>
      <c r="BS79">
        <f t="shared" si="53"/>
        <v>3863896.884345002</v>
      </c>
      <c r="BT79">
        <f t="shared" si="54"/>
        <v>9076703.1156549975</v>
      </c>
      <c r="BU79">
        <f t="shared" si="55"/>
        <v>1257493.768690004</v>
      </c>
      <c r="BV79">
        <f t="shared" si="56"/>
        <v>11683106.231309995</v>
      </c>
      <c r="BW79">
        <f t="shared" si="57"/>
        <v>-1348909.3469649944</v>
      </c>
      <c r="BX79">
        <f t="shared" si="58"/>
        <v>14289509.346964994</v>
      </c>
      <c r="CF79">
        <f t="shared" si="59"/>
        <v>1.5740964085264544</v>
      </c>
      <c r="CG79">
        <f t="shared" si="60"/>
        <v>4.895665035977423</v>
      </c>
      <c r="CH79">
        <v>0</v>
      </c>
      <c r="CI79">
        <f t="shared" si="61"/>
        <v>1.5114710004544225</v>
      </c>
      <c r="CJ79">
        <f t="shared" si="62"/>
        <v>5.1804906082975588</v>
      </c>
    </row>
    <row r="80" spans="1:88" x14ac:dyDescent="0.15">
      <c r="A80" t="s">
        <v>202</v>
      </c>
      <c r="B80">
        <v>10.37</v>
      </c>
      <c r="C80">
        <v>10.83</v>
      </c>
      <c r="D80">
        <v>10.28</v>
      </c>
      <c r="E80">
        <v>10.8</v>
      </c>
      <c r="F80" s="1" t="s">
        <v>203</v>
      </c>
      <c r="H80">
        <v>7901303</v>
      </c>
      <c r="L80">
        <f t="shared" si="0"/>
        <v>12.203921568627447</v>
      </c>
      <c r="M80">
        <f t="shared" si="1"/>
        <v>1.1067051938097077</v>
      </c>
      <c r="N80">
        <f t="shared" si="2"/>
        <v>-1.6571003541732552</v>
      </c>
      <c r="O80">
        <f t="shared" si="3"/>
        <v>9.0684390880936869E-2</v>
      </c>
      <c r="P80">
        <f t="shared" si="4"/>
        <v>11.097216374817739</v>
      </c>
      <c r="Q80">
        <f t="shared" si="5"/>
        <v>13.310626762437154</v>
      </c>
      <c r="R80">
        <f t="shared" si="6"/>
        <v>9.9905111810080314</v>
      </c>
      <c r="S80">
        <f t="shared" si="7"/>
        <v>14.417331956246862</v>
      </c>
      <c r="T80">
        <f t="shared" si="8"/>
        <v>8.8838059871983237</v>
      </c>
      <c r="U80">
        <f t="shared" si="9"/>
        <v>15.52403715005657</v>
      </c>
      <c r="V80">
        <f t="shared" si="10"/>
        <v>12.45</v>
      </c>
      <c r="W80">
        <f t="shared" si="11"/>
        <v>11.343294806190292</v>
      </c>
      <c r="X80">
        <f t="shared" si="12"/>
        <v>13.556705193809707</v>
      </c>
      <c r="Y80">
        <f t="shared" si="13"/>
        <v>10.236589612380584</v>
      </c>
      <c r="Z80">
        <f t="shared" si="14"/>
        <v>14.663410387619415</v>
      </c>
      <c r="AA80">
        <f t="shared" si="15"/>
        <v>9.1298844185708763</v>
      </c>
      <c r="AB80">
        <f t="shared" si="16"/>
        <v>15.770115581429122</v>
      </c>
      <c r="AC80">
        <f t="shared" si="17"/>
        <v>13.32</v>
      </c>
      <c r="AD80">
        <f t="shared" si="18"/>
        <v>12.213294806190293</v>
      </c>
      <c r="AE80">
        <f t="shared" si="19"/>
        <v>14.426705193809708</v>
      </c>
      <c r="AF80">
        <f t="shared" si="20"/>
        <v>11.106589612380585</v>
      </c>
      <c r="AG80">
        <f t="shared" si="21"/>
        <v>15.533410387619416</v>
      </c>
      <c r="AH80">
        <f t="shared" si="22"/>
        <v>9.9998844185708773</v>
      </c>
      <c r="AI80">
        <f t="shared" si="23"/>
        <v>16.640115581429122</v>
      </c>
      <c r="AJ80">
        <f t="shared" si="24"/>
        <v>12.171764705882353</v>
      </c>
      <c r="AK80">
        <f t="shared" si="25"/>
        <v>1.1268848365439819</v>
      </c>
      <c r="AL80">
        <f t="shared" si="26"/>
        <v>-1.2173069167292969</v>
      </c>
      <c r="AM80">
        <f t="shared" si="27"/>
        <v>9.2581878123176545E-2</v>
      </c>
      <c r="AN80">
        <f t="shared" si="28"/>
        <v>11.044879869338372</v>
      </c>
      <c r="AO80">
        <f t="shared" si="29"/>
        <v>13.298649542426334</v>
      </c>
      <c r="AP80">
        <f t="shared" si="30"/>
        <v>9.9179950327943889</v>
      </c>
      <c r="AQ80">
        <f t="shared" si="31"/>
        <v>14.425534378970317</v>
      </c>
      <c r="AR80">
        <f t="shared" si="32"/>
        <v>8.7911101962504077</v>
      </c>
      <c r="AS80">
        <f t="shared" si="33"/>
        <v>15.552419215514298</v>
      </c>
      <c r="AT80">
        <f t="shared" si="34"/>
        <v>12.28</v>
      </c>
      <c r="AU80">
        <f t="shared" si="35"/>
        <v>11.153115163456018</v>
      </c>
      <c r="AV80">
        <f t="shared" si="36"/>
        <v>13.406884836543981</v>
      </c>
      <c r="AW80">
        <f t="shared" si="37"/>
        <v>10.026230326912035</v>
      </c>
      <c r="AX80">
        <f t="shared" si="38"/>
        <v>14.533769673087964</v>
      </c>
      <c r="AY80">
        <f t="shared" si="39"/>
        <v>8.899345490368054</v>
      </c>
      <c r="AZ80">
        <f t="shared" si="40"/>
        <v>15.660654509631945</v>
      </c>
      <c r="BA80">
        <f t="shared" si="41"/>
        <v>13.33</v>
      </c>
      <c r="BH80">
        <f t="shared" si="42"/>
        <v>7064739</v>
      </c>
      <c r="BI80">
        <f t="shared" si="43"/>
        <v>2602845.1258418644</v>
      </c>
      <c r="BJ80">
        <f t="shared" si="44"/>
        <v>0.32140367926402141</v>
      </c>
      <c r="BK80">
        <f t="shared" si="45"/>
        <v>0.36842764125353594</v>
      </c>
      <c r="BL80">
        <f t="shared" si="46"/>
        <v>4461893.8741581356</v>
      </c>
      <c r="BM80">
        <f t="shared" si="47"/>
        <v>9667584.1258418635</v>
      </c>
      <c r="BN80">
        <f t="shared" si="48"/>
        <v>1859048.7483162712</v>
      </c>
      <c r="BO80">
        <f t="shared" si="49"/>
        <v>12270429.251683729</v>
      </c>
      <c r="BP80">
        <f t="shared" si="50"/>
        <v>-743796.37752559315</v>
      </c>
      <c r="BQ80">
        <f t="shared" si="51"/>
        <v>14873274.377525594</v>
      </c>
      <c r="BR80">
        <f t="shared" si="52"/>
        <v>6641555</v>
      </c>
      <c r="BS80">
        <f t="shared" si="53"/>
        <v>4038709.8741581356</v>
      </c>
      <c r="BT80">
        <f t="shared" si="54"/>
        <v>9244400.1258418635</v>
      </c>
      <c r="BU80">
        <f t="shared" si="55"/>
        <v>1435864.7483162712</v>
      </c>
      <c r="BV80">
        <f t="shared" si="56"/>
        <v>11847245.251683729</v>
      </c>
      <c r="BW80">
        <f t="shared" si="57"/>
        <v>-1166980.3775255932</v>
      </c>
      <c r="BX80">
        <f t="shared" si="58"/>
        <v>14450090.377525594</v>
      </c>
      <c r="CF80">
        <f t="shared" si="59"/>
        <v>1.4861940128016755</v>
      </c>
      <c r="CG80">
        <f t="shared" si="60"/>
        <v>5.1540371500565705</v>
      </c>
      <c r="CH80">
        <v>0</v>
      </c>
      <c r="CI80">
        <f t="shared" si="61"/>
        <v>2.008889803749593</v>
      </c>
      <c r="CJ80">
        <f t="shared" si="62"/>
        <v>4.7524192155142977</v>
      </c>
    </row>
    <row r="81" spans="1:88" x14ac:dyDescent="0.15">
      <c r="A81" t="s">
        <v>204</v>
      </c>
      <c r="B81">
        <v>10.72</v>
      </c>
      <c r="C81">
        <v>10.79</v>
      </c>
      <c r="D81">
        <v>10.59</v>
      </c>
      <c r="E81">
        <v>10.63</v>
      </c>
      <c r="F81" s="1" t="s">
        <v>145</v>
      </c>
      <c r="H81">
        <v>6378407</v>
      </c>
      <c r="L81">
        <f t="shared" si="0"/>
        <v>12.166274509803918</v>
      </c>
      <c r="M81">
        <f t="shared" si="1"/>
        <v>1.1237558886134422</v>
      </c>
      <c r="N81">
        <f t="shared" si="2"/>
        <v>-1.2870006061444696</v>
      </c>
      <c r="O81">
        <f t="shared" si="3"/>
        <v>9.2366474857022901E-2</v>
      </c>
      <c r="P81">
        <f t="shared" si="4"/>
        <v>11.042518621190476</v>
      </c>
      <c r="Q81">
        <f t="shared" si="5"/>
        <v>13.290030398417359</v>
      </c>
      <c r="R81">
        <f t="shared" si="6"/>
        <v>9.9187627325770329</v>
      </c>
      <c r="S81">
        <f t="shared" si="7"/>
        <v>14.413786287030803</v>
      </c>
      <c r="T81">
        <f t="shared" si="8"/>
        <v>8.7950068439635913</v>
      </c>
      <c r="U81">
        <f t="shared" si="9"/>
        <v>15.537542175644244</v>
      </c>
      <c r="V81">
        <f t="shared" si="10"/>
        <v>12.41</v>
      </c>
      <c r="W81">
        <f t="shared" si="11"/>
        <v>11.286244111386559</v>
      </c>
      <c r="X81">
        <f t="shared" si="12"/>
        <v>13.533755888613442</v>
      </c>
      <c r="Y81">
        <f t="shared" si="13"/>
        <v>10.162488222773115</v>
      </c>
      <c r="Z81">
        <f t="shared" si="14"/>
        <v>14.657511777226885</v>
      </c>
      <c r="AA81">
        <f t="shared" si="15"/>
        <v>9.0387323341596737</v>
      </c>
      <c r="AB81">
        <f t="shared" si="16"/>
        <v>15.781267665840327</v>
      </c>
      <c r="AC81">
        <f t="shared" si="17"/>
        <v>13.32</v>
      </c>
      <c r="AD81">
        <f t="shared" si="18"/>
        <v>12.196244111386559</v>
      </c>
      <c r="AE81">
        <f t="shared" si="19"/>
        <v>14.443755888613442</v>
      </c>
      <c r="AF81">
        <f t="shared" si="20"/>
        <v>11.072488222773115</v>
      </c>
      <c r="AG81">
        <f t="shared" si="21"/>
        <v>15.567511777226885</v>
      </c>
      <c r="AH81">
        <f t="shared" si="22"/>
        <v>9.9487323341596738</v>
      </c>
      <c r="AI81">
        <f t="shared" si="23"/>
        <v>16.691267665840329</v>
      </c>
      <c r="AJ81">
        <f t="shared" si="24"/>
        <v>12.136470588235293</v>
      </c>
      <c r="AK81">
        <f t="shared" si="25"/>
        <v>1.146265587965789</v>
      </c>
      <c r="AL81">
        <f t="shared" si="26"/>
        <v>-1.3142421826592017</v>
      </c>
      <c r="AM81">
        <f t="shared" si="27"/>
        <v>9.4448017620290883E-2</v>
      </c>
      <c r="AN81">
        <f t="shared" si="28"/>
        <v>10.990205000269503</v>
      </c>
      <c r="AO81">
        <f t="shared" si="29"/>
        <v>13.282736176201082</v>
      </c>
      <c r="AP81">
        <f t="shared" si="30"/>
        <v>9.8439394123037154</v>
      </c>
      <c r="AQ81">
        <f t="shared" si="31"/>
        <v>14.42900176416687</v>
      </c>
      <c r="AR81">
        <f t="shared" si="32"/>
        <v>8.6976738243379259</v>
      </c>
      <c r="AS81">
        <f t="shared" si="33"/>
        <v>15.575267352132659</v>
      </c>
      <c r="AT81">
        <f t="shared" si="34"/>
        <v>12.25</v>
      </c>
      <c r="AU81">
        <f t="shared" si="35"/>
        <v>11.103734412034211</v>
      </c>
      <c r="AV81">
        <f t="shared" si="36"/>
        <v>13.396265587965789</v>
      </c>
      <c r="AW81">
        <f t="shared" si="37"/>
        <v>9.957468824068421</v>
      </c>
      <c r="AX81">
        <f t="shared" si="38"/>
        <v>14.542531175931579</v>
      </c>
      <c r="AY81">
        <f t="shared" si="39"/>
        <v>8.8112032361026333</v>
      </c>
      <c r="AZ81">
        <f t="shared" si="40"/>
        <v>15.688796763897367</v>
      </c>
      <c r="BA81">
        <f t="shared" si="41"/>
        <v>13.33</v>
      </c>
      <c r="BH81">
        <f t="shared" si="42"/>
        <v>7035811.9019607846</v>
      </c>
      <c r="BI81">
        <f t="shared" si="43"/>
        <v>2602114.0503773452</v>
      </c>
      <c r="BJ81">
        <f t="shared" si="44"/>
        <v>-0.25264261643929525</v>
      </c>
      <c r="BK81">
        <f t="shared" si="45"/>
        <v>0.36983849008984615</v>
      </c>
      <c r="BL81">
        <f t="shared" si="46"/>
        <v>4433697.8515834399</v>
      </c>
      <c r="BM81">
        <f t="shared" si="47"/>
        <v>9637925.9523381293</v>
      </c>
      <c r="BN81">
        <f t="shared" si="48"/>
        <v>1831583.8012060942</v>
      </c>
      <c r="BO81">
        <f t="shared" si="49"/>
        <v>12240040.002715476</v>
      </c>
      <c r="BP81">
        <f t="shared" si="50"/>
        <v>-770530.24917125143</v>
      </c>
      <c r="BQ81">
        <f t="shared" si="51"/>
        <v>14842154.053092821</v>
      </c>
      <c r="BR81">
        <f t="shared" si="52"/>
        <v>6470300</v>
      </c>
      <c r="BS81">
        <f t="shared" si="53"/>
        <v>3868185.9496226548</v>
      </c>
      <c r="BT81">
        <f t="shared" si="54"/>
        <v>9072414.0503773447</v>
      </c>
      <c r="BU81">
        <f t="shared" si="55"/>
        <v>1266071.8992453096</v>
      </c>
      <c r="BV81">
        <f t="shared" si="56"/>
        <v>11674528.100754689</v>
      </c>
      <c r="BW81">
        <f t="shared" si="57"/>
        <v>-1336042.151132036</v>
      </c>
      <c r="BX81">
        <f t="shared" si="58"/>
        <v>14276642.151132036</v>
      </c>
      <c r="CF81">
        <f t="shared" si="59"/>
        <v>1.9249931560364093</v>
      </c>
      <c r="CG81">
        <f t="shared" si="60"/>
        <v>4.8175421756442436</v>
      </c>
      <c r="CH81">
        <v>0</v>
      </c>
      <c r="CI81">
        <f t="shared" si="61"/>
        <v>1.9323261756620749</v>
      </c>
      <c r="CJ81">
        <f t="shared" si="62"/>
        <v>4.9452673521326584</v>
      </c>
    </row>
    <row r="82" spans="1:88" x14ac:dyDescent="0.15">
      <c r="A82" t="s">
        <v>205</v>
      </c>
      <c r="B82">
        <v>10.65</v>
      </c>
      <c r="C82">
        <v>10.83</v>
      </c>
      <c r="D82">
        <v>10.55</v>
      </c>
      <c r="E82">
        <v>10.83</v>
      </c>
      <c r="F82" s="1" t="s">
        <v>105</v>
      </c>
      <c r="H82">
        <v>6338132</v>
      </c>
      <c r="L82">
        <f t="shared" si="0"/>
        <v>12.129999999999997</v>
      </c>
      <c r="M82">
        <f t="shared" si="1"/>
        <v>1.1421067564537279</v>
      </c>
      <c r="N82">
        <f t="shared" si="2"/>
        <v>-1.2958508402449491</v>
      </c>
      <c r="O82">
        <f t="shared" si="3"/>
        <v>9.4155544637570338E-2</v>
      </c>
      <c r="P82">
        <f t="shared" si="4"/>
        <v>10.987893243546269</v>
      </c>
      <c r="Q82">
        <f t="shared" si="5"/>
        <v>13.272106756453725</v>
      </c>
      <c r="R82">
        <f t="shared" si="6"/>
        <v>9.8457864870925409</v>
      </c>
      <c r="S82">
        <f t="shared" si="7"/>
        <v>14.414213512907454</v>
      </c>
      <c r="T82">
        <f t="shared" si="8"/>
        <v>8.7036797306388145</v>
      </c>
      <c r="U82">
        <f t="shared" si="9"/>
        <v>15.55632026936118</v>
      </c>
      <c r="V82">
        <f t="shared" si="10"/>
        <v>12.28</v>
      </c>
      <c r="W82">
        <f t="shared" si="11"/>
        <v>11.137893243546271</v>
      </c>
      <c r="X82">
        <f t="shared" si="12"/>
        <v>13.422106756453728</v>
      </c>
      <c r="Y82">
        <f t="shared" si="13"/>
        <v>9.995786487092543</v>
      </c>
      <c r="Z82">
        <f t="shared" si="14"/>
        <v>14.564213512907456</v>
      </c>
      <c r="AA82">
        <f t="shared" si="15"/>
        <v>8.8536797306388166</v>
      </c>
      <c r="AB82">
        <f t="shared" si="16"/>
        <v>15.706320269361182</v>
      </c>
      <c r="AC82">
        <f t="shared" si="17"/>
        <v>13.32</v>
      </c>
      <c r="AD82">
        <f t="shared" si="18"/>
        <v>12.177893243546272</v>
      </c>
      <c r="AE82">
        <f t="shared" si="19"/>
        <v>14.462106756453728</v>
      </c>
      <c r="AF82">
        <f t="shared" si="20"/>
        <v>11.035786487092544</v>
      </c>
      <c r="AG82">
        <f t="shared" si="21"/>
        <v>15.604213512907457</v>
      </c>
      <c r="AH82">
        <f t="shared" si="22"/>
        <v>9.8936797306388158</v>
      </c>
      <c r="AI82">
        <f t="shared" si="23"/>
        <v>16.746320269361185</v>
      </c>
      <c r="AJ82">
        <f t="shared" si="24"/>
        <v>12.098431372549021</v>
      </c>
      <c r="AK82">
        <f t="shared" si="25"/>
        <v>1.156752337702617</v>
      </c>
      <c r="AL82">
        <f t="shared" si="26"/>
        <v>-1.0965453288542344</v>
      </c>
      <c r="AM82">
        <f t="shared" si="27"/>
        <v>9.5611761730306083E-2</v>
      </c>
      <c r="AN82">
        <f t="shared" si="28"/>
        <v>10.941679034846404</v>
      </c>
      <c r="AO82">
        <f t="shared" si="29"/>
        <v>13.255183710251638</v>
      </c>
      <c r="AP82">
        <f t="shared" si="30"/>
        <v>9.7849266971437867</v>
      </c>
      <c r="AQ82">
        <f t="shared" si="31"/>
        <v>14.411936047954255</v>
      </c>
      <c r="AR82">
        <f t="shared" si="32"/>
        <v>8.6281743594411697</v>
      </c>
      <c r="AS82">
        <f t="shared" si="33"/>
        <v>15.568688385656872</v>
      </c>
      <c r="AT82">
        <f t="shared" si="34"/>
        <v>12.1</v>
      </c>
      <c r="AU82">
        <f t="shared" si="35"/>
        <v>10.943247662297383</v>
      </c>
      <c r="AV82">
        <f t="shared" si="36"/>
        <v>13.256752337702617</v>
      </c>
      <c r="AW82">
        <f t="shared" si="37"/>
        <v>9.7864953245947657</v>
      </c>
      <c r="AX82">
        <f t="shared" si="38"/>
        <v>14.413504675405234</v>
      </c>
      <c r="AY82">
        <f t="shared" si="39"/>
        <v>8.6297429868921487</v>
      </c>
      <c r="AZ82">
        <f t="shared" si="40"/>
        <v>15.570257013107851</v>
      </c>
      <c r="BA82">
        <f t="shared" si="41"/>
        <v>13.33</v>
      </c>
      <c r="BH82">
        <f t="shared" si="42"/>
        <v>7054700.8431372549</v>
      </c>
      <c r="BI82">
        <f t="shared" si="43"/>
        <v>2593470.1603795178</v>
      </c>
      <c r="BJ82">
        <f t="shared" si="44"/>
        <v>-0.27629731549808739</v>
      </c>
      <c r="BK82">
        <f t="shared" si="45"/>
        <v>0.36762298190183651</v>
      </c>
      <c r="BL82">
        <f t="shared" si="46"/>
        <v>4461230.6827577371</v>
      </c>
      <c r="BM82">
        <f t="shared" si="47"/>
        <v>9648171.0035167728</v>
      </c>
      <c r="BN82">
        <f t="shared" si="48"/>
        <v>1867760.5223782193</v>
      </c>
      <c r="BO82">
        <f t="shared" si="49"/>
        <v>12241641.163896291</v>
      </c>
      <c r="BP82">
        <f t="shared" si="50"/>
        <v>-725709.63800129853</v>
      </c>
      <c r="BQ82">
        <f t="shared" si="51"/>
        <v>14835111.324275808</v>
      </c>
      <c r="BR82">
        <f t="shared" si="52"/>
        <v>6470300</v>
      </c>
      <c r="BS82">
        <f t="shared" si="53"/>
        <v>3876829.8396204822</v>
      </c>
      <c r="BT82">
        <f t="shared" si="54"/>
        <v>9063770.1603795178</v>
      </c>
      <c r="BU82">
        <f t="shared" si="55"/>
        <v>1283359.6792409644</v>
      </c>
      <c r="BV82">
        <f t="shared" si="56"/>
        <v>11657240.320759036</v>
      </c>
      <c r="BW82">
        <f t="shared" si="57"/>
        <v>-1310110.4811385535</v>
      </c>
      <c r="BX82">
        <f t="shared" si="58"/>
        <v>14250710.481138553</v>
      </c>
      <c r="CF82">
        <f t="shared" si="59"/>
        <v>1.9463202693611859</v>
      </c>
      <c r="CG82">
        <f t="shared" si="60"/>
        <v>4.9063202693611796</v>
      </c>
      <c r="CH82">
        <v>0</v>
      </c>
      <c r="CI82">
        <f t="shared" si="61"/>
        <v>2.2018256405588303</v>
      </c>
      <c r="CJ82">
        <f t="shared" si="62"/>
        <v>4.7386883856568716</v>
      </c>
    </row>
    <row r="83" spans="1:88" x14ac:dyDescent="0.15">
      <c r="A83" t="s">
        <v>206</v>
      </c>
      <c r="B83">
        <v>10.83</v>
      </c>
      <c r="C83">
        <v>11.19</v>
      </c>
      <c r="D83">
        <v>10.76</v>
      </c>
      <c r="E83">
        <v>11.19</v>
      </c>
      <c r="F83" s="1" t="s">
        <v>207</v>
      </c>
      <c r="H83">
        <v>13670931</v>
      </c>
      <c r="L83">
        <f t="shared" si="0"/>
        <v>12.091764705882351</v>
      </c>
      <c r="M83">
        <f t="shared" si="1"/>
        <v>1.152301543259169</v>
      </c>
      <c r="N83">
        <f t="shared" si="2"/>
        <v>-1.094995240840845</v>
      </c>
      <c r="O83">
        <f t="shared" si="3"/>
        <v>9.5296391493509811E-2</v>
      </c>
      <c r="P83">
        <f t="shared" si="4"/>
        <v>10.939463162623182</v>
      </c>
      <c r="Q83">
        <f t="shared" si="5"/>
        <v>13.24406624914152</v>
      </c>
      <c r="R83">
        <f t="shared" si="6"/>
        <v>9.7871616193640136</v>
      </c>
      <c r="S83">
        <f t="shared" si="7"/>
        <v>14.396367792400689</v>
      </c>
      <c r="T83">
        <f t="shared" si="8"/>
        <v>8.6348600761048431</v>
      </c>
      <c r="U83">
        <f t="shared" si="9"/>
        <v>15.548669335659859</v>
      </c>
      <c r="V83">
        <f t="shared" si="10"/>
        <v>12.05</v>
      </c>
      <c r="W83">
        <f t="shared" si="11"/>
        <v>10.897698456740832</v>
      </c>
      <c r="X83">
        <f t="shared" si="12"/>
        <v>13.202301543259169</v>
      </c>
      <c r="Y83">
        <f t="shared" si="13"/>
        <v>9.7453969134816631</v>
      </c>
      <c r="Z83">
        <f t="shared" si="14"/>
        <v>14.354603086518338</v>
      </c>
      <c r="AA83">
        <f t="shared" si="15"/>
        <v>8.5930953702224926</v>
      </c>
      <c r="AB83">
        <f t="shared" si="16"/>
        <v>15.506904629777509</v>
      </c>
      <c r="AC83">
        <f t="shared" si="17"/>
        <v>13.32</v>
      </c>
      <c r="AD83">
        <f t="shared" si="18"/>
        <v>12.167698456740832</v>
      </c>
      <c r="AE83">
        <f t="shared" si="19"/>
        <v>14.472301543259169</v>
      </c>
      <c r="AF83">
        <f t="shared" si="20"/>
        <v>11.015396913481663</v>
      </c>
      <c r="AG83">
        <f t="shared" si="21"/>
        <v>15.624603086518338</v>
      </c>
      <c r="AH83">
        <f t="shared" si="22"/>
        <v>9.8630953702224922</v>
      </c>
      <c r="AI83">
        <f t="shared" si="23"/>
        <v>16.776904629777508</v>
      </c>
      <c r="AJ83">
        <f t="shared" si="24"/>
        <v>12.063529411764708</v>
      </c>
      <c r="AK83">
        <f t="shared" si="25"/>
        <v>1.1567819180803671</v>
      </c>
      <c r="AL83">
        <f t="shared" si="26"/>
        <v>-0.75513750527350543</v>
      </c>
      <c r="AM83">
        <f t="shared" si="27"/>
        <v>9.5890835807325131E-2</v>
      </c>
      <c r="AN83">
        <f t="shared" si="28"/>
        <v>10.906747493684341</v>
      </c>
      <c r="AO83">
        <f t="shared" si="29"/>
        <v>13.220311329845076</v>
      </c>
      <c r="AP83">
        <f t="shared" si="30"/>
        <v>9.7499655756039747</v>
      </c>
      <c r="AQ83">
        <f t="shared" si="31"/>
        <v>14.377093247925442</v>
      </c>
      <c r="AR83">
        <f t="shared" si="32"/>
        <v>8.5931836575236069</v>
      </c>
      <c r="AS83">
        <f t="shared" si="33"/>
        <v>15.53387516600581</v>
      </c>
      <c r="AT83">
        <f t="shared" si="34"/>
        <v>11.89</v>
      </c>
      <c r="AU83">
        <f t="shared" si="35"/>
        <v>10.733218081919633</v>
      </c>
      <c r="AV83">
        <f t="shared" si="36"/>
        <v>13.046781918080368</v>
      </c>
      <c r="AW83">
        <f t="shared" si="37"/>
        <v>9.5764361638392668</v>
      </c>
      <c r="AX83">
        <f t="shared" si="38"/>
        <v>14.203563836160734</v>
      </c>
      <c r="AY83">
        <f t="shared" si="39"/>
        <v>8.419654245758899</v>
      </c>
      <c r="AZ83">
        <f t="shared" si="40"/>
        <v>15.360345754241102</v>
      </c>
      <c r="BA83">
        <f t="shared" si="41"/>
        <v>13.33</v>
      </c>
      <c r="BH83">
        <f t="shared" si="42"/>
        <v>7200571.5882352944</v>
      </c>
      <c r="BI83">
        <f t="shared" si="43"/>
        <v>2747698.3196665826</v>
      </c>
      <c r="BJ83">
        <f t="shared" si="44"/>
        <v>2.3548289000481852</v>
      </c>
      <c r="BK83">
        <f t="shared" si="45"/>
        <v>0.38159447288267079</v>
      </c>
      <c r="BL83">
        <f t="shared" si="46"/>
        <v>4452873.2685687114</v>
      </c>
      <c r="BM83">
        <f t="shared" si="47"/>
        <v>9948269.9079018775</v>
      </c>
      <c r="BN83">
        <f t="shared" si="48"/>
        <v>1705174.9489021292</v>
      </c>
      <c r="BO83">
        <f t="shared" si="49"/>
        <v>12695968.227568459</v>
      </c>
      <c r="BP83">
        <f t="shared" si="50"/>
        <v>-1042523.370764453</v>
      </c>
      <c r="BQ83">
        <f t="shared" si="51"/>
        <v>15443666.547235042</v>
      </c>
      <c r="BR83">
        <f t="shared" si="52"/>
        <v>6641555</v>
      </c>
      <c r="BS83">
        <f t="shared" si="53"/>
        <v>3893856.6803334174</v>
      </c>
      <c r="BT83">
        <f t="shared" si="54"/>
        <v>9389253.3196665831</v>
      </c>
      <c r="BU83">
        <f t="shared" si="55"/>
        <v>1146158.3606668347</v>
      </c>
      <c r="BV83">
        <f t="shared" si="56"/>
        <v>12136951.639333166</v>
      </c>
      <c r="BW83">
        <f t="shared" si="57"/>
        <v>-1601539.9589997474</v>
      </c>
      <c r="BX83">
        <f t="shared" si="58"/>
        <v>14884649.958999747</v>
      </c>
      <c r="CF83">
        <f t="shared" si="59"/>
        <v>2.195139923895157</v>
      </c>
      <c r="CG83">
        <f t="shared" si="60"/>
        <v>4.7186693356598592</v>
      </c>
      <c r="CH83">
        <v>0</v>
      </c>
      <c r="CI83">
        <f t="shared" si="61"/>
        <v>2.5968163424763926</v>
      </c>
      <c r="CJ83">
        <f t="shared" si="62"/>
        <v>4.3438751660058106</v>
      </c>
    </row>
    <row r="84" spans="1:88" x14ac:dyDescent="0.15">
      <c r="A84" t="s">
        <v>208</v>
      </c>
      <c r="B84">
        <v>11.19</v>
      </c>
      <c r="C84">
        <v>11.25</v>
      </c>
      <c r="D84">
        <v>11.03</v>
      </c>
      <c r="E84">
        <v>11.11</v>
      </c>
      <c r="F84" s="1" t="s">
        <v>209</v>
      </c>
      <c r="H84">
        <v>8216409</v>
      </c>
      <c r="L84">
        <f t="shared" ref="L84:L115" si="63">AVERAGE(B34:B84)</f>
        <v>12.056274509803922</v>
      </c>
      <c r="M84">
        <f t="shared" ref="M84:M115" si="64">STDEVP(B34:B84)</f>
        <v>1.1516551784864095</v>
      </c>
      <c r="N84">
        <f t="shared" ref="N84:N115" si="65">(B84-L84)/M84</f>
        <v>-0.75219955242370762</v>
      </c>
      <c r="O84">
        <f t="shared" ref="O84:O120" si="66">M84/L84</f>
        <v>9.5523304280265564E-2</v>
      </c>
      <c r="P84">
        <f t="shared" ref="P84:P120" si="67">L84-M84</f>
        <v>10.904619331317512</v>
      </c>
      <c r="Q84">
        <f t="shared" ref="Q84:Q120" si="68">L84+M84</f>
        <v>13.207929688290331</v>
      </c>
      <c r="R84">
        <f t="shared" ref="R84:R120" si="69">L84-2*M84</f>
        <v>9.7529641528311029</v>
      </c>
      <c r="S84">
        <f t="shared" ref="S84:S120" si="70">L84+2*M84</f>
        <v>14.359584866776741</v>
      </c>
      <c r="T84">
        <f t="shared" ref="T84:T120" si="71">L84-3*M84</f>
        <v>8.6013089743446933</v>
      </c>
      <c r="U84">
        <f t="shared" ref="U84:U120" si="72">L84+3*M84</f>
        <v>15.51124004526315</v>
      </c>
      <c r="V84">
        <f t="shared" ref="V84:V115" si="73">MEDIAN(B34:B84)</f>
        <v>11.91</v>
      </c>
      <c r="W84">
        <f t="shared" ref="W84:W115" si="74">V84-M84</f>
        <v>10.758344821513591</v>
      </c>
      <c r="X84">
        <f t="shared" ref="X84:X120" si="75">V84+M84</f>
        <v>13.06165517848641</v>
      </c>
      <c r="Y84">
        <f t="shared" ref="Y84:Y120" si="76">V84-2*M84</f>
        <v>9.6066896430271811</v>
      </c>
      <c r="Z84">
        <f t="shared" ref="Z84:Z120" si="77">V84+2*M84</f>
        <v>14.213310356972819</v>
      </c>
      <c r="AA84">
        <f t="shared" ref="AA84:AA120" si="78">V84-3*M84</f>
        <v>8.4550344645407716</v>
      </c>
      <c r="AB84">
        <f t="shared" ref="AB84:AB120" si="79">V84+3*M84</f>
        <v>15.364965535459229</v>
      </c>
      <c r="AC84">
        <f t="shared" ref="AC84:AC115" si="80">MODE(B34:B84)</f>
        <v>13.32</v>
      </c>
      <c r="AD84">
        <f t="shared" ref="AD84:AD115" si="81">AC84-M84</f>
        <v>12.168344821513591</v>
      </c>
      <c r="AE84">
        <f t="shared" ref="AE84:AE120" si="82">AC84+M84</f>
        <v>14.47165517848641</v>
      </c>
      <c r="AF84">
        <f t="shared" ref="AF84:AF120" si="83">AC84-2*M84</f>
        <v>11.016689643027181</v>
      </c>
      <c r="AG84">
        <f t="shared" ref="AG84:AG120" si="84">AC84+2*M84</f>
        <v>15.623310356972819</v>
      </c>
      <c r="AH84">
        <f t="shared" ref="AH84:AH120" si="85">AC84-3*M84</f>
        <v>9.8650344645407717</v>
      </c>
      <c r="AI84">
        <f t="shared" ref="AI84:AI120" si="86">AC84+3*M84</f>
        <v>16.774965535459231</v>
      </c>
      <c r="AJ84">
        <f t="shared" ref="AJ84:AJ115" si="87">AVERAGE(E34:E84)</f>
        <v>12.024901960784316</v>
      </c>
      <c r="AK84">
        <f t="shared" ref="AK84:AK115" si="88">STDEVP(E34:E84)</f>
        <v>1.1550848751583951</v>
      </c>
      <c r="AL84">
        <f t="shared" ref="AL84:AL115" si="89">(E84-AJ84)/AK84</f>
        <v>-0.79206470490651815</v>
      </c>
      <c r="AM84">
        <f t="shared" ref="AM84:AM120" si="90">AK84/AJ84</f>
        <v>9.6057737428992346E-2</v>
      </c>
      <c r="AN84">
        <f t="shared" ref="AN84:AN120" si="91">AJ84-AK84</f>
        <v>10.869817085625922</v>
      </c>
      <c r="AO84">
        <f t="shared" ref="AO84:AO120" si="92">AJ84+AK84</f>
        <v>13.17998683594271</v>
      </c>
      <c r="AP84">
        <f t="shared" ref="AP84:AP120" si="93">AJ84-2*AK84</f>
        <v>9.7147322104675258</v>
      </c>
      <c r="AQ84">
        <f t="shared" ref="AQ84:AQ120" si="94">AJ84+2*AK84</f>
        <v>14.335071711101106</v>
      </c>
      <c r="AR84">
        <f t="shared" ref="AR84:AR120" si="95">AJ84-3*AK84</f>
        <v>8.5596473353091298</v>
      </c>
      <c r="AS84">
        <f t="shared" ref="AS84:AS120" si="96">AJ84+3*AK84</f>
        <v>15.490156586259502</v>
      </c>
      <c r="AT84">
        <f t="shared" ref="AT84:AT115" si="97">MEDIAN(E34:E84)</f>
        <v>11.89</v>
      </c>
      <c r="AU84">
        <f t="shared" ref="AU84:AU115" si="98">AT84-AK84</f>
        <v>10.734915124841606</v>
      </c>
      <c r="AV84">
        <f t="shared" ref="AV84:AV120" si="99">AT84+AK84</f>
        <v>13.045084875158395</v>
      </c>
      <c r="AW84">
        <f t="shared" ref="AW84:AW120" si="100">AT84-2*AK84</f>
        <v>9.5798302496832104</v>
      </c>
      <c r="AX84">
        <f t="shared" ref="AX84:AX120" si="101">AT84+2*AK84</f>
        <v>14.200169750316791</v>
      </c>
      <c r="AY84">
        <f t="shared" ref="AY84:AY120" si="102">AT84-3*AK84</f>
        <v>8.4247453745248144</v>
      </c>
      <c r="AZ84">
        <f t="shared" ref="AZ84:AZ120" si="103">AT84+3*AK84</f>
        <v>15.355254625475187</v>
      </c>
      <c r="BA84">
        <f t="shared" ref="BA84:BA115" si="104">MODE(E34:E84)</f>
        <v>13.33</v>
      </c>
      <c r="BH84">
        <f t="shared" ref="BH84:BH115" si="105">AVERAGE(H34:H84)</f>
        <v>7289289.3921568627</v>
      </c>
      <c r="BI84">
        <f t="shared" ref="BI84:BI115" si="106">STDEVP(H34:H84)</f>
        <v>2705699.1056705113</v>
      </c>
      <c r="BJ84">
        <f t="shared" ref="BJ84:BJ115" si="107">(H84-BH84)/BI84</f>
        <v>0.3426543645966072</v>
      </c>
      <c r="BK84">
        <f t="shared" ref="BK84:BK120" si="108">BI84/BH84</f>
        <v>0.3711883230458366</v>
      </c>
      <c r="BL84">
        <f t="shared" ref="BL84:BL120" si="109">BH84-BI84</f>
        <v>4583590.2864863519</v>
      </c>
      <c r="BM84">
        <f t="shared" ref="BM84:BM120" si="110">BH84+BI84</f>
        <v>9994988.4978273734</v>
      </c>
      <c r="BN84">
        <f t="shared" ref="BN84:BN120" si="111">BH84-2*BI84</f>
        <v>1877891.1808158401</v>
      </c>
      <c r="BO84">
        <f t="shared" ref="BO84:BO120" si="112">BH84+2*BI84</f>
        <v>12700687.603497885</v>
      </c>
      <c r="BP84">
        <f t="shared" ref="BP84:BP120" si="113">BH84-3*BI84</f>
        <v>-827807.92485467065</v>
      </c>
      <c r="BQ84">
        <f t="shared" ref="BQ84:BQ120" si="114">BH84+3*BI84</f>
        <v>15406386.709168397</v>
      </c>
      <c r="BR84">
        <f t="shared" ref="BR84:BR115" si="115">MEDIAN(H34:H84)</f>
        <v>6758481</v>
      </c>
      <c r="BS84">
        <f t="shared" ref="BS84:BS115" si="116">BR84-BI84</f>
        <v>4052781.8943294887</v>
      </c>
      <c r="BT84">
        <f t="shared" ref="BT84:BT120" si="117">BR84+BI84</f>
        <v>9464180.1056705117</v>
      </c>
      <c r="BU84">
        <f t="shared" ref="BU84:BU120" si="118">BR84-2*BI84</f>
        <v>1347082.7886589775</v>
      </c>
      <c r="BV84">
        <f t="shared" ref="BV84:BV120" si="119">BR84+2*BI84</f>
        <v>12169879.211341023</v>
      </c>
      <c r="BW84">
        <f t="shared" ref="BW84:BW120" si="120">BR84-3*BI84</f>
        <v>-1358616.3170115333</v>
      </c>
      <c r="BX84">
        <f t="shared" ref="BX84:BX120" si="121">BR84+3*BI84</f>
        <v>14875578.317011533</v>
      </c>
      <c r="CF84">
        <f t="shared" ref="CF84:CF120" si="122">B84-T84</f>
        <v>2.5886910256553062</v>
      </c>
      <c r="CG84">
        <f t="shared" ref="CG84:CG120" si="123">U84-B84</f>
        <v>4.321240045263151</v>
      </c>
      <c r="CH84">
        <v>0</v>
      </c>
      <c r="CI84">
        <f t="shared" ref="CI84:CI120" si="124">E84-AR84</f>
        <v>2.5503526646908696</v>
      </c>
      <c r="CJ84">
        <f t="shared" ref="CJ84:CJ120" si="125">AS84-E84</f>
        <v>4.3801565862595027</v>
      </c>
    </row>
    <row r="85" spans="1:88" x14ac:dyDescent="0.15">
      <c r="A85" t="s">
        <v>210</v>
      </c>
      <c r="B85">
        <v>11.16</v>
      </c>
      <c r="C85">
        <v>11.21</v>
      </c>
      <c r="D85">
        <v>11.05</v>
      </c>
      <c r="E85">
        <v>11.16</v>
      </c>
      <c r="F85" s="1" t="s">
        <v>131</v>
      </c>
      <c r="H85">
        <v>5618157</v>
      </c>
      <c r="L85">
        <f t="shared" si="63"/>
        <v>12.015882352941176</v>
      </c>
      <c r="M85">
        <f t="shared" si="64"/>
        <v>1.1462439538970071</v>
      </c>
      <c r="N85">
        <f t="shared" si="65"/>
        <v>-0.74668429005129511</v>
      </c>
      <c r="O85">
        <f t="shared" si="66"/>
        <v>9.5394072630582666E-2</v>
      </c>
      <c r="P85">
        <f t="shared" si="67"/>
        <v>10.869638399044169</v>
      </c>
      <c r="Q85">
        <f t="shared" si="68"/>
        <v>13.162126306838184</v>
      </c>
      <c r="R85">
        <f t="shared" si="69"/>
        <v>9.7233944451471626</v>
      </c>
      <c r="S85">
        <f t="shared" si="70"/>
        <v>14.30837026073519</v>
      </c>
      <c r="T85">
        <f t="shared" si="71"/>
        <v>8.5771504912501548</v>
      </c>
      <c r="U85">
        <f t="shared" si="72"/>
        <v>15.454614214632198</v>
      </c>
      <c r="V85">
        <f t="shared" si="73"/>
        <v>11.89</v>
      </c>
      <c r="W85">
        <f t="shared" si="74"/>
        <v>10.743756046102993</v>
      </c>
      <c r="X85">
        <f t="shared" si="75"/>
        <v>13.036243953897008</v>
      </c>
      <c r="Y85">
        <f t="shared" si="76"/>
        <v>9.5975120922059869</v>
      </c>
      <c r="Z85">
        <f t="shared" si="77"/>
        <v>14.182487907794014</v>
      </c>
      <c r="AA85">
        <f t="shared" si="78"/>
        <v>8.4512681383089792</v>
      </c>
      <c r="AB85">
        <f t="shared" si="79"/>
        <v>15.328731861691022</v>
      </c>
      <c r="AC85">
        <f t="shared" si="80"/>
        <v>13.32</v>
      </c>
      <c r="AD85">
        <f t="shared" si="81"/>
        <v>12.173756046102993</v>
      </c>
      <c r="AE85">
        <f t="shared" si="82"/>
        <v>14.466243953897008</v>
      </c>
      <c r="AF85">
        <f t="shared" si="83"/>
        <v>11.027512092205987</v>
      </c>
      <c r="AG85">
        <f t="shared" si="84"/>
        <v>15.612487907794014</v>
      </c>
      <c r="AH85">
        <f t="shared" si="85"/>
        <v>9.8812681383089789</v>
      </c>
      <c r="AI85">
        <f t="shared" si="86"/>
        <v>16.758731861691022</v>
      </c>
      <c r="AJ85">
        <f t="shared" si="87"/>
        <v>11.982941176470588</v>
      </c>
      <c r="AK85">
        <f t="shared" si="88"/>
        <v>1.1468427146850029</v>
      </c>
      <c r="AL85">
        <f t="shared" si="89"/>
        <v>-0.71757108968218053</v>
      </c>
      <c r="AM85">
        <f t="shared" si="90"/>
        <v>9.570627926780742E-2</v>
      </c>
      <c r="AN85">
        <f t="shared" si="91"/>
        <v>10.836098461785586</v>
      </c>
      <c r="AO85">
        <f t="shared" si="92"/>
        <v>13.12978389115559</v>
      </c>
      <c r="AP85">
        <f t="shared" si="93"/>
        <v>9.6892557471005816</v>
      </c>
      <c r="AQ85">
        <f t="shared" si="94"/>
        <v>14.276626605840594</v>
      </c>
      <c r="AR85">
        <f t="shared" si="95"/>
        <v>8.5424130324155794</v>
      </c>
      <c r="AS85">
        <f t="shared" si="96"/>
        <v>15.423469320525596</v>
      </c>
      <c r="AT85">
        <f t="shared" si="97"/>
        <v>11.78</v>
      </c>
      <c r="AU85">
        <f t="shared" si="98"/>
        <v>10.633157285314997</v>
      </c>
      <c r="AV85">
        <f t="shared" si="99"/>
        <v>12.926842714685002</v>
      </c>
      <c r="AW85">
        <f t="shared" si="100"/>
        <v>9.4863145706299932</v>
      </c>
      <c r="AX85">
        <f t="shared" si="101"/>
        <v>14.073685429370006</v>
      </c>
      <c r="AY85">
        <f t="shared" si="102"/>
        <v>8.339471855944991</v>
      </c>
      <c r="AZ85">
        <f t="shared" si="103"/>
        <v>15.220528144055008</v>
      </c>
      <c r="BA85">
        <f t="shared" si="104"/>
        <v>13.33</v>
      </c>
      <c r="BH85">
        <f t="shared" si="105"/>
        <v>7294239.3529411769</v>
      </c>
      <c r="BI85">
        <f t="shared" si="106"/>
        <v>2702404.3851728067</v>
      </c>
      <c r="BJ85">
        <f t="shared" si="107"/>
        <v>-0.62021892879440355</v>
      </c>
      <c r="BK85">
        <f t="shared" si="108"/>
        <v>0.37048474205650317</v>
      </c>
      <c r="BL85">
        <f t="shared" si="109"/>
        <v>4591834.9677683702</v>
      </c>
      <c r="BM85">
        <f t="shared" si="110"/>
        <v>9996643.7381139845</v>
      </c>
      <c r="BN85">
        <f t="shared" si="111"/>
        <v>1889430.5825955635</v>
      </c>
      <c r="BO85">
        <f t="shared" si="112"/>
        <v>12699048.123286791</v>
      </c>
      <c r="BP85">
        <f t="shared" si="113"/>
        <v>-812973.80257724319</v>
      </c>
      <c r="BQ85">
        <f t="shared" si="114"/>
        <v>15401452.508459598</v>
      </c>
      <c r="BR85">
        <f t="shared" si="115"/>
        <v>6758481</v>
      </c>
      <c r="BS85">
        <f t="shared" si="116"/>
        <v>4056076.6148271933</v>
      </c>
      <c r="BT85">
        <f t="shared" si="117"/>
        <v>9460885.3851728067</v>
      </c>
      <c r="BU85">
        <f t="shared" si="118"/>
        <v>1353672.2296543866</v>
      </c>
      <c r="BV85">
        <f t="shared" si="119"/>
        <v>12163289.770345613</v>
      </c>
      <c r="BW85">
        <f t="shared" si="120"/>
        <v>-1348732.15551842</v>
      </c>
      <c r="BX85">
        <f t="shared" si="121"/>
        <v>14865694.15551842</v>
      </c>
      <c r="CF85">
        <f t="shared" si="122"/>
        <v>2.5828495087498453</v>
      </c>
      <c r="CG85">
        <f t="shared" si="123"/>
        <v>4.2946142146321975</v>
      </c>
      <c r="CH85">
        <v>0</v>
      </c>
      <c r="CI85">
        <f t="shared" si="124"/>
        <v>2.6175869675844208</v>
      </c>
      <c r="CJ85">
        <f t="shared" si="125"/>
        <v>4.263469320525596</v>
      </c>
    </row>
    <row r="86" spans="1:88" x14ac:dyDescent="0.15">
      <c r="A86" t="s">
        <v>211</v>
      </c>
      <c r="B86">
        <v>11.16</v>
      </c>
      <c r="C86">
        <v>11.24</v>
      </c>
      <c r="D86">
        <v>11.06</v>
      </c>
      <c r="E86">
        <v>11.06</v>
      </c>
      <c r="F86" s="1" t="s">
        <v>212</v>
      </c>
      <c r="H86">
        <v>7815000</v>
      </c>
      <c r="L86">
        <f t="shared" si="63"/>
        <v>11.97392156862745</v>
      </c>
      <c r="M86">
        <f t="shared" si="64"/>
        <v>1.1376051184893754</v>
      </c>
      <c r="N86">
        <f t="shared" si="65"/>
        <v>-0.71546932709678313</v>
      </c>
      <c r="O86">
        <f t="shared" si="66"/>
        <v>9.5006895775063702E-2</v>
      </c>
      <c r="P86">
        <f t="shared" si="67"/>
        <v>10.836316450138074</v>
      </c>
      <c r="Q86">
        <f t="shared" si="68"/>
        <v>13.111526687116825</v>
      </c>
      <c r="R86">
        <f t="shared" si="69"/>
        <v>9.698711331648699</v>
      </c>
      <c r="S86">
        <f t="shared" si="70"/>
        <v>14.249131805606201</v>
      </c>
      <c r="T86">
        <f t="shared" si="71"/>
        <v>8.5611062131593236</v>
      </c>
      <c r="U86">
        <f t="shared" si="72"/>
        <v>15.386736924095576</v>
      </c>
      <c r="V86">
        <f t="shared" si="73"/>
        <v>11.71</v>
      </c>
      <c r="W86">
        <f t="shared" si="74"/>
        <v>10.572394881510625</v>
      </c>
      <c r="X86">
        <f t="shared" si="75"/>
        <v>12.847605118489376</v>
      </c>
      <c r="Y86">
        <f t="shared" si="76"/>
        <v>9.4347897630212501</v>
      </c>
      <c r="Z86">
        <f t="shared" si="77"/>
        <v>13.985210236978752</v>
      </c>
      <c r="AA86">
        <f t="shared" si="78"/>
        <v>8.2971846445318747</v>
      </c>
      <c r="AB86">
        <f t="shared" si="79"/>
        <v>15.122815355468127</v>
      </c>
      <c r="AC86">
        <f t="shared" si="80"/>
        <v>13.32</v>
      </c>
      <c r="AD86">
        <f t="shared" si="81"/>
        <v>12.182394881510625</v>
      </c>
      <c r="AE86">
        <f t="shared" si="82"/>
        <v>14.457605118489376</v>
      </c>
      <c r="AF86">
        <f t="shared" si="83"/>
        <v>11.044789763021249</v>
      </c>
      <c r="AG86">
        <f t="shared" si="84"/>
        <v>15.595210236978751</v>
      </c>
      <c r="AH86">
        <f t="shared" si="85"/>
        <v>9.9071846445318741</v>
      </c>
      <c r="AI86">
        <f t="shared" si="86"/>
        <v>16.732815355468126</v>
      </c>
      <c r="AJ86">
        <f t="shared" si="87"/>
        <v>11.940784313725489</v>
      </c>
      <c r="AK86">
        <f t="shared" si="88"/>
        <v>1.1404605934639462</v>
      </c>
      <c r="AL86">
        <f t="shared" si="89"/>
        <v>-0.77230578484984103</v>
      </c>
      <c r="AM86">
        <f t="shared" si="90"/>
        <v>9.5509688769189902E-2</v>
      </c>
      <c r="AN86">
        <f t="shared" si="91"/>
        <v>10.800323720261543</v>
      </c>
      <c r="AO86">
        <f t="shared" si="92"/>
        <v>13.081244907189435</v>
      </c>
      <c r="AP86">
        <f t="shared" si="93"/>
        <v>9.6598631267975961</v>
      </c>
      <c r="AQ86">
        <f t="shared" si="94"/>
        <v>14.221705500653382</v>
      </c>
      <c r="AR86">
        <f t="shared" si="95"/>
        <v>8.5194025333336505</v>
      </c>
      <c r="AS86">
        <f t="shared" si="96"/>
        <v>15.362166094117327</v>
      </c>
      <c r="AT86">
        <f t="shared" si="97"/>
        <v>11.71</v>
      </c>
      <c r="AU86">
        <f t="shared" si="98"/>
        <v>10.569539406536055</v>
      </c>
      <c r="AV86">
        <f t="shared" si="99"/>
        <v>12.850460593463946</v>
      </c>
      <c r="AW86">
        <f t="shared" si="100"/>
        <v>9.4290788130721079</v>
      </c>
      <c r="AX86">
        <f t="shared" si="101"/>
        <v>13.990921186927894</v>
      </c>
      <c r="AY86">
        <f t="shared" si="102"/>
        <v>8.2886182196081624</v>
      </c>
      <c r="AZ86">
        <f t="shared" si="103"/>
        <v>15.131381780391839</v>
      </c>
      <c r="BA86">
        <f t="shared" si="104"/>
        <v>13.33</v>
      </c>
      <c r="BH86">
        <f t="shared" si="105"/>
        <v>7349401.8039215682</v>
      </c>
      <c r="BI86">
        <f t="shared" si="106"/>
        <v>2683693.6741044922</v>
      </c>
      <c r="BJ86">
        <f t="shared" si="107"/>
        <v>0.17349155776275205</v>
      </c>
      <c r="BK86">
        <f t="shared" si="108"/>
        <v>0.36515811023864553</v>
      </c>
      <c r="BL86">
        <f t="shared" si="109"/>
        <v>4665708.129817076</v>
      </c>
      <c r="BM86">
        <f t="shared" si="110"/>
        <v>10033095.47802606</v>
      </c>
      <c r="BN86">
        <f t="shared" si="111"/>
        <v>1982014.4557125838</v>
      </c>
      <c r="BO86">
        <f t="shared" si="112"/>
        <v>12716789.152130552</v>
      </c>
      <c r="BP86">
        <f t="shared" si="113"/>
        <v>-701679.21839190833</v>
      </c>
      <c r="BQ86">
        <f t="shared" si="114"/>
        <v>15400482.826235045</v>
      </c>
      <c r="BR86">
        <f t="shared" si="115"/>
        <v>6851278</v>
      </c>
      <c r="BS86">
        <f t="shared" si="116"/>
        <v>4167584.3258955078</v>
      </c>
      <c r="BT86">
        <f t="shared" si="117"/>
        <v>9534971.6741044931</v>
      </c>
      <c r="BU86">
        <f t="shared" si="118"/>
        <v>1483890.6517910156</v>
      </c>
      <c r="BV86">
        <f t="shared" si="119"/>
        <v>12218665.348208984</v>
      </c>
      <c r="BW86">
        <f t="shared" si="120"/>
        <v>-1199803.0223134765</v>
      </c>
      <c r="BX86">
        <f t="shared" si="121"/>
        <v>14902359.022313476</v>
      </c>
      <c r="CF86">
        <f t="shared" si="122"/>
        <v>2.5988937868406765</v>
      </c>
      <c r="CG86">
        <f t="shared" si="123"/>
        <v>4.2267369240955759</v>
      </c>
      <c r="CH86">
        <v>0</v>
      </c>
      <c r="CI86">
        <f t="shared" si="124"/>
        <v>2.54059746666635</v>
      </c>
      <c r="CJ86">
        <f t="shared" si="125"/>
        <v>4.302166094117327</v>
      </c>
    </row>
    <row r="87" spans="1:88" x14ac:dyDescent="0.15">
      <c r="A87" t="s">
        <v>213</v>
      </c>
      <c r="B87">
        <v>11.01</v>
      </c>
      <c r="C87">
        <v>11.13</v>
      </c>
      <c r="D87">
        <v>10.97</v>
      </c>
      <c r="E87">
        <v>11.04</v>
      </c>
      <c r="F87" s="1" t="s">
        <v>214</v>
      </c>
      <c r="H87">
        <v>5414939</v>
      </c>
      <c r="L87">
        <f t="shared" si="63"/>
        <v>11.928627450980393</v>
      </c>
      <c r="M87">
        <f t="shared" si="64"/>
        <v>1.1290635015883708</v>
      </c>
      <c r="N87">
        <f t="shared" si="65"/>
        <v>-0.8136189414395778</v>
      </c>
      <c r="O87">
        <f t="shared" si="66"/>
        <v>9.4651585543110831E-2</v>
      </c>
      <c r="P87">
        <f t="shared" si="67"/>
        <v>10.799563949392022</v>
      </c>
      <c r="Q87">
        <f t="shared" si="68"/>
        <v>13.057690952568764</v>
      </c>
      <c r="R87">
        <f t="shared" si="69"/>
        <v>9.6705004478036507</v>
      </c>
      <c r="S87">
        <f t="shared" si="70"/>
        <v>14.186754454157136</v>
      </c>
      <c r="T87">
        <f t="shared" si="71"/>
        <v>8.5414369462152813</v>
      </c>
      <c r="U87">
        <f t="shared" si="72"/>
        <v>15.315817955745505</v>
      </c>
      <c r="V87">
        <f t="shared" si="73"/>
        <v>11.64</v>
      </c>
      <c r="W87">
        <f t="shared" si="74"/>
        <v>10.510936498411629</v>
      </c>
      <c r="X87">
        <f t="shared" si="75"/>
        <v>12.769063501588372</v>
      </c>
      <c r="Y87">
        <f t="shared" si="76"/>
        <v>9.3818729968232581</v>
      </c>
      <c r="Z87">
        <f t="shared" si="77"/>
        <v>13.898127003176743</v>
      </c>
      <c r="AA87">
        <f t="shared" si="78"/>
        <v>8.2528094952348887</v>
      </c>
      <c r="AB87">
        <f t="shared" si="79"/>
        <v>15.027190504765112</v>
      </c>
      <c r="AC87">
        <f t="shared" si="80"/>
        <v>13.29</v>
      </c>
      <c r="AD87">
        <f t="shared" si="81"/>
        <v>12.160936498411628</v>
      </c>
      <c r="AE87">
        <f t="shared" si="82"/>
        <v>14.41906350158837</v>
      </c>
      <c r="AF87">
        <f t="shared" si="83"/>
        <v>11.031872996823257</v>
      </c>
      <c r="AG87">
        <f t="shared" si="84"/>
        <v>15.548127003176742</v>
      </c>
      <c r="AH87">
        <f t="shared" si="85"/>
        <v>9.9028094952348873</v>
      </c>
      <c r="AI87">
        <f t="shared" si="86"/>
        <v>16.677190504765111</v>
      </c>
      <c r="AJ87">
        <f t="shared" si="87"/>
        <v>11.893333333333333</v>
      </c>
      <c r="AK87">
        <f t="shared" si="88"/>
        <v>1.1265227892817977</v>
      </c>
      <c r="AL87">
        <f t="shared" si="89"/>
        <v>-0.75749318296291801</v>
      </c>
      <c r="AM87">
        <f t="shared" si="90"/>
        <v>9.4718844390285689E-2</v>
      </c>
      <c r="AN87">
        <f t="shared" si="91"/>
        <v>10.766810544051534</v>
      </c>
      <c r="AO87">
        <f t="shared" si="92"/>
        <v>13.019856122615131</v>
      </c>
      <c r="AP87">
        <f t="shared" si="93"/>
        <v>9.6402877547697372</v>
      </c>
      <c r="AQ87">
        <f t="shared" si="94"/>
        <v>14.146378911896928</v>
      </c>
      <c r="AR87">
        <f t="shared" si="95"/>
        <v>8.5137649654879404</v>
      </c>
      <c r="AS87">
        <f t="shared" si="96"/>
        <v>15.272901701178725</v>
      </c>
      <c r="AT87">
        <f t="shared" si="97"/>
        <v>11.41</v>
      </c>
      <c r="AU87">
        <f t="shared" si="98"/>
        <v>10.283477210718203</v>
      </c>
      <c r="AV87">
        <f t="shared" si="99"/>
        <v>12.536522789281797</v>
      </c>
      <c r="AW87">
        <f t="shared" si="100"/>
        <v>9.1569544214364047</v>
      </c>
      <c r="AX87">
        <f t="shared" si="101"/>
        <v>13.663045578563596</v>
      </c>
      <c r="AY87">
        <f t="shared" si="102"/>
        <v>8.0304316321546061</v>
      </c>
      <c r="AZ87">
        <f t="shared" si="103"/>
        <v>14.789568367845394</v>
      </c>
      <c r="BA87">
        <f t="shared" si="104"/>
        <v>13.33</v>
      </c>
      <c r="BH87">
        <f t="shared" si="105"/>
        <v>7336417.3725490198</v>
      </c>
      <c r="BI87">
        <f t="shared" si="106"/>
        <v>2691408.6593546979</v>
      </c>
      <c r="BJ87">
        <f t="shared" si="107"/>
        <v>-0.71393036723368519</v>
      </c>
      <c r="BK87">
        <f t="shared" si="108"/>
        <v>0.36685599014925929</v>
      </c>
      <c r="BL87">
        <f t="shared" si="109"/>
        <v>4645008.7131943218</v>
      </c>
      <c r="BM87">
        <f t="shared" si="110"/>
        <v>10027826.031903718</v>
      </c>
      <c r="BN87">
        <f t="shared" si="111"/>
        <v>1953600.0538396239</v>
      </c>
      <c r="BO87">
        <f t="shared" si="112"/>
        <v>12719234.691258416</v>
      </c>
      <c r="BP87">
        <f t="shared" si="113"/>
        <v>-737808.60551507398</v>
      </c>
      <c r="BQ87">
        <f t="shared" si="114"/>
        <v>15410643.350613113</v>
      </c>
      <c r="BR87">
        <f t="shared" si="115"/>
        <v>6851278</v>
      </c>
      <c r="BS87">
        <f t="shared" si="116"/>
        <v>4159869.3406453021</v>
      </c>
      <c r="BT87">
        <f t="shared" si="117"/>
        <v>9542686.6593546979</v>
      </c>
      <c r="BU87">
        <f t="shared" si="118"/>
        <v>1468460.6812906042</v>
      </c>
      <c r="BV87">
        <f t="shared" si="119"/>
        <v>12234095.318709396</v>
      </c>
      <c r="BW87">
        <f t="shared" si="120"/>
        <v>-1222947.9780640937</v>
      </c>
      <c r="BX87">
        <f t="shared" si="121"/>
        <v>14925503.978064094</v>
      </c>
      <c r="CF87">
        <f t="shared" si="122"/>
        <v>2.4685630537847185</v>
      </c>
      <c r="CG87">
        <f t="shared" si="123"/>
        <v>4.3058179557455052</v>
      </c>
      <c r="CH87">
        <v>0</v>
      </c>
      <c r="CI87">
        <f t="shared" si="124"/>
        <v>2.5262350345120588</v>
      </c>
      <c r="CJ87">
        <f t="shared" si="125"/>
        <v>4.2329017011787258</v>
      </c>
    </row>
    <row r="88" spans="1:88" x14ac:dyDescent="0.15">
      <c r="A88" t="s">
        <v>215</v>
      </c>
      <c r="B88">
        <v>11.06</v>
      </c>
      <c r="C88">
        <v>11.08</v>
      </c>
      <c r="D88">
        <v>10.97</v>
      </c>
      <c r="E88">
        <v>11.08</v>
      </c>
      <c r="F88" s="1" t="s">
        <v>216</v>
      </c>
      <c r="H88">
        <v>4255647</v>
      </c>
      <c r="L88">
        <f t="shared" si="63"/>
        <v>11.88156862745098</v>
      </c>
      <c r="M88">
        <f t="shared" si="64"/>
        <v>1.1141731701730258</v>
      </c>
      <c r="N88">
        <f t="shared" si="65"/>
        <v>-0.737379654657627</v>
      </c>
      <c r="O88">
        <f t="shared" si="66"/>
        <v>9.3773238627672312E-2</v>
      </c>
      <c r="P88">
        <f t="shared" si="67"/>
        <v>10.767395457277955</v>
      </c>
      <c r="Q88">
        <f t="shared" si="68"/>
        <v>12.995741797624005</v>
      </c>
      <c r="R88">
        <f t="shared" si="69"/>
        <v>9.6532222871049278</v>
      </c>
      <c r="S88">
        <f t="shared" si="70"/>
        <v>14.109914967797032</v>
      </c>
      <c r="T88">
        <f t="shared" si="71"/>
        <v>8.5390491169319027</v>
      </c>
      <c r="U88">
        <f t="shared" si="72"/>
        <v>15.224088137970057</v>
      </c>
      <c r="V88">
        <f t="shared" si="73"/>
        <v>11.45</v>
      </c>
      <c r="W88">
        <f t="shared" si="74"/>
        <v>10.335826829826974</v>
      </c>
      <c r="X88">
        <f t="shared" si="75"/>
        <v>12.564173170173024</v>
      </c>
      <c r="Y88">
        <f t="shared" si="76"/>
        <v>9.2216536596539473</v>
      </c>
      <c r="Z88">
        <f t="shared" si="77"/>
        <v>13.678346340346051</v>
      </c>
      <c r="AA88">
        <f t="shared" si="78"/>
        <v>8.1074804894809223</v>
      </c>
      <c r="AB88">
        <f t="shared" si="79"/>
        <v>14.792519510519076</v>
      </c>
      <c r="AC88">
        <f t="shared" si="80"/>
        <v>13.29</v>
      </c>
      <c r="AD88">
        <f t="shared" si="81"/>
        <v>12.175826829826974</v>
      </c>
      <c r="AE88">
        <f t="shared" si="82"/>
        <v>14.404173170173024</v>
      </c>
      <c r="AF88">
        <f t="shared" si="83"/>
        <v>11.061653659653947</v>
      </c>
      <c r="AG88">
        <f t="shared" si="84"/>
        <v>15.518346340346051</v>
      </c>
      <c r="AH88">
        <f t="shared" si="85"/>
        <v>9.9474804894809221</v>
      </c>
      <c r="AI88">
        <f t="shared" si="86"/>
        <v>16.632519510519074</v>
      </c>
      <c r="AJ88">
        <f t="shared" si="87"/>
        <v>11.852352941176472</v>
      </c>
      <c r="AK88">
        <f t="shared" si="88"/>
        <v>1.117312230547292</v>
      </c>
      <c r="AL88">
        <f t="shared" si="89"/>
        <v>-0.69125972137452629</v>
      </c>
      <c r="AM88">
        <f t="shared" si="90"/>
        <v>9.4269233804674987E-2</v>
      </c>
      <c r="AN88">
        <f t="shared" si="91"/>
        <v>10.73504071062918</v>
      </c>
      <c r="AO88">
        <f t="shared" si="92"/>
        <v>12.969665171723763</v>
      </c>
      <c r="AP88">
        <f t="shared" si="93"/>
        <v>9.6177284800818867</v>
      </c>
      <c r="AQ88">
        <f t="shared" si="94"/>
        <v>14.086977402271057</v>
      </c>
      <c r="AR88">
        <f t="shared" si="95"/>
        <v>8.5004162495345952</v>
      </c>
      <c r="AS88">
        <f t="shared" si="96"/>
        <v>15.204289632818348</v>
      </c>
      <c r="AT88">
        <f t="shared" si="97"/>
        <v>11.32</v>
      </c>
      <c r="AU88">
        <f t="shared" si="98"/>
        <v>10.202687769452709</v>
      </c>
      <c r="AV88">
        <f t="shared" si="99"/>
        <v>12.437312230547292</v>
      </c>
      <c r="AW88">
        <f t="shared" si="100"/>
        <v>9.0853755389054172</v>
      </c>
      <c r="AX88">
        <f t="shared" si="101"/>
        <v>13.554624461094583</v>
      </c>
      <c r="AY88">
        <f t="shared" si="102"/>
        <v>7.9680633083581238</v>
      </c>
      <c r="AZ88">
        <f t="shared" si="103"/>
        <v>14.671936691641877</v>
      </c>
      <c r="BA88">
        <f t="shared" si="104"/>
        <v>13.33</v>
      </c>
      <c r="BH88">
        <f t="shared" si="105"/>
        <v>7205660.5294117648</v>
      </c>
      <c r="BI88">
        <f t="shared" si="106"/>
        <v>2675870.3038309915</v>
      </c>
      <c r="BJ88">
        <f t="shared" si="107"/>
        <v>-1.1024501169538328</v>
      </c>
      <c r="BK88">
        <f t="shared" si="108"/>
        <v>0.37135669837744029</v>
      </c>
      <c r="BL88">
        <f t="shared" si="109"/>
        <v>4529790.2255807733</v>
      </c>
      <c r="BM88">
        <f t="shared" si="110"/>
        <v>9881530.8332427554</v>
      </c>
      <c r="BN88">
        <f t="shared" si="111"/>
        <v>1853919.9217497818</v>
      </c>
      <c r="BO88">
        <f t="shared" si="112"/>
        <v>12557401.137073748</v>
      </c>
      <c r="BP88">
        <f t="shared" si="113"/>
        <v>-821950.38208120968</v>
      </c>
      <c r="BQ88">
        <f t="shared" si="114"/>
        <v>15233271.44090474</v>
      </c>
      <c r="BR88">
        <f t="shared" si="115"/>
        <v>6758481</v>
      </c>
      <c r="BS88">
        <f t="shared" si="116"/>
        <v>4082610.6961690085</v>
      </c>
      <c r="BT88">
        <f t="shared" si="117"/>
        <v>9434351.3038309924</v>
      </c>
      <c r="BU88">
        <f t="shared" si="118"/>
        <v>1406740.392338017</v>
      </c>
      <c r="BV88">
        <f t="shared" si="119"/>
        <v>12110221.607661983</v>
      </c>
      <c r="BW88">
        <f t="shared" si="120"/>
        <v>-1269129.9114929745</v>
      </c>
      <c r="BX88">
        <f t="shared" si="121"/>
        <v>14786091.911492974</v>
      </c>
      <c r="CF88">
        <f t="shared" si="122"/>
        <v>2.5209508830680978</v>
      </c>
      <c r="CG88">
        <f t="shared" si="123"/>
        <v>4.1640881379700563</v>
      </c>
      <c r="CH88">
        <v>0</v>
      </c>
      <c r="CI88">
        <f t="shared" si="124"/>
        <v>2.5795837504654049</v>
      </c>
      <c r="CJ88">
        <f t="shared" si="125"/>
        <v>4.124289632818348</v>
      </c>
    </row>
    <row r="89" spans="1:88" x14ac:dyDescent="0.15">
      <c r="A89" t="s">
        <v>217</v>
      </c>
      <c r="B89">
        <v>11.07</v>
      </c>
      <c r="C89">
        <v>11.32</v>
      </c>
      <c r="D89">
        <v>10.96</v>
      </c>
      <c r="E89">
        <v>11.21</v>
      </c>
      <c r="F89" s="1" t="s">
        <v>218</v>
      </c>
      <c r="H89">
        <v>9350114</v>
      </c>
      <c r="L89">
        <f t="shared" si="63"/>
        <v>11.842549019607841</v>
      </c>
      <c r="M89">
        <f t="shared" si="64"/>
        <v>1.1070431260304161</v>
      </c>
      <c r="N89">
        <f t="shared" si="65"/>
        <v>-0.69784907330395596</v>
      </c>
      <c r="O89">
        <f t="shared" si="66"/>
        <v>9.3480138794230228E-2</v>
      </c>
      <c r="P89">
        <f t="shared" si="67"/>
        <v>10.735505893577425</v>
      </c>
      <c r="Q89">
        <f t="shared" si="68"/>
        <v>12.949592145638256</v>
      </c>
      <c r="R89">
        <f t="shared" si="69"/>
        <v>9.628462767547008</v>
      </c>
      <c r="S89">
        <f t="shared" si="70"/>
        <v>14.056635271668673</v>
      </c>
      <c r="T89">
        <f t="shared" si="71"/>
        <v>8.5214196415165926</v>
      </c>
      <c r="U89">
        <f t="shared" si="72"/>
        <v>15.163678397699089</v>
      </c>
      <c r="V89">
        <f t="shared" si="73"/>
        <v>11.4</v>
      </c>
      <c r="W89">
        <f t="shared" si="74"/>
        <v>10.292956873969585</v>
      </c>
      <c r="X89">
        <f t="shared" si="75"/>
        <v>12.507043126030416</v>
      </c>
      <c r="Y89">
        <f t="shared" si="76"/>
        <v>9.1859137479391677</v>
      </c>
      <c r="Z89">
        <f t="shared" si="77"/>
        <v>13.614086252060833</v>
      </c>
      <c r="AA89">
        <f t="shared" si="78"/>
        <v>8.0788706219087523</v>
      </c>
      <c r="AB89">
        <f t="shared" si="79"/>
        <v>14.721129378091248</v>
      </c>
      <c r="AC89">
        <f t="shared" si="80"/>
        <v>13.29</v>
      </c>
      <c r="AD89">
        <f t="shared" si="81"/>
        <v>12.182956873969584</v>
      </c>
      <c r="AE89">
        <f t="shared" si="82"/>
        <v>14.397043126030415</v>
      </c>
      <c r="AF89">
        <f t="shared" si="83"/>
        <v>11.075913747939166</v>
      </c>
      <c r="AG89">
        <f t="shared" si="84"/>
        <v>15.504086252060832</v>
      </c>
      <c r="AH89">
        <f t="shared" si="85"/>
        <v>9.9688706219087511</v>
      </c>
      <c r="AI89">
        <f t="shared" si="86"/>
        <v>16.611129378091249</v>
      </c>
      <c r="AJ89">
        <f t="shared" si="87"/>
        <v>11.814705882352943</v>
      </c>
      <c r="AK89">
        <f t="shared" si="88"/>
        <v>1.1059169790156951</v>
      </c>
      <c r="AL89">
        <f t="shared" si="89"/>
        <v>-0.54679139015584277</v>
      </c>
      <c r="AM89">
        <f t="shared" si="90"/>
        <v>9.3605121450170845E-2</v>
      </c>
      <c r="AN89">
        <f t="shared" si="91"/>
        <v>10.708788903337247</v>
      </c>
      <c r="AO89">
        <f t="shared" si="92"/>
        <v>12.920622861368638</v>
      </c>
      <c r="AP89">
        <f t="shared" si="93"/>
        <v>9.602871924321553</v>
      </c>
      <c r="AQ89">
        <f t="shared" si="94"/>
        <v>14.026539840384332</v>
      </c>
      <c r="AR89">
        <f t="shared" si="95"/>
        <v>8.4969549453058573</v>
      </c>
      <c r="AS89">
        <f t="shared" si="96"/>
        <v>15.132456819400028</v>
      </c>
      <c r="AT89">
        <f t="shared" si="97"/>
        <v>11.29</v>
      </c>
      <c r="AU89">
        <f t="shared" si="98"/>
        <v>10.184083020984303</v>
      </c>
      <c r="AV89">
        <f t="shared" si="99"/>
        <v>12.395916979015695</v>
      </c>
      <c r="AW89">
        <f t="shared" si="100"/>
        <v>9.0781660419686094</v>
      </c>
      <c r="AX89">
        <f t="shared" si="101"/>
        <v>13.501833958031389</v>
      </c>
      <c r="AY89">
        <f t="shared" si="102"/>
        <v>7.9722490629529137</v>
      </c>
      <c r="AZ89">
        <f t="shared" si="103"/>
        <v>14.607750937047085</v>
      </c>
      <c r="BA89">
        <f t="shared" si="104"/>
        <v>13.33</v>
      </c>
      <c r="BH89">
        <f t="shared" si="105"/>
        <v>7272531.4313725494</v>
      </c>
      <c r="BI89">
        <f t="shared" si="106"/>
        <v>2685992.488261343</v>
      </c>
      <c r="BJ89">
        <f t="shared" si="107"/>
        <v>0.77348785512512019</v>
      </c>
      <c r="BK89">
        <f t="shared" si="108"/>
        <v>0.36933391262833137</v>
      </c>
      <c r="BL89">
        <f t="shared" si="109"/>
        <v>4586538.9431112064</v>
      </c>
      <c r="BM89">
        <f t="shared" si="110"/>
        <v>9958523.9196338914</v>
      </c>
      <c r="BN89">
        <f t="shared" si="111"/>
        <v>1900546.4548498634</v>
      </c>
      <c r="BO89">
        <f t="shared" si="112"/>
        <v>12644516.407895235</v>
      </c>
      <c r="BP89">
        <f t="shared" si="113"/>
        <v>-785446.03341147956</v>
      </c>
      <c r="BQ89">
        <f t="shared" si="114"/>
        <v>15330508.896156579</v>
      </c>
      <c r="BR89">
        <f t="shared" si="115"/>
        <v>6851278</v>
      </c>
      <c r="BS89">
        <f t="shared" si="116"/>
        <v>4165285.511738657</v>
      </c>
      <c r="BT89">
        <f t="shared" si="117"/>
        <v>9537270.488261342</v>
      </c>
      <c r="BU89">
        <f t="shared" si="118"/>
        <v>1479293.023477314</v>
      </c>
      <c r="BV89">
        <f t="shared" si="119"/>
        <v>12223262.976522686</v>
      </c>
      <c r="BW89">
        <f t="shared" si="120"/>
        <v>-1206699.4647840289</v>
      </c>
      <c r="BX89">
        <f t="shared" si="121"/>
        <v>14909255.46478403</v>
      </c>
      <c r="CF89">
        <f t="shared" si="122"/>
        <v>2.5485803584834077</v>
      </c>
      <c r="CG89">
        <f t="shared" si="123"/>
        <v>4.0936783976990885</v>
      </c>
      <c r="CH89">
        <v>0</v>
      </c>
      <c r="CI89">
        <f t="shared" si="124"/>
        <v>2.7130450546941436</v>
      </c>
      <c r="CJ89">
        <f t="shared" si="125"/>
        <v>3.9224568194000273</v>
      </c>
    </row>
    <row r="90" spans="1:88" x14ac:dyDescent="0.15">
      <c r="A90" t="s">
        <v>219</v>
      </c>
      <c r="B90">
        <v>11.18</v>
      </c>
      <c r="C90">
        <v>11.3</v>
      </c>
      <c r="D90">
        <v>11.1</v>
      </c>
      <c r="E90">
        <v>11.14</v>
      </c>
      <c r="F90" s="1" t="s">
        <v>220</v>
      </c>
      <c r="H90">
        <v>6510684</v>
      </c>
      <c r="L90">
        <f t="shared" si="63"/>
        <v>11.804313725490196</v>
      </c>
      <c r="M90">
        <f t="shared" si="64"/>
        <v>1.0955314851293185</v>
      </c>
      <c r="N90">
        <f t="shared" si="65"/>
        <v>-0.56987291918543226</v>
      </c>
      <c r="O90">
        <f t="shared" si="66"/>
        <v>9.2807723566651013E-2</v>
      </c>
      <c r="P90">
        <f t="shared" si="67"/>
        <v>10.708782240360877</v>
      </c>
      <c r="Q90">
        <f t="shared" si="68"/>
        <v>12.899845210619516</v>
      </c>
      <c r="R90">
        <f t="shared" si="69"/>
        <v>9.6132507552315598</v>
      </c>
      <c r="S90">
        <f t="shared" si="70"/>
        <v>13.995376695748833</v>
      </c>
      <c r="T90">
        <f t="shared" si="71"/>
        <v>8.5177192701022406</v>
      </c>
      <c r="U90">
        <f t="shared" si="72"/>
        <v>15.090908180878152</v>
      </c>
      <c r="V90">
        <f t="shared" si="73"/>
        <v>11.29</v>
      </c>
      <c r="W90">
        <f t="shared" si="74"/>
        <v>10.19446851487068</v>
      </c>
      <c r="X90">
        <f t="shared" si="75"/>
        <v>12.385531485129318</v>
      </c>
      <c r="Y90">
        <f t="shared" si="76"/>
        <v>9.0989370297413625</v>
      </c>
      <c r="Z90">
        <f t="shared" si="77"/>
        <v>13.481062970258636</v>
      </c>
      <c r="AA90">
        <f t="shared" si="78"/>
        <v>8.0034055446120433</v>
      </c>
      <c r="AB90">
        <f t="shared" si="79"/>
        <v>14.576594455387955</v>
      </c>
      <c r="AC90">
        <f t="shared" si="80"/>
        <v>13.29</v>
      </c>
      <c r="AD90">
        <f t="shared" si="81"/>
        <v>12.19446851487068</v>
      </c>
      <c r="AE90">
        <f t="shared" si="82"/>
        <v>14.385531485129318</v>
      </c>
      <c r="AF90">
        <f t="shared" si="83"/>
        <v>11.098937029741363</v>
      </c>
      <c r="AG90">
        <f t="shared" si="84"/>
        <v>15.481062970258636</v>
      </c>
      <c r="AH90">
        <f t="shared" si="85"/>
        <v>10.003405544612043</v>
      </c>
      <c r="AI90">
        <f t="shared" si="86"/>
        <v>16.576594455387955</v>
      </c>
      <c r="AJ90">
        <f t="shared" si="87"/>
        <v>11.773921568627452</v>
      </c>
      <c r="AK90">
        <f t="shared" si="88"/>
        <v>1.0916008723140316</v>
      </c>
      <c r="AL90">
        <f t="shared" si="89"/>
        <v>-0.58072651342210113</v>
      </c>
      <c r="AM90">
        <f t="shared" si="90"/>
        <v>9.271344861194665E-2</v>
      </c>
      <c r="AN90">
        <f t="shared" si="91"/>
        <v>10.68232069631342</v>
      </c>
      <c r="AO90">
        <f t="shared" si="92"/>
        <v>12.865522440941485</v>
      </c>
      <c r="AP90">
        <f t="shared" si="93"/>
        <v>9.5907198239993896</v>
      </c>
      <c r="AQ90">
        <f t="shared" si="94"/>
        <v>13.957123313255515</v>
      </c>
      <c r="AR90">
        <f t="shared" si="95"/>
        <v>8.4991189516853574</v>
      </c>
      <c r="AS90">
        <f t="shared" si="96"/>
        <v>15.048724185569547</v>
      </c>
      <c r="AT90">
        <f t="shared" si="97"/>
        <v>11.21</v>
      </c>
      <c r="AU90">
        <f t="shared" si="98"/>
        <v>10.118399127685969</v>
      </c>
      <c r="AV90">
        <f t="shared" si="99"/>
        <v>12.301600872314033</v>
      </c>
      <c r="AW90">
        <f t="shared" si="100"/>
        <v>9.0267982553719381</v>
      </c>
      <c r="AX90">
        <f t="shared" si="101"/>
        <v>13.393201744628064</v>
      </c>
      <c r="AY90">
        <f t="shared" si="102"/>
        <v>7.9351973830579059</v>
      </c>
      <c r="AZ90">
        <f t="shared" si="103"/>
        <v>14.484802616942096</v>
      </c>
      <c r="BA90">
        <f t="shared" si="104"/>
        <v>13.33</v>
      </c>
      <c r="BH90">
        <f t="shared" si="105"/>
        <v>7311886.5490196077</v>
      </c>
      <c r="BI90">
        <f t="shared" si="106"/>
        <v>2659708.920463684</v>
      </c>
      <c r="BJ90">
        <f t="shared" si="107"/>
        <v>-0.30123692967120963</v>
      </c>
      <c r="BK90">
        <f t="shared" si="108"/>
        <v>0.36375139338291607</v>
      </c>
      <c r="BL90">
        <f t="shared" si="109"/>
        <v>4652177.6285559237</v>
      </c>
      <c r="BM90">
        <f t="shared" si="110"/>
        <v>9971595.4694832917</v>
      </c>
      <c r="BN90">
        <f t="shared" si="111"/>
        <v>1992468.7080922397</v>
      </c>
      <c r="BO90">
        <f t="shared" si="112"/>
        <v>12631304.389946975</v>
      </c>
      <c r="BP90">
        <f t="shared" si="113"/>
        <v>-667240.21237144433</v>
      </c>
      <c r="BQ90">
        <f t="shared" si="114"/>
        <v>15291013.31041066</v>
      </c>
      <c r="BR90">
        <f t="shared" si="115"/>
        <v>6851278</v>
      </c>
      <c r="BS90">
        <f t="shared" si="116"/>
        <v>4191569.079536316</v>
      </c>
      <c r="BT90">
        <f t="shared" si="117"/>
        <v>9510986.9204636849</v>
      </c>
      <c r="BU90">
        <f t="shared" si="118"/>
        <v>1531860.159072632</v>
      </c>
      <c r="BV90">
        <f t="shared" si="119"/>
        <v>12170695.840927368</v>
      </c>
      <c r="BW90">
        <f t="shared" si="120"/>
        <v>-1127848.761391052</v>
      </c>
      <c r="BX90">
        <f t="shared" si="121"/>
        <v>14830404.761391051</v>
      </c>
      <c r="CF90">
        <f t="shared" si="122"/>
        <v>2.6622807298977591</v>
      </c>
      <c r="CG90">
        <f t="shared" si="123"/>
        <v>3.9109081808781525</v>
      </c>
      <c r="CH90">
        <v>0</v>
      </c>
      <c r="CI90">
        <f t="shared" si="124"/>
        <v>2.6408810483146432</v>
      </c>
      <c r="CJ90">
        <f t="shared" si="125"/>
        <v>3.9087241855695467</v>
      </c>
    </row>
    <row r="91" spans="1:88" x14ac:dyDescent="0.15">
      <c r="A91" t="s">
        <v>221</v>
      </c>
      <c r="B91">
        <v>11.19</v>
      </c>
      <c r="C91">
        <v>11.28</v>
      </c>
      <c r="D91">
        <v>11.08</v>
      </c>
      <c r="E91">
        <v>11.25</v>
      </c>
      <c r="F91" s="1" t="s">
        <v>222</v>
      </c>
      <c r="H91">
        <v>5277652</v>
      </c>
      <c r="L91">
        <f t="shared" si="63"/>
        <v>11.766666666666662</v>
      </c>
      <c r="M91">
        <f t="shared" si="64"/>
        <v>1.0829329576892899</v>
      </c>
      <c r="N91">
        <f t="shared" si="65"/>
        <v>-0.53250449399667932</v>
      </c>
      <c r="O91">
        <f t="shared" si="66"/>
        <v>9.2033962409854703E-2</v>
      </c>
      <c r="P91">
        <f t="shared" si="67"/>
        <v>10.683733708977373</v>
      </c>
      <c r="Q91">
        <f t="shared" si="68"/>
        <v>12.849599624355951</v>
      </c>
      <c r="R91">
        <f t="shared" si="69"/>
        <v>9.600800751288082</v>
      </c>
      <c r="S91">
        <f t="shared" si="70"/>
        <v>13.932532582045242</v>
      </c>
      <c r="T91">
        <f t="shared" si="71"/>
        <v>8.5178677935987928</v>
      </c>
      <c r="U91">
        <f t="shared" si="72"/>
        <v>15.015465539734532</v>
      </c>
      <c r="V91">
        <f t="shared" si="73"/>
        <v>11.19</v>
      </c>
      <c r="W91">
        <f t="shared" si="74"/>
        <v>10.10706704231071</v>
      </c>
      <c r="X91">
        <f t="shared" si="75"/>
        <v>12.272932957689289</v>
      </c>
      <c r="Y91">
        <f t="shared" si="76"/>
        <v>9.0241340846214193</v>
      </c>
      <c r="Z91">
        <f t="shared" si="77"/>
        <v>13.35586591537858</v>
      </c>
      <c r="AA91">
        <f t="shared" si="78"/>
        <v>7.9412011269321301</v>
      </c>
      <c r="AB91">
        <f t="shared" si="79"/>
        <v>14.438798873067869</v>
      </c>
      <c r="AC91">
        <f t="shared" si="80"/>
        <v>13.29</v>
      </c>
      <c r="AD91">
        <f t="shared" si="81"/>
        <v>12.20706704231071</v>
      </c>
      <c r="AE91">
        <f t="shared" si="82"/>
        <v>14.372932957689288</v>
      </c>
      <c r="AF91">
        <f t="shared" si="83"/>
        <v>11.124134084621419</v>
      </c>
      <c r="AG91">
        <f t="shared" si="84"/>
        <v>15.455865915378579</v>
      </c>
      <c r="AH91">
        <f t="shared" si="85"/>
        <v>10.04120112693213</v>
      </c>
      <c r="AI91">
        <f t="shared" si="86"/>
        <v>16.538798873067869</v>
      </c>
      <c r="AJ91">
        <f t="shared" si="87"/>
        <v>11.733137254901958</v>
      </c>
      <c r="AK91">
        <f t="shared" si="88"/>
        <v>1.0713698217173107</v>
      </c>
      <c r="AL91">
        <f t="shared" si="89"/>
        <v>-0.45095283170057215</v>
      </c>
      <c r="AM91">
        <f t="shared" si="90"/>
        <v>9.1311453913973925E-2</v>
      </c>
      <c r="AN91">
        <f t="shared" si="91"/>
        <v>10.661767433184648</v>
      </c>
      <c r="AO91">
        <f t="shared" si="92"/>
        <v>12.804507076619268</v>
      </c>
      <c r="AP91">
        <f t="shared" si="93"/>
        <v>9.5903976114673366</v>
      </c>
      <c r="AQ91">
        <f t="shared" si="94"/>
        <v>13.87587689833658</v>
      </c>
      <c r="AR91">
        <f t="shared" si="95"/>
        <v>8.5190277897500266</v>
      </c>
      <c r="AS91">
        <f t="shared" si="96"/>
        <v>14.94724672005389</v>
      </c>
      <c r="AT91">
        <f t="shared" si="97"/>
        <v>11.21</v>
      </c>
      <c r="AU91">
        <f t="shared" si="98"/>
        <v>10.138630178282691</v>
      </c>
      <c r="AV91">
        <f t="shared" si="99"/>
        <v>12.281369821717311</v>
      </c>
      <c r="AW91">
        <f t="shared" si="100"/>
        <v>9.0672603565653791</v>
      </c>
      <c r="AX91">
        <f t="shared" si="101"/>
        <v>13.352739643434623</v>
      </c>
      <c r="AY91">
        <f t="shared" si="102"/>
        <v>7.9958905348480691</v>
      </c>
      <c r="AZ91">
        <f t="shared" si="103"/>
        <v>14.424109465151933</v>
      </c>
      <c r="BA91">
        <f t="shared" si="104"/>
        <v>13.33</v>
      </c>
      <c r="BH91">
        <f t="shared" si="105"/>
        <v>7270355.9803921571</v>
      </c>
      <c r="BI91">
        <f t="shared" si="106"/>
        <v>2674570.6933808764</v>
      </c>
      <c r="BJ91">
        <f t="shared" si="107"/>
        <v>-0.74505564026547233</v>
      </c>
      <c r="BK91">
        <f t="shared" si="108"/>
        <v>0.36787341645912258</v>
      </c>
      <c r="BL91">
        <f t="shared" si="109"/>
        <v>4595785.2870112807</v>
      </c>
      <c r="BM91">
        <f t="shared" si="110"/>
        <v>9944926.6737730335</v>
      </c>
      <c r="BN91">
        <f t="shared" si="111"/>
        <v>1921214.5936304042</v>
      </c>
      <c r="BO91">
        <f t="shared" si="112"/>
        <v>12619497.367153909</v>
      </c>
      <c r="BP91">
        <f t="shared" si="113"/>
        <v>-753356.09975047223</v>
      </c>
      <c r="BQ91">
        <f t="shared" si="114"/>
        <v>15294068.060534786</v>
      </c>
      <c r="BR91">
        <f t="shared" si="115"/>
        <v>6758481</v>
      </c>
      <c r="BS91">
        <f t="shared" si="116"/>
        <v>4083910.3066191236</v>
      </c>
      <c r="BT91">
        <f t="shared" si="117"/>
        <v>9433051.6933808774</v>
      </c>
      <c r="BU91">
        <f t="shared" si="118"/>
        <v>1409339.6132382471</v>
      </c>
      <c r="BV91">
        <f t="shared" si="119"/>
        <v>12107622.386761753</v>
      </c>
      <c r="BW91">
        <f t="shared" si="120"/>
        <v>-1265231.0801426293</v>
      </c>
      <c r="BX91">
        <f t="shared" si="121"/>
        <v>14782193.080142628</v>
      </c>
      <c r="CF91">
        <f t="shared" si="122"/>
        <v>2.6721322064012067</v>
      </c>
      <c r="CG91">
        <f t="shared" si="123"/>
        <v>3.8254655397345321</v>
      </c>
      <c r="CH91">
        <v>0</v>
      </c>
      <c r="CI91">
        <f t="shared" si="124"/>
        <v>2.7309722102499734</v>
      </c>
      <c r="CJ91">
        <f t="shared" si="125"/>
        <v>3.6972467200538901</v>
      </c>
    </row>
    <row r="92" spans="1:88" x14ac:dyDescent="0.15">
      <c r="A92" t="s">
        <v>223</v>
      </c>
      <c r="B92">
        <v>11.4</v>
      </c>
      <c r="C92">
        <v>11.43</v>
      </c>
      <c r="D92">
        <v>11.29</v>
      </c>
      <c r="E92">
        <v>11.3</v>
      </c>
      <c r="F92" s="1" t="s">
        <v>224</v>
      </c>
      <c r="H92">
        <v>5291371</v>
      </c>
      <c r="L92">
        <f t="shared" si="63"/>
        <v>11.72960784313725</v>
      </c>
      <c r="M92">
        <f t="shared" si="64"/>
        <v>1.0623115026045495</v>
      </c>
      <c r="N92">
        <f t="shared" si="65"/>
        <v>-0.31027419201347767</v>
      </c>
      <c r="O92">
        <f t="shared" si="66"/>
        <v>9.0566668281760659E-2</v>
      </c>
      <c r="P92">
        <f t="shared" si="67"/>
        <v>10.667296340532701</v>
      </c>
      <c r="Q92">
        <f t="shared" si="68"/>
        <v>12.7919193457418</v>
      </c>
      <c r="R92">
        <f t="shared" si="69"/>
        <v>9.6049848379281517</v>
      </c>
      <c r="S92">
        <f t="shared" si="70"/>
        <v>13.854230848346349</v>
      </c>
      <c r="T92">
        <f t="shared" si="71"/>
        <v>8.5426733353236024</v>
      </c>
      <c r="U92">
        <f t="shared" si="72"/>
        <v>14.916542350950898</v>
      </c>
      <c r="V92">
        <f t="shared" si="73"/>
        <v>11.19</v>
      </c>
      <c r="W92">
        <f t="shared" si="74"/>
        <v>10.12768849739545</v>
      </c>
      <c r="X92">
        <f t="shared" si="75"/>
        <v>12.252311502604549</v>
      </c>
      <c r="Y92">
        <f t="shared" si="76"/>
        <v>9.0653769947909009</v>
      </c>
      <c r="Z92">
        <f t="shared" si="77"/>
        <v>13.314623005209098</v>
      </c>
      <c r="AA92">
        <f t="shared" si="78"/>
        <v>8.0030654921863515</v>
      </c>
      <c r="AB92">
        <f t="shared" si="79"/>
        <v>14.376934507813647</v>
      </c>
      <c r="AC92">
        <f t="shared" si="80"/>
        <v>13.4</v>
      </c>
      <c r="AD92">
        <f t="shared" si="81"/>
        <v>12.337688497395451</v>
      </c>
      <c r="AE92">
        <f t="shared" si="82"/>
        <v>14.46231150260455</v>
      </c>
      <c r="AF92">
        <f t="shared" si="83"/>
        <v>11.275376994790902</v>
      </c>
      <c r="AG92">
        <f t="shared" si="84"/>
        <v>15.524623005209099</v>
      </c>
      <c r="AH92">
        <f t="shared" si="85"/>
        <v>10.213065492186352</v>
      </c>
      <c r="AI92">
        <f t="shared" si="86"/>
        <v>16.586934507813648</v>
      </c>
      <c r="AJ92">
        <f t="shared" si="87"/>
        <v>11.693333333333332</v>
      </c>
      <c r="AK92">
        <f t="shared" si="88"/>
        <v>1.0487745728111275</v>
      </c>
      <c r="AL92">
        <f t="shared" si="89"/>
        <v>-0.37504087487461024</v>
      </c>
      <c r="AM92">
        <f t="shared" si="90"/>
        <v>8.9689957766059952E-2</v>
      </c>
      <c r="AN92">
        <f t="shared" si="91"/>
        <v>10.644558760522203</v>
      </c>
      <c r="AO92">
        <f t="shared" si="92"/>
        <v>12.74210790614446</v>
      </c>
      <c r="AP92">
        <f t="shared" si="93"/>
        <v>9.595784187711077</v>
      </c>
      <c r="AQ92">
        <f t="shared" si="94"/>
        <v>13.790882478955586</v>
      </c>
      <c r="AR92">
        <f t="shared" si="95"/>
        <v>8.5470096148999488</v>
      </c>
      <c r="AS92">
        <f t="shared" si="96"/>
        <v>14.839657051766714</v>
      </c>
      <c r="AT92">
        <f t="shared" si="97"/>
        <v>11.21</v>
      </c>
      <c r="AU92">
        <f t="shared" si="98"/>
        <v>10.161225427188873</v>
      </c>
      <c r="AV92">
        <f t="shared" si="99"/>
        <v>12.258774572811129</v>
      </c>
      <c r="AW92">
        <f t="shared" si="100"/>
        <v>9.1124508543777463</v>
      </c>
      <c r="AX92">
        <f t="shared" si="101"/>
        <v>13.307549145622255</v>
      </c>
      <c r="AY92">
        <f t="shared" si="102"/>
        <v>8.0636762815666181</v>
      </c>
      <c r="AZ92">
        <f t="shared" si="103"/>
        <v>14.356323718433384</v>
      </c>
      <c r="BA92">
        <f t="shared" si="104"/>
        <v>11.89</v>
      </c>
      <c r="BH92">
        <f t="shared" si="105"/>
        <v>7301382.6274509802</v>
      </c>
      <c r="BI92">
        <f t="shared" si="106"/>
        <v>2642057.5144777065</v>
      </c>
      <c r="BJ92">
        <f t="shared" si="107"/>
        <v>-0.76077512182709928</v>
      </c>
      <c r="BK92">
        <f t="shared" si="108"/>
        <v>0.36185715080105141</v>
      </c>
      <c r="BL92">
        <f t="shared" si="109"/>
        <v>4659325.1129732737</v>
      </c>
      <c r="BM92">
        <f t="shared" si="110"/>
        <v>9943440.1419286877</v>
      </c>
      <c r="BN92">
        <f t="shared" si="111"/>
        <v>2017267.5984955672</v>
      </c>
      <c r="BO92">
        <f t="shared" si="112"/>
        <v>12585497.656406393</v>
      </c>
      <c r="BP92">
        <f t="shared" si="113"/>
        <v>-624789.9159821393</v>
      </c>
      <c r="BQ92">
        <f t="shared" si="114"/>
        <v>15227555.170884099</v>
      </c>
      <c r="BR92">
        <f t="shared" si="115"/>
        <v>6758481</v>
      </c>
      <c r="BS92">
        <f t="shared" si="116"/>
        <v>4116423.4855222935</v>
      </c>
      <c r="BT92">
        <f t="shared" si="117"/>
        <v>9400538.5144777074</v>
      </c>
      <c r="BU92">
        <f t="shared" si="118"/>
        <v>1474365.971044587</v>
      </c>
      <c r="BV92">
        <f t="shared" si="119"/>
        <v>12042596.028955413</v>
      </c>
      <c r="BW92">
        <f t="shared" si="120"/>
        <v>-1167691.5434331195</v>
      </c>
      <c r="BX92">
        <f t="shared" si="121"/>
        <v>14684653.543433119</v>
      </c>
      <c r="CF92">
        <f t="shared" si="122"/>
        <v>2.857326664676398</v>
      </c>
      <c r="CG92">
        <f t="shared" si="123"/>
        <v>3.516542350950898</v>
      </c>
      <c r="CH92">
        <v>0</v>
      </c>
      <c r="CI92">
        <f t="shared" si="124"/>
        <v>2.7529903851000519</v>
      </c>
      <c r="CJ92">
        <f t="shared" si="125"/>
        <v>3.5396570517667136</v>
      </c>
    </row>
    <row r="93" spans="1:88" x14ac:dyDescent="0.15">
      <c r="A93" t="s">
        <v>225</v>
      </c>
      <c r="B93">
        <v>11.31</v>
      </c>
      <c r="C93">
        <v>11.35</v>
      </c>
      <c r="D93">
        <v>11.17</v>
      </c>
      <c r="E93">
        <v>11.23</v>
      </c>
      <c r="F93" s="1" t="s">
        <v>220</v>
      </c>
      <c r="H93">
        <v>4285255</v>
      </c>
      <c r="L93">
        <f t="shared" si="63"/>
        <v>11.689215686274506</v>
      </c>
      <c r="M93">
        <f t="shared" si="64"/>
        <v>1.0380578455627283</v>
      </c>
      <c r="N93">
        <f t="shared" si="65"/>
        <v>-0.36531267298397441</v>
      </c>
      <c r="O93">
        <f t="shared" si="66"/>
        <v>8.8804747334897516E-2</v>
      </c>
      <c r="P93">
        <f t="shared" si="67"/>
        <v>10.651157840711779</v>
      </c>
      <c r="Q93">
        <f t="shared" si="68"/>
        <v>12.727273531837234</v>
      </c>
      <c r="R93">
        <f t="shared" si="69"/>
        <v>9.6130999951490494</v>
      </c>
      <c r="S93">
        <f t="shared" si="70"/>
        <v>13.765331377399963</v>
      </c>
      <c r="T93">
        <f t="shared" si="71"/>
        <v>8.5750421495863218</v>
      </c>
      <c r="U93">
        <f t="shared" si="72"/>
        <v>14.803389222962691</v>
      </c>
      <c r="V93">
        <f t="shared" si="73"/>
        <v>11.19</v>
      </c>
      <c r="W93">
        <f t="shared" si="74"/>
        <v>10.151942154437272</v>
      </c>
      <c r="X93">
        <f t="shared" si="75"/>
        <v>12.228057845562727</v>
      </c>
      <c r="Y93">
        <f t="shared" si="76"/>
        <v>9.1138843088745425</v>
      </c>
      <c r="Z93">
        <f t="shared" si="77"/>
        <v>13.266115691125457</v>
      </c>
      <c r="AA93">
        <f t="shared" si="78"/>
        <v>8.0758264633118149</v>
      </c>
      <c r="AB93">
        <f t="shared" si="79"/>
        <v>14.304173536688184</v>
      </c>
      <c r="AC93">
        <f t="shared" si="80"/>
        <v>13.4</v>
      </c>
      <c r="AD93">
        <f t="shared" si="81"/>
        <v>12.361942154437273</v>
      </c>
      <c r="AE93">
        <f t="shared" si="82"/>
        <v>14.438057845562728</v>
      </c>
      <c r="AF93">
        <f t="shared" si="83"/>
        <v>11.323884308874543</v>
      </c>
      <c r="AG93">
        <f t="shared" si="84"/>
        <v>15.476115691125457</v>
      </c>
      <c r="AH93">
        <f t="shared" si="85"/>
        <v>10.285826463311816</v>
      </c>
      <c r="AI93">
        <f t="shared" si="86"/>
        <v>16.514173536688183</v>
      </c>
      <c r="AJ93">
        <f t="shared" si="87"/>
        <v>11.652156862745098</v>
      </c>
      <c r="AK93">
        <f t="shared" si="88"/>
        <v>1.0246554920337192</v>
      </c>
      <c r="AL93">
        <f t="shared" si="89"/>
        <v>-0.41199882890122208</v>
      </c>
      <c r="AM93">
        <f t="shared" si="90"/>
        <v>8.7936980603977519E-2</v>
      </c>
      <c r="AN93">
        <f t="shared" si="91"/>
        <v>10.627501370711379</v>
      </c>
      <c r="AO93">
        <f t="shared" si="92"/>
        <v>12.676812354778818</v>
      </c>
      <c r="AP93">
        <f t="shared" si="93"/>
        <v>9.6028458786776589</v>
      </c>
      <c r="AQ93">
        <f t="shared" si="94"/>
        <v>13.701467846812537</v>
      </c>
      <c r="AR93">
        <f t="shared" si="95"/>
        <v>8.5781903866439411</v>
      </c>
      <c r="AS93">
        <f t="shared" si="96"/>
        <v>14.726123338846255</v>
      </c>
      <c r="AT93">
        <f t="shared" si="97"/>
        <v>11.21</v>
      </c>
      <c r="AU93">
        <f t="shared" si="98"/>
        <v>10.185344507966281</v>
      </c>
      <c r="AV93">
        <f t="shared" si="99"/>
        <v>12.23465549203372</v>
      </c>
      <c r="AW93">
        <f t="shared" si="100"/>
        <v>9.1606890159325616</v>
      </c>
      <c r="AX93">
        <f t="shared" si="101"/>
        <v>13.25931098406744</v>
      </c>
      <c r="AY93">
        <f t="shared" si="102"/>
        <v>8.1360335238988437</v>
      </c>
      <c r="AZ93">
        <f t="shared" si="103"/>
        <v>14.283966476101158</v>
      </c>
      <c r="BA93">
        <f t="shared" si="104"/>
        <v>11.89</v>
      </c>
      <c r="BH93">
        <f t="shared" si="105"/>
        <v>7262604.7450980395</v>
      </c>
      <c r="BI93">
        <f t="shared" si="106"/>
        <v>2671365.2573351213</v>
      </c>
      <c r="BJ93">
        <f t="shared" si="107"/>
        <v>-1.1145423625326922</v>
      </c>
      <c r="BK93">
        <f t="shared" si="108"/>
        <v>0.36782467876118186</v>
      </c>
      <c r="BL93">
        <f t="shared" si="109"/>
        <v>4591239.4877629187</v>
      </c>
      <c r="BM93">
        <f t="shared" si="110"/>
        <v>9933970.0024331603</v>
      </c>
      <c r="BN93">
        <f t="shared" si="111"/>
        <v>1919874.230427797</v>
      </c>
      <c r="BO93">
        <f t="shared" si="112"/>
        <v>12605335.259768281</v>
      </c>
      <c r="BP93">
        <f t="shared" si="113"/>
        <v>-751491.02690732479</v>
      </c>
      <c r="BQ93">
        <f t="shared" si="114"/>
        <v>15276700.517103404</v>
      </c>
      <c r="BR93">
        <f t="shared" si="115"/>
        <v>6758481</v>
      </c>
      <c r="BS93">
        <f t="shared" si="116"/>
        <v>4087115.7426648787</v>
      </c>
      <c r="BT93">
        <f t="shared" si="117"/>
        <v>9429846.2573351208</v>
      </c>
      <c r="BU93">
        <f t="shared" si="118"/>
        <v>1415750.4853297574</v>
      </c>
      <c r="BV93">
        <f t="shared" si="119"/>
        <v>12101211.514670242</v>
      </c>
      <c r="BW93">
        <f t="shared" si="120"/>
        <v>-1255614.7720053643</v>
      </c>
      <c r="BX93">
        <f t="shared" si="121"/>
        <v>14772576.772005364</v>
      </c>
      <c r="CF93">
        <f t="shared" si="122"/>
        <v>2.7349578504136787</v>
      </c>
      <c r="CG93">
        <f t="shared" si="123"/>
        <v>3.4933892229626906</v>
      </c>
      <c r="CH93">
        <v>0</v>
      </c>
      <c r="CI93">
        <f t="shared" si="124"/>
        <v>2.6518096133560594</v>
      </c>
      <c r="CJ93">
        <f t="shared" si="125"/>
        <v>3.4961233388462549</v>
      </c>
    </row>
    <row r="94" spans="1:88" x14ac:dyDescent="0.15">
      <c r="A94" t="s">
        <v>226</v>
      </c>
      <c r="B94">
        <v>11.25</v>
      </c>
      <c r="C94">
        <v>11.26</v>
      </c>
      <c r="D94">
        <v>11.05</v>
      </c>
      <c r="E94">
        <v>11.06</v>
      </c>
      <c r="F94" s="1" t="s">
        <v>227</v>
      </c>
      <c r="H94">
        <v>3776419</v>
      </c>
      <c r="L94">
        <f t="shared" si="63"/>
        <v>11.64862745098039</v>
      </c>
      <c r="M94">
        <f t="shared" si="64"/>
        <v>1.0136828981836346</v>
      </c>
      <c r="N94">
        <f t="shared" si="65"/>
        <v>-0.39324669647151977</v>
      </c>
      <c r="O94">
        <f t="shared" si="66"/>
        <v>8.7021660058183029E-2</v>
      </c>
      <c r="P94">
        <f t="shared" si="67"/>
        <v>10.634944552796755</v>
      </c>
      <c r="Q94">
        <f t="shared" si="68"/>
        <v>12.662310349164025</v>
      </c>
      <c r="R94">
        <f t="shared" si="69"/>
        <v>9.6212616546131216</v>
      </c>
      <c r="S94">
        <f t="shared" si="70"/>
        <v>13.675993247347659</v>
      </c>
      <c r="T94">
        <f t="shared" si="71"/>
        <v>8.6075787564294863</v>
      </c>
      <c r="U94">
        <f t="shared" si="72"/>
        <v>14.689676145531294</v>
      </c>
      <c r="V94">
        <f t="shared" si="73"/>
        <v>11.19</v>
      </c>
      <c r="W94">
        <f t="shared" si="74"/>
        <v>10.176317101816364</v>
      </c>
      <c r="X94">
        <f t="shared" si="75"/>
        <v>12.203682898183635</v>
      </c>
      <c r="Y94">
        <f t="shared" si="76"/>
        <v>9.1626342036327308</v>
      </c>
      <c r="Z94">
        <f t="shared" si="77"/>
        <v>13.217365796367268</v>
      </c>
      <c r="AA94">
        <f t="shared" si="78"/>
        <v>8.1489513054490956</v>
      </c>
      <c r="AB94">
        <f t="shared" si="79"/>
        <v>14.231048694550903</v>
      </c>
      <c r="AC94">
        <f t="shared" si="80"/>
        <v>13.4</v>
      </c>
      <c r="AD94">
        <f t="shared" si="81"/>
        <v>12.386317101816365</v>
      </c>
      <c r="AE94">
        <f t="shared" si="82"/>
        <v>14.413682898183636</v>
      </c>
      <c r="AF94">
        <f t="shared" si="83"/>
        <v>11.372634203632732</v>
      </c>
      <c r="AG94">
        <f t="shared" si="84"/>
        <v>15.427365796367269</v>
      </c>
      <c r="AH94">
        <f t="shared" si="85"/>
        <v>10.358951305449096</v>
      </c>
      <c r="AI94">
        <f t="shared" si="86"/>
        <v>16.441048694550904</v>
      </c>
      <c r="AJ94">
        <f t="shared" si="87"/>
        <v>11.606470588235295</v>
      </c>
      <c r="AK94">
        <f t="shared" si="88"/>
        <v>0.99774220319524864</v>
      </c>
      <c r="AL94">
        <f t="shared" si="89"/>
        <v>-0.5477071998009444</v>
      </c>
      <c r="AM94">
        <f t="shared" si="90"/>
        <v>8.596430720348297E-2</v>
      </c>
      <c r="AN94">
        <f t="shared" si="91"/>
        <v>10.608728385040047</v>
      </c>
      <c r="AO94">
        <f t="shared" si="92"/>
        <v>12.604212791430543</v>
      </c>
      <c r="AP94">
        <f t="shared" si="93"/>
        <v>9.6109861818447975</v>
      </c>
      <c r="AQ94">
        <f t="shared" si="94"/>
        <v>13.601954994625792</v>
      </c>
      <c r="AR94">
        <f t="shared" si="95"/>
        <v>8.6132439786495496</v>
      </c>
      <c r="AS94">
        <f t="shared" si="96"/>
        <v>14.59969719782104</v>
      </c>
      <c r="AT94">
        <f t="shared" si="97"/>
        <v>11.2</v>
      </c>
      <c r="AU94">
        <f t="shared" si="98"/>
        <v>10.202257796804751</v>
      </c>
      <c r="AV94">
        <f t="shared" si="99"/>
        <v>12.197742203195247</v>
      </c>
      <c r="AW94">
        <f t="shared" si="100"/>
        <v>9.2045155936095018</v>
      </c>
      <c r="AX94">
        <f t="shared" si="101"/>
        <v>13.195484406390497</v>
      </c>
      <c r="AY94">
        <f t="shared" si="102"/>
        <v>8.2067733904142539</v>
      </c>
      <c r="AZ94">
        <f t="shared" si="103"/>
        <v>14.193226609585745</v>
      </c>
      <c r="BA94">
        <f t="shared" si="104"/>
        <v>11.89</v>
      </c>
      <c r="BH94">
        <f t="shared" si="105"/>
        <v>7194644.2156862747</v>
      </c>
      <c r="BI94">
        <f t="shared" si="106"/>
        <v>2714750.3477878287</v>
      </c>
      <c r="BJ94">
        <f t="shared" si="107"/>
        <v>-1.2591305931581103</v>
      </c>
      <c r="BK94">
        <f t="shared" si="108"/>
        <v>0.37732933921443079</v>
      </c>
      <c r="BL94">
        <f t="shared" si="109"/>
        <v>4479893.8678984456</v>
      </c>
      <c r="BM94">
        <f t="shared" si="110"/>
        <v>9909394.5634741038</v>
      </c>
      <c r="BN94">
        <f t="shared" si="111"/>
        <v>1765143.5201106174</v>
      </c>
      <c r="BO94">
        <f t="shared" si="112"/>
        <v>12624144.911261931</v>
      </c>
      <c r="BP94">
        <f t="shared" si="113"/>
        <v>-949606.82767721079</v>
      </c>
      <c r="BQ94">
        <f t="shared" si="114"/>
        <v>15338895.25904976</v>
      </c>
      <c r="BR94">
        <f t="shared" si="115"/>
        <v>6641555</v>
      </c>
      <c r="BS94">
        <f t="shared" si="116"/>
        <v>3926804.6522121713</v>
      </c>
      <c r="BT94">
        <f t="shared" si="117"/>
        <v>9356305.3477878291</v>
      </c>
      <c r="BU94">
        <f t="shared" si="118"/>
        <v>1212054.3044243427</v>
      </c>
      <c r="BV94">
        <f t="shared" si="119"/>
        <v>12071055.695575658</v>
      </c>
      <c r="BW94">
        <f t="shared" si="120"/>
        <v>-1502696.0433634855</v>
      </c>
      <c r="BX94">
        <f t="shared" si="121"/>
        <v>14785806.043363485</v>
      </c>
      <c r="CF94">
        <f t="shared" si="122"/>
        <v>2.6424212435705137</v>
      </c>
      <c r="CG94">
        <f t="shared" si="123"/>
        <v>3.4396761455312941</v>
      </c>
      <c r="CH94">
        <v>0</v>
      </c>
      <c r="CI94">
        <f t="shared" si="124"/>
        <v>2.4467560213504509</v>
      </c>
      <c r="CJ94">
        <f t="shared" si="125"/>
        <v>3.5396971978210399</v>
      </c>
    </row>
    <row r="95" spans="1:88" x14ac:dyDescent="0.15">
      <c r="A95" t="s">
        <v>228</v>
      </c>
      <c r="B95">
        <v>11.04</v>
      </c>
      <c r="C95">
        <v>11.11</v>
      </c>
      <c r="D95">
        <v>10.9</v>
      </c>
      <c r="E95">
        <v>10.9</v>
      </c>
      <c r="F95" s="1" t="s">
        <v>229</v>
      </c>
      <c r="H95">
        <v>4456200</v>
      </c>
      <c r="L95">
        <f t="shared" si="63"/>
        <v>11.602352941176468</v>
      </c>
      <c r="M95">
        <f t="shared" si="64"/>
        <v>0.98617022798793774</v>
      </c>
      <c r="N95">
        <f t="shared" si="65"/>
        <v>-0.57023921957553492</v>
      </c>
      <c r="O95">
        <f t="shared" si="66"/>
        <v>8.4997433967729394E-2</v>
      </c>
      <c r="P95">
        <f t="shared" si="67"/>
        <v>10.616182713188531</v>
      </c>
      <c r="Q95">
        <f t="shared" si="68"/>
        <v>12.588523169164406</v>
      </c>
      <c r="R95">
        <f t="shared" si="69"/>
        <v>9.6300124852005933</v>
      </c>
      <c r="S95">
        <f t="shared" si="70"/>
        <v>13.574693397152343</v>
      </c>
      <c r="T95">
        <f t="shared" si="71"/>
        <v>8.6438422572126541</v>
      </c>
      <c r="U95">
        <f t="shared" si="72"/>
        <v>14.560863625140282</v>
      </c>
      <c r="V95">
        <f t="shared" si="73"/>
        <v>11.19</v>
      </c>
      <c r="W95">
        <f t="shared" si="74"/>
        <v>10.203829772012062</v>
      </c>
      <c r="X95">
        <f t="shared" si="75"/>
        <v>12.176170227987937</v>
      </c>
      <c r="Y95">
        <f t="shared" si="76"/>
        <v>9.2176595440241247</v>
      </c>
      <c r="Z95">
        <f t="shared" si="77"/>
        <v>13.162340455975874</v>
      </c>
      <c r="AA95">
        <f t="shared" si="78"/>
        <v>8.2314893160361855</v>
      </c>
      <c r="AB95">
        <f t="shared" si="79"/>
        <v>14.148510683963814</v>
      </c>
      <c r="AC95">
        <f t="shared" si="80"/>
        <v>13.6</v>
      </c>
      <c r="AD95">
        <f t="shared" si="81"/>
        <v>12.613829772012062</v>
      </c>
      <c r="AE95">
        <f t="shared" si="82"/>
        <v>14.586170227987937</v>
      </c>
      <c r="AF95">
        <f t="shared" si="83"/>
        <v>11.627659544024125</v>
      </c>
      <c r="AG95">
        <f t="shared" si="84"/>
        <v>15.572340455975874</v>
      </c>
      <c r="AH95">
        <f t="shared" si="85"/>
        <v>10.641489316036186</v>
      </c>
      <c r="AI95">
        <f t="shared" si="86"/>
        <v>16.558510683963814</v>
      </c>
      <c r="AJ95">
        <f t="shared" si="87"/>
        <v>11.553333333333331</v>
      </c>
      <c r="AK95">
        <f t="shared" si="88"/>
        <v>0.9611159091647965</v>
      </c>
      <c r="AL95">
        <f t="shared" si="89"/>
        <v>-0.67976539260605218</v>
      </c>
      <c r="AM95">
        <f t="shared" si="90"/>
        <v>8.3189490118130122E-2</v>
      </c>
      <c r="AN95">
        <f t="shared" si="91"/>
        <v>10.592217424168535</v>
      </c>
      <c r="AO95">
        <f t="shared" si="92"/>
        <v>12.514449242498127</v>
      </c>
      <c r="AP95">
        <f t="shared" si="93"/>
        <v>9.6311015150037385</v>
      </c>
      <c r="AQ95">
        <f t="shared" si="94"/>
        <v>13.475565151662924</v>
      </c>
      <c r="AR95">
        <f t="shared" si="95"/>
        <v>8.6699856058389422</v>
      </c>
      <c r="AS95">
        <f t="shared" si="96"/>
        <v>14.43668106082772</v>
      </c>
      <c r="AT95">
        <f t="shared" si="97"/>
        <v>11.19</v>
      </c>
      <c r="AU95">
        <f t="shared" si="98"/>
        <v>10.228884090835203</v>
      </c>
      <c r="AV95">
        <f t="shared" si="99"/>
        <v>12.151115909164796</v>
      </c>
      <c r="AW95">
        <f t="shared" si="100"/>
        <v>9.2677681816704069</v>
      </c>
      <c r="AX95">
        <f t="shared" si="101"/>
        <v>13.112231818329592</v>
      </c>
      <c r="AY95">
        <f t="shared" si="102"/>
        <v>8.3066522725056089</v>
      </c>
      <c r="AZ95">
        <f t="shared" si="103"/>
        <v>14.07334772749439</v>
      </c>
      <c r="BA95">
        <f t="shared" si="104"/>
        <v>11.89</v>
      </c>
      <c r="BH95">
        <f t="shared" si="105"/>
        <v>7143069.666666667</v>
      </c>
      <c r="BI95">
        <f t="shared" si="106"/>
        <v>2741171.4517977396</v>
      </c>
      <c r="BJ95">
        <f t="shared" si="107"/>
        <v>-0.98019029962702264</v>
      </c>
      <c r="BK95">
        <f t="shared" si="108"/>
        <v>0.38375258533309459</v>
      </c>
      <c r="BL95">
        <f t="shared" si="109"/>
        <v>4401898.2148689274</v>
      </c>
      <c r="BM95">
        <f t="shared" si="110"/>
        <v>9884241.1184644066</v>
      </c>
      <c r="BN95">
        <f t="shared" si="111"/>
        <v>1660726.7630711878</v>
      </c>
      <c r="BO95">
        <f t="shared" si="112"/>
        <v>12625412.570262145</v>
      </c>
      <c r="BP95">
        <f t="shared" si="113"/>
        <v>-1080444.6887265518</v>
      </c>
      <c r="BQ95">
        <f t="shared" si="114"/>
        <v>15366584.022059886</v>
      </c>
      <c r="BR95">
        <f t="shared" si="115"/>
        <v>6510684</v>
      </c>
      <c r="BS95">
        <f t="shared" si="116"/>
        <v>3769512.5482022604</v>
      </c>
      <c r="BT95">
        <f t="shared" si="117"/>
        <v>9251855.4517977387</v>
      </c>
      <c r="BU95">
        <f t="shared" si="118"/>
        <v>1028341.0964045208</v>
      </c>
      <c r="BV95">
        <f t="shared" si="119"/>
        <v>11993026.903595479</v>
      </c>
      <c r="BW95">
        <f t="shared" si="120"/>
        <v>-1712830.3553932188</v>
      </c>
      <c r="BX95">
        <f t="shared" si="121"/>
        <v>14734198.35539322</v>
      </c>
      <c r="CF95">
        <f t="shared" si="122"/>
        <v>2.3961577427873451</v>
      </c>
      <c r="CG95">
        <f t="shared" si="123"/>
        <v>3.5208636251402829</v>
      </c>
      <c r="CH95">
        <v>0</v>
      </c>
      <c r="CI95">
        <f t="shared" si="124"/>
        <v>2.2300143941610582</v>
      </c>
      <c r="CJ95">
        <f t="shared" si="125"/>
        <v>3.5366810608277195</v>
      </c>
    </row>
    <row r="96" spans="1:88" x14ac:dyDescent="0.15">
      <c r="A96" t="s">
        <v>230</v>
      </c>
      <c r="B96">
        <v>10.81</v>
      </c>
      <c r="C96">
        <v>11.06</v>
      </c>
      <c r="D96">
        <v>10.81</v>
      </c>
      <c r="E96">
        <v>10.94</v>
      </c>
      <c r="F96" s="1" t="s">
        <v>137</v>
      </c>
      <c r="H96">
        <v>3775744</v>
      </c>
      <c r="L96">
        <f t="shared" si="63"/>
        <v>11.547647058823527</v>
      </c>
      <c r="M96">
        <f t="shared" si="64"/>
        <v>0.95057998443322766</v>
      </c>
      <c r="N96">
        <f t="shared" si="65"/>
        <v>-0.77599683446242551</v>
      </c>
      <c r="O96">
        <f t="shared" si="66"/>
        <v>8.2318067013218241E-2</v>
      </c>
      <c r="P96">
        <f t="shared" si="67"/>
        <v>10.597067074390299</v>
      </c>
      <c r="Q96">
        <f t="shared" si="68"/>
        <v>12.498227043256755</v>
      </c>
      <c r="R96">
        <f t="shared" si="69"/>
        <v>9.6464870899570716</v>
      </c>
      <c r="S96">
        <f t="shared" si="70"/>
        <v>13.448807027689982</v>
      </c>
      <c r="T96">
        <f t="shared" si="71"/>
        <v>8.6959071055238439</v>
      </c>
      <c r="U96">
        <f t="shared" si="72"/>
        <v>14.39938701212321</v>
      </c>
      <c r="V96">
        <f t="shared" si="73"/>
        <v>11.18</v>
      </c>
      <c r="W96">
        <f t="shared" si="74"/>
        <v>10.229420015566772</v>
      </c>
      <c r="X96">
        <f t="shared" si="75"/>
        <v>12.130579984433227</v>
      </c>
      <c r="Y96">
        <f t="shared" si="76"/>
        <v>9.2788400311335444</v>
      </c>
      <c r="Z96">
        <f t="shared" si="77"/>
        <v>13.081159968866455</v>
      </c>
      <c r="AA96">
        <f t="shared" si="78"/>
        <v>8.3282600467003167</v>
      </c>
      <c r="AB96">
        <f t="shared" si="79"/>
        <v>14.031739953299683</v>
      </c>
      <c r="AC96">
        <f t="shared" si="80"/>
        <v>11.01</v>
      </c>
      <c r="AD96">
        <f t="shared" si="81"/>
        <v>10.059420015566772</v>
      </c>
      <c r="AE96">
        <f t="shared" si="82"/>
        <v>11.960579984433227</v>
      </c>
      <c r="AF96">
        <f t="shared" si="83"/>
        <v>9.1088400311335445</v>
      </c>
      <c r="AG96">
        <f t="shared" si="84"/>
        <v>12.911159968866455</v>
      </c>
      <c r="AH96">
        <f t="shared" si="85"/>
        <v>8.1582600467003168</v>
      </c>
      <c r="AI96">
        <f t="shared" si="86"/>
        <v>13.861739953299683</v>
      </c>
      <c r="AJ96">
        <f t="shared" si="87"/>
        <v>11.500196078431372</v>
      </c>
      <c r="AK96">
        <f t="shared" si="88"/>
        <v>0.91766004683283908</v>
      </c>
      <c r="AL96">
        <f t="shared" si="89"/>
        <v>-0.61046144524304236</v>
      </c>
      <c r="AM96">
        <f t="shared" si="90"/>
        <v>7.9795165280173899E-2</v>
      </c>
      <c r="AN96">
        <f t="shared" si="91"/>
        <v>10.582536031598533</v>
      </c>
      <c r="AO96">
        <f t="shared" si="92"/>
        <v>12.417856125264212</v>
      </c>
      <c r="AP96">
        <f t="shared" si="93"/>
        <v>9.6648759847656933</v>
      </c>
      <c r="AQ96">
        <f t="shared" si="94"/>
        <v>13.335516172097051</v>
      </c>
      <c r="AR96">
        <f t="shared" si="95"/>
        <v>8.7472159379328556</v>
      </c>
      <c r="AS96">
        <f t="shared" si="96"/>
        <v>14.253176218929889</v>
      </c>
      <c r="AT96">
        <f t="shared" si="97"/>
        <v>11.16</v>
      </c>
      <c r="AU96">
        <f t="shared" si="98"/>
        <v>10.242339953167161</v>
      </c>
      <c r="AV96">
        <f t="shared" si="99"/>
        <v>12.07766004683284</v>
      </c>
      <c r="AW96">
        <f t="shared" si="100"/>
        <v>9.3246799063343211</v>
      </c>
      <c r="AX96">
        <f t="shared" si="101"/>
        <v>12.995320093665679</v>
      </c>
      <c r="AY96">
        <f t="shared" si="102"/>
        <v>8.4070198595014833</v>
      </c>
      <c r="AZ96">
        <f t="shared" si="103"/>
        <v>13.912980140498517</v>
      </c>
      <c r="BA96">
        <f t="shared" si="104"/>
        <v>11.89</v>
      </c>
      <c r="BH96">
        <f t="shared" si="105"/>
        <v>7069380.0588235296</v>
      </c>
      <c r="BI96">
        <f t="shared" si="106"/>
        <v>2779914.8389928434</v>
      </c>
      <c r="BJ96">
        <f t="shared" si="107"/>
        <v>-1.1847974666795211</v>
      </c>
      <c r="BK96">
        <f t="shared" si="108"/>
        <v>0.39323318535168283</v>
      </c>
      <c r="BL96">
        <f t="shared" si="109"/>
        <v>4289465.2198306862</v>
      </c>
      <c r="BM96">
        <f t="shared" si="110"/>
        <v>9849294.897816373</v>
      </c>
      <c r="BN96">
        <f t="shared" si="111"/>
        <v>1509550.3808378428</v>
      </c>
      <c r="BO96">
        <f t="shared" si="112"/>
        <v>12629209.736809216</v>
      </c>
      <c r="BP96">
        <f t="shared" si="113"/>
        <v>-1270364.4581550006</v>
      </c>
      <c r="BQ96">
        <f t="shared" si="114"/>
        <v>15409124.57580206</v>
      </c>
      <c r="BR96">
        <f t="shared" si="115"/>
        <v>6470300</v>
      </c>
      <c r="BS96">
        <f t="shared" si="116"/>
        <v>3690385.1610071566</v>
      </c>
      <c r="BT96">
        <f t="shared" si="117"/>
        <v>9250214.8389928434</v>
      </c>
      <c r="BU96">
        <f t="shared" si="118"/>
        <v>910470.32201431319</v>
      </c>
      <c r="BV96">
        <f t="shared" si="119"/>
        <v>12030129.677985687</v>
      </c>
      <c r="BW96">
        <f t="shared" si="120"/>
        <v>-1869444.5169785302</v>
      </c>
      <c r="BX96">
        <f t="shared" si="121"/>
        <v>14810044.51697853</v>
      </c>
      <c r="CF96">
        <f t="shared" si="122"/>
        <v>2.1140928944761566</v>
      </c>
      <c r="CG96">
        <f t="shared" si="123"/>
        <v>3.5893870121232094</v>
      </c>
      <c r="CH96">
        <v>0</v>
      </c>
      <c r="CI96">
        <f t="shared" si="124"/>
        <v>2.1927840620671439</v>
      </c>
      <c r="CJ96">
        <f t="shared" si="125"/>
        <v>3.3131762189298897</v>
      </c>
    </row>
    <row r="97" spans="1:88" x14ac:dyDescent="0.15">
      <c r="A97" t="s">
        <v>231</v>
      </c>
      <c r="B97">
        <v>11.01</v>
      </c>
      <c r="C97">
        <v>11.12</v>
      </c>
      <c r="D97">
        <v>10.91</v>
      </c>
      <c r="E97">
        <v>11.03</v>
      </c>
      <c r="F97" s="1" t="s">
        <v>232</v>
      </c>
      <c r="H97">
        <v>3989748</v>
      </c>
      <c r="L97">
        <f t="shared" si="63"/>
        <v>11.496862745098037</v>
      </c>
      <c r="M97">
        <f t="shared" si="64"/>
        <v>0.90779951616711518</v>
      </c>
      <c r="N97">
        <f t="shared" si="65"/>
        <v>-0.53631086647154724</v>
      </c>
      <c r="O97">
        <f t="shared" si="66"/>
        <v>7.8960629198967971E-2</v>
      </c>
      <c r="P97">
        <f t="shared" si="67"/>
        <v>10.589063228930922</v>
      </c>
      <c r="Q97">
        <f t="shared" si="68"/>
        <v>12.404662261265152</v>
      </c>
      <c r="R97">
        <f t="shared" si="69"/>
        <v>9.6812637127638066</v>
      </c>
      <c r="S97">
        <f t="shared" si="70"/>
        <v>13.312461777432267</v>
      </c>
      <c r="T97">
        <f t="shared" si="71"/>
        <v>8.7734641965966915</v>
      </c>
      <c r="U97">
        <f t="shared" si="72"/>
        <v>14.220261293599382</v>
      </c>
      <c r="V97">
        <f t="shared" si="73"/>
        <v>11.16</v>
      </c>
      <c r="W97">
        <f t="shared" si="74"/>
        <v>10.252200483832885</v>
      </c>
      <c r="X97">
        <f t="shared" si="75"/>
        <v>12.067799516167115</v>
      </c>
      <c r="Y97">
        <f t="shared" si="76"/>
        <v>9.34440096766577</v>
      </c>
      <c r="Z97">
        <f t="shared" si="77"/>
        <v>12.97559903233423</v>
      </c>
      <c r="AA97">
        <f t="shared" si="78"/>
        <v>8.4366014514986549</v>
      </c>
      <c r="AB97">
        <f t="shared" si="79"/>
        <v>13.883398548501345</v>
      </c>
      <c r="AC97">
        <f t="shared" si="80"/>
        <v>11.01</v>
      </c>
      <c r="AD97">
        <f t="shared" si="81"/>
        <v>10.102200483832885</v>
      </c>
      <c r="AE97">
        <f t="shared" si="82"/>
        <v>11.917799516167115</v>
      </c>
      <c r="AF97">
        <f t="shared" si="83"/>
        <v>9.1944009676657696</v>
      </c>
      <c r="AG97">
        <f t="shared" si="84"/>
        <v>12.82559903233423</v>
      </c>
      <c r="AH97">
        <f t="shared" si="85"/>
        <v>8.2866014514986546</v>
      </c>
      <c r="AI97">
        <f t="shared" si="86"/>
        <v>13.733398548501345</v>
      </c>
      <c r="AJ97">
        <f t="shared" si="87"/>
        <v>11.447843137254898</v>
      </c>
      <c r="AK97">
        <f t="shared" si="88"/>
        <v>0.86533754884050584</v>
      </c>
      <c r="AL97">
        <f t="shared" si="89"/>
        <v>-0.48286722079121636</v>
      </c>
      <c r="AM97">
        <f t="shared" si="90"/>
        <v>7.5589570757169447E-2</v>
      </c>
      <c r="AN97">
        <f t="shared" si="91"/>
        <v>10.582505588414392</v>
      </c>
      <c r="AO97">
        <f t="shared" si="92"/>
        <v>12.313180686095404</v>
      </c>
      <c r="AP97">
        <f t="shared" si="93"/>
        <v>9.7171680395738864</v>
      </c>
      <c r="AQ97">
        <f t="shared" si="94"/>
        <v>13.178518234935909</v>
      </c>
      <c r="AR97">
        <f t="shared" si="95"/>
        <v>8.8518304907333807</v>
      </c>
      <c r="AS97">
        <f t="shared" si="96"/>
        <v>14.043855783776415</v>
      </c>
      <c r="AT97">
        <f t="shared" si="97"/>
        <v>11.14</v>
      </c>
      <c r="AU97">
        <f t="shared" si="98"/>
        <v>10.274662451159495</v>
      </c>
      <c r="AV97">
        <f t="shared" si="99"/>
        <v>12.005337548840506</v>
      </c>
      <c r="AW97">
        <f t="shared" si="100"/>
        <v>9.4093249023189891</v>
      </c>
      <c r="AX97">
        <f t="shared" si="101"/>
        <v>12.870675097681012</v>
      </c>
      <c r="AY97">
        <f t="shared" si="102"/>
        <v>8.5439873534784834</v>
      </c>
      <c r="AZ97">
        <f t="shared" si="103"/>
        <v>13.736012646521518</v>
      </c>
      <c r="BA97">
        <f t="shared" si="104"/>
        <v>11.89</v>
      </c>
      <c r="BH97">
        <f t="shared" si="105"/>
        <v>6942866.6078431373</v>
      </c>
      <c r="BI97">
        <f t="shared" si="106"/>
        <v>2770354.18323533</v>
      </c>
      <c r="BJ97">
        <f t="shared" si="107"/>
        <v>-1.0659715013025401</v>
      </c>
      <c r="BK97">
        <f t="shared" si="108"/>
        <v>0.39902166348778018</v>
      </c>
      <c r="BL97">
        <f t="shared" si="109"/>
        <v>4172512.4246078073</v>
      </c>
      <c r="BM97">
        <f t="shared" si="110"/>
        <v>9713220.7910784669</v>
      </c>
      <c r="BN97">
        <f t="shared" si="111"/>
        <v>1402158.2413724773</v>
      </c>
      <c r="BO97">
        <f t="shared" si="112"/>
        <v>12483574.974313797</v>
      </c>
      <c r="BP97">
        <f t="shared" si="113"/>
        <v>-1368195.9418628523</v>
      </c>
      <c r="BQ97">
        <f t="shared" si="114"/>
        <v>15253929.157549128</v>
      </c>
      <c r="BR97">
        <f t="shared" si="115"/>
        <v>6378407</v>
      </c>
      <c r="BS97">
        <f t="shared" si="116"/>
        <v>3608052.81676467</v>
      </c>
      <c r="BT97">
        <f t="shared" si="117"/>
        <v>9148761.1832353305</v>
      </c>
      <c r="BU97">
        <f t="shared" si="118"/>
        <v>837698.63352933992</v>
      </c>
      <c r="BV97">
        <f t="shared" si="119"/>
        <v>11919115.366470661</v>
      </c>
      <c r="BW97">
        <f t="shared" si="120"/>
        <v>-1932655.5497059897</v>
      </c>
      <c r="BX97">
        <f t="shared" si="121"/>
        <v>14689469.54970599</v>
      </c>
      <c r="CF97">
        <f t="shared" si="122"/>
        <v>2.2365358034033083</v>
      </c>
      <c r="CG97">
        <f t="shared" si="123"/>
        <v>3.2102612935993822</v>
      </c>
      <c r="CH97">
        <v>0</v>
      </c>
      <c r="CI97">
        <f t="shared" si="124"/>
        <v>2.1781695092666187</v>
      </c>
      <c r="CJ97">
        <f t="shared" si="125"/>
        <v>3.0138557837764157</v>
      </c>
    </row>
    <row r="98" spans="1:88" x14ac:dyDescent="0.15">
      <c r="A98" t="s">
        <v>233</v>
      </c>
      <c r="B98">
        <v>11.1</v>
      </c>
      <c r="C98">
        <v>11.14</v>
      </c>
      <c r="D98">
        <v>10.92</v>
      </c>
      <c r="E98">
        <v>11.05</v>
      </c>
      <c r="F98" s="1" t="s">
        <v>234</v>
      </c>
      <c r="H98">
        <v>4121869</v>
      </c>
      <c r="L98">
        <f t="shared" si="63"/>
        <v>11.446078431372547</v>
      </c>
      <c r="M98">
        <f t="shared" si="64"/>
        <v>0.85457495094912306</v>
      </c>
      <c r="N98">
        <f t="shared" si="65"/>
        <v>-0.40497141998859104</v>
      </c>
      <c r="O98">
        <f t="shared" si="66"/>
        <v>7.4660937898767085E-2</v>
      </c>
      <c r="P98">
        <f t="shared" si="67"/>
        <v>10.591503480423423</v>
      </c>
      <c r="Q98">
        <f t="shared" si="68"/>
        <v>12.30065338232167</v>
      </c>
      <c r="R98">
        <f t="shared" si="69"/>
        <v>9.7369285294742998</v>
      </c>
      <c r="S98">
        <f t="shared" si="70"/>
        <v>13.155228333270793</v>
      </c>
      <c r="T98">
        <f t="shared" si="71"/>
        <v>8.8823535785251764</v>
      </c>
      <c r="U98">
        <f t="shared" si="72"/>
        <v>14.009803284219917</v>
      </c>
      <c r="V98">
        <f t="shared" si="73"/>
        <v>11.16</v>
      </c>
      <c r="W98">
        <f t="shared" si="74"/>
        <v>10.305425049050877</v>
      </c>
      <c r="X98">
        <f t="shared" si="75"/>
        <v>12.014574950949124</v>
      </c>
      <c r="Y98">
        <f t="shared" si="76"/>
        <v>9.4508500981017534</v>
      </c>
      <c r="Z98">
        <f t="shared" si="77"/>
        <v>12.869149901898247</v>
      </c>
      <c r="AA98">
        <f t="shared" si="78"/>
        <v>8.5962751471526317</v>
      </c>
      <c r="AB98">
        <f t="shared" si="79"/>
        <v>13.723724852847369</v>
      </c>
      <c r="AC98">
        <f t="shared" si="80"/>
        <v>11.01</v>
      </c>
      <c r="AD98">
        <f t="shared" si="81"/>
        <v>10.155425049050876</v>
      </c>
      <c r="AE98">
        <f t="shared" si="82"/>
        <v>11.864574950949123</v>
      </c>
      <c r="AF98">
        <f t="shared" si="83"/>
        <v>9.300850098101753</v>
      </c>
      <c r="AG98">
        <f t="shared" si="84"/>
        <v>12.719149901898247</v>
      </c>
      <c r="AH98">
        <f t="shared" si="85"/>
        <v>8.4462751471526296</v>
      </c>
      <c r="AI98">
        <f t="shared" si="86"/>
        <v>13.57372485284737</v>
      </c>
      <c r="AJ98">
        <f t="shared" si="87"/>
        <v>11.400784313725486</v>
      </c>
      <c r="AK98">
        <f t="shared" si="88"/>
        <v>0.81920536135188105</v>
      </c>
      <c r="AL98">
        <f t="shared" si="89"/>
        <v>-0.42820070555520923</v>
      </c>
      <c r="AM98">
        <f t="shared" si="90"/>
        <v>7.1855175820284028E-2</v>
      </c>
      <c r="AN98">
        <f t="shared" si="91"/>
        <v>10.581578952373604</v>
      </c>
      <c r="AO98">
        <f t="shared" si="92"/>
        <v>12.219989675077368</v>
      </c>
      <c r="AP98">
        <f t="shared" si="93"/>
        <v>9.7623735910217242</v>
      </c>
      <c r="AQ98">
        <f t="shared" si="94"/>
        <v>13.039195036429248</v>
      </c>
      <c r="AR98">
        <f t="shared" si="95"/>
        <v>8.943168229669844</v>
      </c>
      <c r="AS98">
        <f t="shared" si="96"/>
        <v>13.858400397781129</v>
      </c>
      <c r="AT98">
        <f t="shared" si="97"/>
        <v>11.11</v>
      </c>
      <c r="AU98">
        <f t="shared" si="98"/>
        <v>10.290794638648119</v>
      </c>
      <c r="AV98">
        <f t="shared" si="99"/>
        <v>11.92920536135188</v>
      </c>
      <c r="AW98">
        <f t="shared" si="100"/>
        <v>9.4715892772962373</v>
      </c>
      <c r="AX98">
        <f t="shared" si="101"/>
        <v>12.748410722703762</v>
      </c>
      <c r="AY98">
        <f t="shared" si="102"/>
        <v>8.6523839159443554</v>
      </c>
      <c r="AZ98">
        <f t="shared" si="103"/>
        <v>13.567616084055643</v>
      </c>
      <c r="BA98">
        <f t="shared" si="104"/>
        <v>11.89</v>
      </c>
      <c r="BH98">
        <f t="shared" si="105"/>
        <v>6886214.0588235296</v>
      </c>
      <c r="BI98">
        <f t="shared" si="106"/>
        <v>2797785.0387320253</v>
      </c>
      <c r="BJ98">
        <f t="shared" si="107"/>
        <v>-0.98804769507107992</v>
      </c>
      <c r="BK98">
        <f t="shared" si="108"/>
        <v>0.40628784043492411</v>
      </c>
      <c r="BL98">
        <f t="shared" si="109"/>
        <v>4088429.0200915043</v>
      </c>
      <c r="BM98">
        <f t="shared" si="110"/>
        <v>9683999.0975555554</v>
      </c>
      <c r="BN98">
        <f t="shared" si="111"/>
        <v>1290643.981359479</v>
      </c>
      <c r="BO98">
        <f t="shared" si="112"/>
        <v>12481784.136287581</v>
      </c>
      <c r="BP98">
        <f t="shared" si="113"/>
        <v>-1507141.0573725458</v>
      </c>
      <c r="BQ98">
        <f t="shared" si="114"/>
        <v>15279569.175019605</v>
      </c>
      <c r="BR98">
        <f t="shared" si="115"/>
        <v>6344225</v>
      </c>
      <c r="BS98">
        <f t="shared" si="116"/>
        <v>3546439.9612679747</v>
      </c>
      <c r="BT98">
        <f t="shared" si="117"/>
        <v>9142010.0387320258</v>
      </c>
      <c r="BU98">
        <f t="shared" si="118"/>
        <v>748654.92253594939</v>
      </c>
      <c r="BV98">
        <f t="shared" si="119"/>
        <v>11939795.077464052</v>
      </c>
      <c r="BW98">
        <f t="shared" si="120"/>
        <v>-2049130.1161960755</v>
      </c>
      <c r="BX98">
        <f t="shared" si="121"/>
        <v>14737580.116196075</v>
      </c>
      <c r="CF98">
        <f t="shared" si="122"/>
        <v>2.2176464214748233</v>
      </c>
      <c r="CG98">
        <f t="shared" si="123"/>
        <v>2.9098032842199171</v>
      </c>
      <c r="CH98">
        <v>0</v>
      </c>
      <c r="CI98">
        <f t="shared" si="124"/>
        <v>2.1068317703301567</v>
      </c>
      <c r="CJ98">
        <f t="shared" si="125"/>
        <v>2.8084003977811278</v>
      </c>
    </row>
    <row r="99" spans="1:88" x14ac:dyDescent="0.15">
      <c r="A99" t="s">
        <v>235</v>
      </c>
      <c r="B99">
        <v>10.9</v>
      </c>
      <c r="C99">
        <v>10.93</v>
      </c>
      <c r="D99">
        <v>10.64</v>
      </c>
      <c r="E99">
        <v>10.69</v>
      </c>
      <c r="F99" s="1" t="s">
        <v>236</v>
      </c>
      <c r="H99">
        <v>4752845</v>
      </c>
      <c r="L99">
        <f t="shared" si="63"/>
        <v>11.397058823529409</v>
      </c>
      <c r="M99">
        <f t="shared" si="64"/>
        <v>0.81171639526605244</v>
      </c>
      <c r="N99">
        <f t="shared" si="65"/>
        <v>-0.61235528372750248</v>
      </c>
      <c r="O99">
        <f t="shared" si="66"/>
        <v>7.1221567584634299E-2</v>
      </c>
      <c r="P99">
        <f t="shared" si="67"/>
        <v>10.585342428263356</v>
      </c>
      <c r="Q99">
        <f t="shared" si="68"/>
        <v>12.208775218795463</v>
      </c>
      <c r="R99">
        <f t="shared" si="69"/>
        <v>9.7736260329973046</v>
      </c>
      <c r="S99">
        <f t="shared" si="70"/>
        <v>13.020491614061514</v>
      </c>
      <c r="T99">
        <f t="shared" si="71"/>
        <v>8.961909637731253</v>
      </c>
      <c r="U99">
        <f t="shared" si="72"/>
        <v>13.832208009327566</v>
      </c>
      <c r="V99">
        <f t="shared" si="73"/>
        <v>11.1</v>
      </c>
      <c r="W99">
        <f t="shared" si="74"/>
        <v>10.288283604733948</v>
      </c>
      <c r="X99">
        <f t="shared" si="75"/>
        <v>11.911716395266051</v>
      </c>
      <c r="Y99">
        <f t="shared" si="76"/>
        <v>9.4765672094678948</v>
      </c>
      <c r="Z99">
        <f t="shared" si="77"/>
        <v>12.723432790532105</v>
      </c>
      <c r="AA99">
        <f t="shared" si="78"/>
        <v>8.6648508142018414</v>
      </c>
      <c r="AB99">
        <f t="shared" si="79"/>
        <v>13.535149185798158</v>
      </c>
      <c r="AC99">
        <f t="shared" si="80"/>
        <v>11.01</v>
      </c>
      <c r="AD99">
        <f t="shared" si="81"/>
        <v>10.198283604733948</v>
      </c>
      <c r="AE99">
        <f t="shared" si="82"/>
        <v>11.821716395266051</v>
      </c>
      <c r="AF99">
        <f t="shared" si="83"/>
        <v>9.3865672094678949</v>
      </c>
      <c r="AG99">
        <f t="shared" si="84"/>
        <v>12.633432790532105</v>
      </c>
      <c r="AH99">
        <f t="shared" si="85"/>
        <v>8.5748508142018416</v>
      </c>
      <c r="AI99">
        <f t="shared" si="86"/>
        <v>13.445149185798158</v>
      </c>
      <c r="AJ99">
        <f t="shared" si="87"/>
        <v>11.349215686274507</v>
      </c>
      <c r="AK99">
        <f t="shared" si="88"/>
        <v>0.7785377020282519</v>
      </c>
      <c r="AL99">
        <f t="shared" si="89"/>
        <v>-0.84673572590911628</v>
      </c>
      <c r="AM99">
        <f t="shared" si="90"/>
        <v>6.8598370455660501E-2</v>
      </c>
      <c r="AN99">
        <f t="shared" si="91"/>
        <v>10.570677984246254</v>
      </c>
      <c r="AO99">
        <f t="shared" si="92"/>
        <v>12.127753388302759</v>
      </c>
      <c r="AP99">
        <f t="shared" si="93"/>
        <v>9.7921402822180035</v>
      </c>
      <c r="AQ99">
        <f t="shared" si="94"/>
        <v>12.90629109033101</v>
      </c>
      <c r="AR99">
        <f t="shared" si="95"/>
        <v>9.013602580189751</v>
      </c>
      <c r="AS99">
        <f t="shared" si="96"/>
        <v>13.684828792359262</v>
      </c>
      <c r="AT99">
        <f t="shared" si="97"/>
        <v>11.08</v>
      </c>
      <c r="AU99">
        <f t="shared" si="98"/>
        <v>10.301462297971748</v>
      </c>
      <c r="AV99">
        <f t="shared" si="99"/>
        <v>11.858537702028253</v>
      </c>
      <c r="AW99">
        <f t="shared" si="100"/>
        <v>9.5229245959434969</v>
      </c>
      <c r="AX99">
        <f t="shared" si="101"/>
        <v>12.637075404056503</v>
      </c>
      <c r="AY99">
        <f t="shared" si="102"/>
        <v>8.7443868939152445</v>
      </c>
      <c r="AZ99">
        <f t="shared" si="103"/>
        <v>13.415613106084756</v>
      </c>
      <c r="BA99">
        <f t="shared" si="104"/>
        <v>11.89</v>
      </c>
      <c r="BH99">
        <f t="shared" si="105"/>
        <v>6888230.5882352944</v>
      </c>
      <c r="BI99">
        <f t="shared" si="106"/>
        <v>2796209.1602240824</v>
      </c>
      <c r="BJ99">
        <f t="shared" si="107"/>
        <v>-0.7636716232143983</v>
      </c>
      <c r="BK99">
        <f t="shared" si="108"/>
        <v>0.40594012125550044</v>
      </c>
      <c r="BL99">
        <f t="shared" si="109"/>
        <v>4092021.428011212</v>
      </c>
      <c r="BM99">
        <f t="shared" si="110"/>
        <v>9684439.7484593764</v>
      </c>
      <c r="BN99">
        <f t="shared" si="111"/>
        <v>1295812.2677871296</v>
      </c>
      <c r="BO99">
        <f t="shared" si="112"/>
        <v>12480648.90868346</v>
      </c>
      <c r="BP99">
        <f t="shared" si="113"/>
        <v>-1500396.8924369533</v>
      </c>
      <c r="BQ99">
        <f t="shared" si="114"/>
        <v>15276858.068907542</v>
      </c>
      <c r="BR99">
        <f t="shared" si="115"/>
        <v>6344225</v>
      </c>
      <c r="BS99">
        <f t="shared" si="116"/>
        <v>3548015.8397759176</v>
      </c>
      <c r="BT99">
        <f t="shared" si="117"/>
        <v>9140434.1602240819</v>
      </c>
      <c r="BU99">
        <f t="shared" si="118"/>
        <v>751806.67955183517</v>
      </c>
      <c r="BV99">
        <f t="shared" si="119"/>
        <v>11936643.320448164</v>
      </c>
      <c r="BW99">
        <f t="shared" si="120"/>
        <v>-2044402.4806722477</v>
      </c>
      <c r="BX99">
        <f t="shared" si="121"/>
        <v>14732852.480672248</v>
      </c>
      <c r="CF99">
        <f t="shared" si="122"/>
        <v>1.9380903622687473</v>
      </c>
      <c r="CG99">
        <f t="shared" si="123"/>
        <v>2.9322080093275655</v>
      </c>
      <c r="CH99">
        <v>0</v>
      </c>
      <c r="CI99">
        <f t="shared" si="124"/>
        <v>1.6763974198102485</v>
      </c>
      <c r="CJ99">
        <f t="shared" si="125"/>
        <v>2.9948287923592627</v>
      </c>
    </row>
    <row r="100" spans="1:88" x14ac:dyDescent="0.15">
      <c r="A100" t="s">
        <v>237</v>
      </c>
      <c r="B100">
        <v>10.77</v>
      </c>
      <c r="C100">
        <v>11.18</v>
      </c>
      <c r="D100">
        <v>10.77</v>
      </c>
      <c r="E100">
        <v>11.13</v>
      </c>
      <c r="F100" s="1" t="s">
        <v>238</v>
      </c>
      <c r="H100">
        <v>6025474</v>
      </c>
      <c r="L100">
        <f t="shared" si="63"/>
        <v>11.347647058823528</v>
      </c>
      <c r="M100">
        <f t="shared" si="64"/>
        <v>0.77064421290470142</v>
      </c>
      <c r="N100">
        <f t="shared" si="65"/>
        <v>-0.74956387026675886</v>
      </c>
      <c r="O100">
        <f t="shared" si="66"/>
        <v>6.7912247262349942E-2</v>
      </c>
      <c r="P100">
        <f t="shared" si="67"/>
        <v>10.577002845918827</v>
      </c>
      <c r="Q100">
        <f t="shared" si="68"/>
        <v>12.118291271728229</v>
      </c>
      <c r="R100">
        <f t="shared" si="69"/>
        <v>9.8063586330141241</v>
      </c>
      <c r="S100">
        <f t="shared" si="70"/>
        <v>12.888935484632931</v>
      </c>
      <c r="T100">
        <f t="shared" si="71"/>
        <v>9.0357144201094233</v>
      </c>
      <c r="U100">
        <f t="shared" si="72"/>
        <v>13.659579697537632</v>
      </c>
      <c r="V100">
        <f t="shared" si="73"/>
        <v>11.09</v>
      </c>
      <c r="W100">
        <f t="shared" si="74"/>
        <v>10.319355787095299</v>
      </c>
      <c r="X100">
        <f t="shared" si="75"/>
        <v>11.860644212904701</v>
      </c>
      <c r="Y100">
        <f t="shared" si="76"/>
        <v>9.5487115741905964</v>
      </c>
      <c r="Z100">
        <f t="shared" si="77"/>
        <v>12.631288425809403</v>
      </c>
      <c r="AA100">
        <f t="shared" si="78"/>
        <v>8.7780673612858955</v>
      </c>
      <c r="AB100">
        <f t="shared" si="79"/>
        <v>13.401932638714104</v>
      </c>
      <c r="AC100">
        <f t="shared" si="80"/>
        <v>11.01</v>
      </c>
      <c r="AD100">
        <f t="shared" si="81"/>
        <v>10.239355787095299</v>
      </c>
      <c r="AE100">
        <f t="shared" si="82"/>
        <v>11.780644212904701</v>
      </c>
      <c r="AF100">
        <f t="shared" si="83"/>
        <v>9.4687115741905963</v>
      </c>
      <c r="AG100">
        <f t="shared" si="84"/>
        <v>12.551288425809403</v>
      </c>
      <c r="AH100">
        <f t="shared" si="85"/>
        <v>8.6980673612858954</v>
      </c>
      <c r="AI100">
        <f t="shared" si="86"/>
        <v>13.321932638714104</v>
      </c>
      <c r="AJ100">
        <f t="shared" si="87"/>
        <v>11.305490196078431</v>
      </c>
      <c r="AK100">
        <f t="shared" si="88"/>
        <v>0.72517019969889396</v>
      </c>
      <c r="AL100">
        <f t="shared" si="89"/>
        <v>-0.24199863170231914</v>
      </c>
      <c r="AM100">
        <f t="shared" si="90"/>
        <v>6.4143189470053749E-2</v>
      </c>
      <c r="AN100">
        <f t="shared" si="91"/>
        <v>10.580319996379536</v>
      </c>
      <c r="AO100">
        <f t="shared" si="92"/>
        <v>12.030660395777325</v>
      </c>
      <c r="AP100">
        <f t="shared" si="93"/>
        <v>9.8551497966806423</v>
      </c>
      <c r="AQ100">
        <f t="shared" si="94"/>
        <v>12.755830595476219</v>
      </c>
      <c r="AR100">
        <f t="shared" si="95"/>
        <v>9.1299795969817481</v>
      </c>
      <c r="AS100">
        <f t="shared" si="96"/>
        <v>13.481000795175113</v>
      </c>
      <c r="AT100">
        <f t="shared" si="97"/>
        <v>11.08</v>
      </c>
      <c r="AU100">
        <f t="shared" si="98"/>
        <v>10.354829800301106</v>
      </c>
      <c r="AV100">
        <f t="shared" si="99"/>
        <v>11.805170199698894</v>
      </c>
      <c r="AW100">
        <f t="shared" si="100"/>
        <v>9.6296596006022117</v>
      </c>
      <c r="AX100">
        <f t="shared" si="101"/>
        <v>12.530340399397788</v>
      </c>
      <c r="AY100">
        <f t="shared" si="102"/>
        <v>8.9044894009033193</v>
      </c>
      <c r="AZ100">
        <f t="shared" si="103"/>
        <v>13.255510599096681</v>
      </c>
      <c r="BA100">
        <f t="shared" si="104"/>
        <v>11.89</v>
      </c>
      <c r="BH100">
        <f t="shared" si="105"/>
        <v>6920077.8823529407</v>
      </c>
      <c r="BI100">
        <f t="shared" si="106"/>
        <v>2776885.2577429456</v>
      </c>
      <c r="BJ100">
        <f t="shared" si="107"/>
        <v>-0.32216091027112709</v>
      </c>
      <c r="BK100">
        <f t="shared" si="108"/>
        <v>0.40127948051341278</v>
      </c>
      <c r="BL100">
        <f t="shared" si="109"/>
        <v>4143192.6246099952</v>
      </c>
      <c r="BM100">
        <f t="shared" si="110"/>
        <v>9696963.1400958858</v>
      </c>
      <c r="BN100">
        <f t="shared" si="111"/>
        <v>1366307.3668670496</v>
      </c>
      <c r="BO100">
        <f t="shared" si="112"/>
        <v>12473848.397838831</v>
      </c>
      <c r="BP100">
        <f t="shared" si="113"/>
        <v>-1410577.8908758964</v>
      </c>
      <c r="BQ100">
        <f t="shared" si="114"/>
        <v>15250733.655581778</v>
      </c>
      <c r="BR100">
        <f t="shared" si="115"/>
        <v>6344225</v>
      </c>
      <c r="BS100">
        <f t="shared" si="116"/>
        <v>3567339.7422570544</v>
      </c>
      <c r="BT100">
        <f t="shared" si="117"/>
        <v>9121110.2577429451</v>
      </c>
      <c r="BU100">
        <f t="shared" si="118"/>
        <v>790454.48451410886</v>
      </c>
      <c r="BV100">
        <f t="shared" si="119"/>
        <v>11897995.51548589</v>
      </c>
      <c r="BW100">
        <f t="shared" si="120"/>
        <v>-1986430.7732288372</v>
      </c>
      <c r="BX100">
        <f t="shared" si="121"/>
        <v>14674880.773228837</v>
      </c>
      <c r="CF100">
        <f t="shared" si="122"/>
        <v>1.7342855798905763</v>
      </c>
      <c r="CG100">
        <f t="shared" si="123"/>
        <v>2.8895796975376324</v>
      </c>
      <c r="CH100">
        <v>0</v>
      </c>
      <c r="CI100">
        <f t="shared" si="124"/>
        <v>2.0000204030182527</v>
      </c>
      <c r="CJ100">
        <f t="shared" si="125"/>
        <v>2.3510007951751124</v>
      </c>
    </row>
    <row r="101" spans="1:88" x14ac:dyDescent="0.15">
      <c r="A101" t="s">
        <v>239</v>
      </c>
      <c r="B101">
        <v>11.1</v>
      </c>
      <c r="C101">
        <v>11.1</v>
      </c>
      <c r="D101">
        <v>10.78</v>
      </c>
      <c r="E101">
        <v>10.86</v>
      </c>
      <c r="F101" s="1" t="s">
        <v>240</v>
      </c>
      <c r="H101">
        <v>4757260</v>
      </c>
      <c r="L101">
        <f t="shared" si="63"/>
        <v>11.302941176470586</v>
      </c>
      <c r="M101">
        <f t="shared" si="64"/>
        <v>0.71561654239926464</v>
      </c>
      <c r="N101">
        <f t="shared" si="65"/>
        <v>-0.28358927504691395</v>
      </c>
      <c r="O101">
        <f t="shared" si="66"/>
        <v>6.331241853129066E-2</v>
      </c>
      <c r="P101">
        <f t="shared" si="67"/>
        <v>10.587324634071322</v>
      </c>
      <c r="Q101">
        <f t="shared" si="68"/>
        <v>12.01855771886985</v>
      </c>
      <c r="R101">
        <f t="shared" si="69"/>
        <v>9.8717080916720565</v>
      </c>
      <c r="S101">
        <f t="shared" si="70"/>
        <v>12.734174261269116</v>
      </c>
      <c r="T101">
        <f t="shared" si="71"/>
        <v>9.1560915492727926</v>
      </c>
      <c r="U101">
        <f t="shared" si="72"/>
        <v>13.44979080366838</v>
      </c>
      <c r="V101">
        <f t="shared" si="73"/>
        <v>11.09</v>
      </c>
      <c r="W101">
        <f t="shared" si="74"/>
        <v>10.374383457600736</v>
      </c>
      <c r="X101">
        <f t="shared" si="75"/>
        <v>11.805616542399264</v>
      </c>
      <c r="Y101">
        <f t="shared" si="76"/>
        <v>9.6587669152014701</v>
      </c>
      <c r="Z101">
        <f t="shared" si="77"/>
        <v>12.52123308479853</v>
      </c>
      <c r="AA101">
        <f t="shared" si="78"/>
        <v>8.9431503728022061</v>
      </c>
      <c r="AB101">
        <f t="shared" si="79"/>
        <v>13.236849627197794</v>
      </c>
      <c r="AC101">
        <f t="shared" si="80"/>
        <v>11.01</v>
      </c>
      <c r="AD101">
        <f t="shared" si="81"/>
        <v>10.294383457600736</v>
      </c>
      <c r="AE101">
        <f t="shared" si="82"/>
        <v>11.725616542399264</v>
      </c>
      <c r="AF101">
        <f t="shared" si="83"/>
        <v>9.5787669152014701</v>
      </c>
      <c r="AG101">
        <f t="shared" si="84"/>
        <v>12.44123308479853</v>
      </c>
      <c r="AH101">
        <f t="shared" si="85"/>
        <v>8.8631503728022061</v>
      </c>
      <c r="AI101">
        <f t="shared" si="86"/>
        <v>13.156849627197793</v>
      </c>
      <c r="AJ101">
        <f t="shared" si="87"/>
        <v>11.260588235294115</v>
      </c>
      <c r="AK101">
        <f t="shared" si="88"/>
        <v>0.67899698738742542</v>
      </c>
      <c r="AL101">
        <f t="shared" si="89"/>
        <v>-0.58997056354470401</v>
      </c>
      <c r="AM101">
        <f t="shared" si="90"/>
        <v>6.0298536204284776E-2</v>
      </c>
      <c r="AN101">
        <f t="shared" si="91"/>
        <v>10.58159124790669</v>
      </c>
      <c r="AO101">
        <f t="shared" si="92"/>
        <v>11.93958522268154</v>
      </c>
      <c r="AP101">
        <f t="shared" si="93"/>
        <v>9.9025942605192636</v>
      </c>
      <c r="AQ101">
        <f t="shared" si="94"/>
        <v>12.618582210068967</v>
      </c>
      <c r="AR101">
        <f t="shared" si="95"/>
        <v>9.2235972731318387</v>
      </c>
      <c r="AS101">
        <f t="shared" si="96"/>
        <v>13.297579197456391</v>
      </c>
      <c r="AT101">
        <f t="shared" si="97"/>
        <v>11.06</v>
      </c>
      <c r="AU101">
        <f t="shared" si="98"/>
        <v>10.381003012612576</v>
      </c>
      <c r="AV101">
        <f t="shared" si="99"/>
        <v>11.738996987387425</v>
      </c>
      <c r="AW101">
        <f t="shared" si="100"/>
        <v>9.702006025225149</v>
      </c>
      <c r="AX101">
        <f t="shared" si="101"/>
        <v>12.417993974774852</v>
      </c>
      <c r="AY101">
        <f t="shared" si="102"/>
        <v>9.0230090378377241</v>
      </c>
      <c r="AZ101">
        <f t="shared" si="103"/>
        <v>13.096990962162277</v>
      </c>
      <c r="BA101">
        <f t="shared" si="104"/>
        <v>11.89</v>
      </c>
      <c r="BH101">
        <f t="shared" si="105"/>
        <v>6929212.4313725494</v>
      </c>
      <c r="BI101">
        <f t="shared" si="106"/>
        <v>2768978.1731670019</v>
      </c>
      <c r="BJ101">
        <f t="shared" si="107"/>
        <v>-0.78438770389020152</v>
      </c>
      <c r="BK101">
        <f t="shared" si="108"/>
        <v>0.39960936406426761</v>
      </c>
      <c r="BL101">
        <f t="shared" si="109"/>
        <v>4160234.2582055475</v>
      </c>
      <c r="BM101">
        <f t="shared" si="110"/>
        <v>9698190.6045395508</v>
      </c>
      <c r="BN101">
        <f t="shared" si="111"/>
        <v>1391256.0850385455</v>
      </c>
      <c r="BO101">
        <f t="shared" si="112"/>
        <v>12467168.777706552</v>
      </c>
      <c r="BP101">
        <f t="shared" si="113"/>
        <v>-1377722.0881284568</v>
      </c>
      <c r="BQ101">
        <f t="shared" si="114"/>
        <v>15236146.950873556</v>
      </c>
      <c r="BR101">
        <f t="shared" si="115"/>
        <v>6344225</v>
      </c>
      <c r="BS101">
        <f t="shared" si="116"/>
        <v>3575246.8268329981</v>
      </c>
      <c r="BT101">
        <f t="shared" si="117"/>
        <v>9113203.1731670015</v>
      </c>
      <c r="BU101">
        <f t="shared" si="118"/>
        <v>806268.65366599616</v>
      </c>
      <c r="BV101">
        <f t="shared" si="119"/>
        <v>11882181.346334003</v>
      </c>
      <c r="BW101">
        <f t="shared" si="120"/>
        <v>-1962709.5195010062</v>
      </c>
      <c r="BX101">
        <f t="shared" si="121"/>
        <v>14651159.519501006</v>
      </c>
      <c r="CF101">
        <f t="shared" si="122"/>
        <v>1.9439084507272071</v>
      </c>
      <c r="CG101">
        <f t="shared" si="123"/>
        <v>2.3497908036683803</v>
      </c>
      <c r="CH101">
        <v>0</v>
      </c>
      <c r="CI101">
        <f t="shared" si="124"/>
        <v>1.6364027268681607</v>
      </c>
      <c r="CJ101">
        <f t="shared" si="125"/>
        <v>2.4375791974563921</v>
      </c>
    </row>
    <row r="102" spans="1:88" x14ac:dyDescent="0.15">
      <c r="A102" t="s">
        <v>241</v>
      </c>
      <c r="B102">
        <v>10.88</v>
      </c>
      <c r="C102">
        <v>11.95</v>
      </c>
      <c r="D102">
        <v>10.88</v>
      </c>
      <c r="E102">
        <v>11.95</v>
      </c>
      <c r="F102" s="1" t="s">
        <v>242</v>
      </c>
      <c r="H102">
        <v>33234184</v>
      </c>
      <c r="L102">
        <f t="shared" si="63"/>
        <v>11.258431372549019</v>
      </c>
      <c r="M102">
        <f t="shared" si="64"/>
        <v>0.66838515533972498</v>
      </c>
      <c r="N102">
        <f t="shared" si="65"/>
        <v>-0.56618757841303369</v>
      </c>
      <c r="O102">
        <f t="shared" si="66"/>
        <v>5.9367520502849241E-2</v>
      </c>
      <c r="P102">
        <f t="shared" si="67"/>
        <v>10.590046217209293</v>
      </c>
      <c r="Q102">
        <f t="shared" si="68"/>
        <v>11.926816527888745</v>
      </c>
      <c r="R102">
        <f t="shared" si="69"/>
        <v>9.9216610618695693</v>
      </c>
      <c r="S102">
        <f t="shared" si="70"/>
        <v>12.595201683228469</v>
      </c>
      <c r="T102">
        <f t="shared" si="71"/>
        <v>9.2532759065298436</v>
      </c>
      <c r="U102">
        <f t="shared" si="72"/>
        <v>13.263586838568195</v>
      </c>
      <c r="V102">
        <f t="shared" si="73"/>
        <v>11.08</v>
      </c>
      <c r="W102">
        <f t="shared" si="74"/>
        <v>10.411614844660274</v>
      </c>
      <c r="X102">
        <f t="shared" si="75"/>
        <v>11.748385155339726</v>
      </c>
      <c r="Y102">
        <f t="shared" si="76"/>
        <v>9.7432296893205503</v>
      </c>
      <c r="Z102">
        <f t="shared" si="77"/>
        <v>12.41677031067945</v>
      </c>
      <c r="AA102">
        <f t="shared" si="78"/>
        <v>9.0748445339808246</v>
      </c>
      <c r="AB102">
        <f t="shared" si="79"/>
        <v>13.085155466019176</v>
      </c>
      <c r="AC102">
        <f t="shared" si="80"/>
        <v>11.01</v>
      </c>
      <c r="AD102">
        <f t="shared" si="81"/>
        <v>10.341614844660274</v>
      </c>
      <c r="AE102">
        <f t="shared" si="82"/>
        <v>11.678385155339726</v>
      </c>
      <c r="AF102">
        <f t="shared" si="83"/>
        <v>9.6732296893205501</v>
      </c>
      <c r="AG102">
        <f t="shared" si="84"/>
        <v>12.34677031067945</v>
      </c>
      <c r="AH102">
        <f t="shared" si="85"/>
        <v>9.0048445339808243</v>
      </c>
      <c r="AI102">
        <f t="shared" si="86"/>
        <v>13.015155466019175</v>
      </c>
      <c r="AJ102">
        <f t="shared" si="87"/>
        <v>11.237254901960782</v>
      </c>
      <c r="AK102">
        <f t="shared" si="88"/>
        <v>0.63289276244122161</v>
      </c>
      <c r="AL102">
        <f t="shared" si="89"/>
        <v>1.1261704041139389</v>
      </c>
      <c r="AM102">
        <f t="shared" si="90"/>
        <v>5.632094029750883E-2</v>
      </c>
      <c r="AN102">
        <f t="shared" si="91"/>
        <v>10.60436213951956</v>
      </c>
      <c r="AO102">
        <f t="shared" si="92"/>
        <v>11.870147664402003</v>
      </c>
      <c r="AP102">
        <f t="shared" si="93"/>
        <v>9.9714693770783391</v>
      </c>
      <c r="AQ102">
        <f t="shared" si="94"/>
        <v>12.503040426843224</v>
      </c>
      <c r="AR102">
        <f t="shared" si="95"/>
        <v>9.3385766146371161</v>
      </c>
      <c r="AS102">
        <f t="shared" si="96"/>
        <v>13.135933189284447</v>
      </c>
      <c r="AT102">
        <f t="shared" si="97"/>
        <v>11.06</v>
      </c>
      <c r="AU102">
        <f t="shared" si="98"/>
        <v>10.427107237558779</v>
      </c>
      <c r="AV102">
        <f t="shared" si="99"/>
        <v>11.692892762441222</v>
      </c>
      <c r="AW102">
        <f t="shared" si="100"/>
        <v>9.7942144751175579</v>
      </c>
      <c r="AX102">
        <f t="shared" si="101"/>
        <v>12.325785524882443</v>
      </c>
      <c r="AY102">
        <f t="shared" si="102"/>
        <v>9.1613217126763367</v>
      </c>
      <c r="AZ102">
        <f t="shared" si="103"/>
        <v>12.958678287323664</v>
      </c>
      <c r="BA102">
        <f t="shared" si="104"/>
        <v>11.89</v>
      </c>
      <c r="BH102">
        <f t="shared" si="105"/>
        <v>7518221.7843137253</v>
      </c>
      <c r="BI102">
        <f t="shared" si="106"/>
        <v>4540321.9886598717</v>
      </c>
      <c r="BJ102">
        <f t="shared" si="107"/>
        <v>5.6639071589891001</v>
      </c>
      <c r="BK102">
        <f t="shared" si="108"/>
        <v>0.60390902515445266</v>
      </c>
      <c r="BL102">
        <f t="shared" si="109"/>
        <v>2977899.7956538536</v>
      </c>
      <c r="BM102">
        <f t="shared" si="110"/>
        <v>12058543.772973597</v>
      </c>
      <c r="BN102">
        <f t="shared" si="111"/>
        <v>-1562422.1930060182</v>
      </c>
      <c r="BO102">
        <f t="shared" si="112"/>
        <v>16598865.761633469</v>
      </c>
      <c r="BP102">
        <f t="shared" si="113"/>
        <v>-6102744.1816658899</v>
      </c>
      <c r="BQ102">
        <f t="shared" si="114"/>
        <v>21139187.750293341</v>
      </c>
      <c r="BR102">
        <f t="shared" si="115"/>
        <v>6378407</v>
      </c>
      <c r="BS102">
        <f t="shared" si="116"/>
        <v>1838085.0113401283</v>
      </c>
      <c r="BT102">
        <f t="shared" si="117"/>
        <v>10918728.988659872</v>
      </c>
      <c r="BU102">
        <f t="shared" si="118"/>
        <v>-2702236.9773197435</v>
      </c>
      <c r="BV102">
        <f t="shared" si="119"/>
        <v>15459050.977319743</v>
      </c>
      <c r="BW102">
        <f t="shared" si="120"/>
        <v>-7242558.9659796152</v>
      </c>
      <c r="BX102">
        <f t="shared" si="121"/>
        <v>19999372.965979613</v>
      </c>
      <c r="CF102">
        <f t="shared" si="122"/>
        <v>1.6267240934701572</v>
      </c>
      <c r="CG102">
        <f t="shared" si="123"/>
        <v>2.3835868385681938</v>
      </c>
      <c r="CH102">
        <v>0</v>
      </c>
      <c r="CI102">
        <f t="shared" si="124"/>
        <v>2.6114233853628832</v>
      </c>
      <c r="CJ102">
        <f t="shared" si="125"/>
        <v>1.185933189284448</v>
      </c>
    </row>
    <row r="103" spans="1:88" x14ac:dyDescent="0.15">
      <c r="A103" t="s">
        <v>243</v>
      </c>
      <c r="B103">
        <v>11.9</v>
      </c>
      <c r="C103">
        <v>12.22</v>
      </c>
      <c r="D103">
        <v>11.64</v>
      </c>
      <c r="E103">
        <v>12.11</v>
      </c>
      <c r="F103" s="1" t="s">
        <v>68</v>
      </c>
      <c r="H103">
        <v>31473409</v>
      </c>
      <c r="L103">
        <f t="shared" si="63"/>
        <v>11.234117647058822</v>
      </c>
      <c r="M103">
        <f t="shared" si="64"/>
        <v>0.62032305457843706</v>
      </c>
      <c r="N103">
        <f t="shared" si="65"/>
        <v>1.0734444706294251</v>
      </c>
      <c r="O103">
        <f t="shared" si="66"/>
        <v>5.5217781588823081E-2</v>
      </c>
      <c r="P103">
        <f t="shared" si="67"/>
        <v>10.613794592480385</v>
      </c>
      <c r="Q103">
        <f t="shared" si="68"/>
        <v>11.854440701637259</v>
      </c>
      <c r="R103">
        <f t="shared" si="69"/>
        <v>9.9934715379019483</v>
      </c>
      <c r="S103">
        <f t="shared" si="70"/>
        <v>12.474763756215696</v>
      </c>
      <c r="T103">
        <f t="shared" si="71"/>
        <v>9.3731484833235115</v>
      </c>
      <c r="U103">
        <f t="shared" si="72"/>
        <v>13.095086810794133</v>
      </c>
      <c r="V103">
        <f t="shared" si="73"/>
        <v>11.08</v>
      </c>
      <c r="W103">
        <f t="shared" si="74"/>
        <v>10.459676945421563</v>
      </c>
      <c r="X103">
        <f t="shared" si="75"/>
        <v>11.700323054578437</v>
      </c>
      <c r="Y103">
        <f t="shared" si="76"/>
        <v>9.8393538908431264</v>
      </c>
      <c r="Z103">
        <f t="shared" si="77"/>
        <v>12.320646109156874</v>
      </c>
      <c r="AA103">
        <f t="shared" si="78"/>
        <v>9.2190308362646896</v>
      </c>
      <c r="AB103">
        <f t="shared" si="79"/>
        <v>12.940969163735311</v>
      </c>
      <c r="AC103">
        <f t="shared" si="80"/>
        <v>11.01</v>
      </c>
      <c r="AD103">
        <f t="shared" si="81"/>
        <v>10.389676945421563</v>
      </c>
      <c r="AE103">
        <f t="shared" si="82"/>
        <v>11.630323054578437</v>
      </c>
      <c r="AF103">
        <f t="shared" si="83"/>
        <v>9.7693538908431261</v>
      </c>
      <c r="AG103">
        <f t="shared" si="84"/>
        <v>12.250646109156873</v>
      </c>
      <c r="AH103">
        <f t="shared" si="85"/>
        <v>9.1490308362646893</v>
      </c>
      <c r="AI103">
        <f t="shared" si="86"/>
        <v>12.87096916373531</v>
      </c>
      <c r="AJ103">
        <f t="shared" si="87"/>
        <v>11.216470588235293</v>
      </c>
      <c r="AK103">
        <f t="shared" si="88"/>
        <v>0.58464610891064661</v>
      </c>
      <c r="AL103">
        <f t="shared" si="89"/>
        <v>1.5283252520564843</v>
      </c>
      <c r="AM103">
        <f t="shared" si="90"/>
        <v>5.2123892655134223E-2</v>
      </c>
      <c r="AN103">
        <f t="shared" si="91"/>
        <v>10.631824479324646</v>
      </c>
      <c r="AO103">
        <f t="shared" si="92"/>
        <v>11.80111669714594</v>
      </c>
      <c r="AP103">
        <f t="shared" si="93"/>
        <v>10.047178370413999</v>
      </c>
      <c r="AQ103">
        <f t="shared" si="94"/>
        <v>12.385762806056587</v>
      </c>
      <c r="AR103">
        <f t="shared" si="95"/>
        <v>9.4625322615033518</v>
      </c>
      <c r="AS103">
        <f t="shared" si="96"/>
        <v>12.970408914967233</v>
      </c>
      <c r="AT103">
        <f t="shared" si="97"/>
        <v>11.06</v>
      </c>
      <c r="AU103">
        <f t="shared" si="98"/>
        <v>10.475353891089354</v>
      </c>
      <c r="AV103">
        <f t="shared" si="99"/>
        <v>11.644646108910647</v>
      </c>
      <c r="AW103">
        <f t="shared" si="100"/>
        <v>9.8907077821787066</v>
      </c>
      <c r="AX103">
        <f t="shared" si="101"/>
        <v>12.229292217821294</v>
      </c>
      <c r="AY103">
        <f t="shared" si="102"/>
        <v>9.3060616732680614</v>
      </c>
      <c r="AZ103">
        <f t="shared" si="103"/>
        <v>12.81393832673194</v>
      </c>
      <c r="BA103">
        <f t="shared" si="104"/>
        <v>11.89</v>
      </c>
      <c r="BH103">
        <f t="shared" si="105"/>
        <v>8081663.176470588</v>
      </c>
      <c r="BI103">
        <f t="shared" si="106"/>
        <v>5576824.3028181307</v>
      </c>
      <c r="BJ103">
        <f t="shared" si="107"/>
        <v>4.1944562986696363</v>
      </c>
      <c r="BK103">
        <f t="shared" si="108"/>
        <v>0.69005898675099608</v>
      </c>
      <c r="BL103">
        <f t="shared" si="109"/>
        <v>2504838.8736524573</v>
      </c>
      <c r="BM103">
        <f t="shared" si="110"/>
        <v>13658487.47928872</v>
      </c>
      <c r="BN103">
        <f t="shared" si="111"/>
        <v>-3071985.4291656734</v>
      </c>
      <c r="BO103">
        <f t="shared" si="112"/>
        <v>19235311.78210685</v>
      </c>
      <c r="BP103">
        <f t="shared" si="113"/>
        <v>-8648809.7319838032</v>
      </c>
      <c r="BQ103">
        <f t="shared" si="114"/>
        <v>24812136.084924981</v>
      </c>
      <c r="BR103">
        <f t="shared" si="115"/>
        <v>6470300</v>
      </c>
      <c r="BS103">
        <f t="shared" si="116"/>
        <v>893475.6971818693</v>
      </c>
      <c r="BT103">
        <f t="shared" si="117"/>
        <v>12047124.302818131</v>
      </c>
      <c r="BU103">
        <f t="shared" si="118"/>
        <v>-4683348.6056362614</v>
      </c>
      <c r="BV103">
        <f t="shared" si="119"/>
        <v>17623948.605636261</v>
      </c>
      <c r="BW103">
        <f t="shared" si="120"/>
        <v>-10260172.908454392</v>
      </c>
      <c r="BX103">
        <f t="shared" si="121"/>
        <v>23200772.908454392</v>
      </c>
      <c r="CF103">
        <f t="shared" si="122"/>
        <v>2.5268515166764889</v>
      </c>
      <c r="CG103">
        <f t="shared" si="123"/>
        <v>1.1950868107941321</v>
      </c>
      <c r="CH103">
        <v>0</v>
      </c>
      <c r="CI103">
        <f t="shared" si="124"/>
        <v>2.6474677384966476</v>
      </c>
      <c r="CJ103">
        <f t="shared" si="125"/>
        <v>0.86040891496723404</v>
      </c>
    </row>
    <row r="104" spans="1:88" x14ac:dyDescent="0.15">
      <c r="A104" t="s">
        <v>244</v>
      </c>
      <c r="B104">
        <v>12.03</v>
      </c>
      <c r="C104">
        <v>12.13</v>
      </c>
      <c r="D104">
        <v>11.85</v>
      </c>
      <c r="E104">
        <v>11.92</v>
      </c>
      <c r="F104" s="1" t="s">
        <v>145</v>
      </c>
      <c r="H104">
        <v>17170541</v>
      </c>
      <c r="L104">
        <f t="shared" si="63"/>
        <v>11.211372549019607</v>
      </c>
      <c r="M104">
        <f t="shared" si="64"/>
        <v>0.56718091870280796</v>
      </c>
      <c r="N104">
        <f t="shared" si="65"/>
        <v>1.4433268538946338</v>
      </c>
      <c r="O104">
        <f t="shared" si="66"/>
        <v>5.0589784276895318E-2</v>
      </c>
      <c r="P104">
        <f t="shared" si="67"/>
        <v>10.644191630316799</v>
      </c>
      <c r="Q104">
        <f t="shared" si="68"/>
        <v>11.778553467722416</v>
      </c>
      <c r="R104">
        <f t="shared" si="69"/>
        <v>10.077010711613992</v>
      </c>
      <c r="S104">
        <f t="shared" si="70"/>
        <v>12.345734386425223</v>
      </c>
      <c r="T104">
        <f t="shared" si="71"/>
        <v>9.5098297929111837</v>
      </c>
      <c r="U104">
        <f t="shared" si="72"/>
        <v>12.912915305128031</v>
      </c>
      <c r="V104">
        <f t="shared" si="73"/>
        <v>11.08</v>
      </c>
      <c r="W104">
        <f t="shared" si="74"/>
        <v>10.512819081297192</v>
      </c>
      <c r="X104">
        <f t="shared" si="75"/>
        <v>11.647180918702809</v>
      </c>
      <c r="Y104">
        <f t="shared" si="76"/>
        <v>9.9456381625943848</v>
      </c>
      <c r="Z104">
        <f t="shared" si="77"/>
        <v>12.214361837405615</v>
      </c>
      <c r="AA104">
        <f t="shared" si="78"/>
        <v>9.3784572438915763</v>
      </c>
      <c r="AB104">
        <f t="shared" si="79"/>
        <v>12.781542756108424</v>
      </c>
      <c r="AC104">
        <f t="shared" si="80"/>
        <v>11.01</v>
      </c>
      <c r="AD104">
        <f t="shared" si="81"/>
        <v>10.442819081297191</v>
      </c>
      <c r="AE104">
        <f t="shared" si="82"/>
        <v>11.577180918702808</v>
      </c>
      <c r="AF104">
        <f t="shared" si="83"/>
        <v>9.8756381625943845</v>
      </c>
      <c r="AG104">
        <f t="shared" si="84"/>
        <v>12.144361837405615</v>
      </c>
      <c r="AH104">
        <f t="shared" si="85"/>
        <v>9.308457243891576</v>
      </c>
      <c r="AI104">
        <f t="shared" si="86"/>
        <v>12.711542756108424</v>
      </c>
      <c r="AJ104">
        <f t="shared" si="87"/>
        <v>11.193333333333333</v>
      </c>
      <c r="AK104">
        <f t="shared" si="88"/>
        <v>0.53048873753699499</v>
      </c>
      <c r="AL104">
        <f t="shared" si="89"/>
        <v>1.3698060208412823</v>
      </c>
      <c r="AM104">
        <f t="shared" si="90"/>
        <v>4.7393276134931057E-2</v>
      </c>
      <c r="AN104">
        <f t="shared" si="91"/>
        <v>10.662844595796338</v>
      </c>
      <c r="AO104">
        <f t="shared" si="92"/>
        <v>11.723822070870328</v>
      </c>
      <c r="AP104">
        <f t="shared" si="93"/>
        <v>10.132355858259343</v>
      </c>
      <c r="AQ104">
        <f t="shared" si="94"/>
        <v>12.254310808407324</v>
      </c>
      <c r="AR104">
        <f t="shared" si="95"/>
        <v>9.601867120722348</v>
      </c>
      <c r="AS104">
        <f t="shared" si="96"/>
        <v>12.784799545944319</v>
      </c>
      <c r="AT104">
        <f t="shared" si="97"/>
        <v>11.06</v>
      </c>
      <c r="AU104">
        <f t="shared" si="98"/>
        <v>10.529511262463005</v>
      </c>
      <c r="AV104">
        <f t="shared" si="99"/>
        <v>11.590488737536996</v>
      </c>
      <c r="AW104">
        <f t="shared" si="100"/>
        <v>9.9990225249260103</v>
      </c>
      <c r="AX104">
        <f t="shared" si="101"/>
        <v>12.120977475073991</v>
      </c>
      <c r="AY104">
        <f t="shared" si="102"/>
        <v>9.4685337873890152</v>
      </c>
      <c r="AZ104">
        <f t="shared" si="103"/>
        <v>12.651466212610986</v>
      </c>
      <c r="BA104">
        <f t="shared" si="104"/>
        <v>11.89</v>
      </c>
      <c r="BH104">
        <f t="shared" si="105"/>
        <v>8319634.823529412</v>
      </c>
      <c r="BI104">
        <f t="shared" si="106"/>
        <v>5699295.8780768793</v>
      </c>
      <c r="BJ104">
        <f t="shared" si="107"/>
        <v>1.5529823974426051</v>
      </c>
      <c r="BK104">
        <f t="shared" si="108"/>
        <v>0.68504159124367492</v>
      </c>
      <c r="BL104">
        <f t="shared" si="109"/>
        <v>2620338.9454525327</v>
      </c>
      <c r="BM104">
        <f t="shared" si="110"/>
        <v>14018930.701606292</v>
      </c>
      <c r="BN104">
        <f t="shared" si="111"/>
        <v>-3078956.9326243466</v>
      </c>
      <c r="BO104">
        <f t="shared" si="112"/>
        <v>19718226.57968317</v>
      </c>
      <c r="BP104">
        <f t="shared" si="113"/>
        <v>-8778252.810701225</v>
      </c>
      <c r="BQ104">
        <f t="shared" si="114"/>
        <v>25417522.457760047</v>
      </c>
      <c r="BR104">
        <f t="shared" si="115"/>
        <v>6510684</v>
      </c>
      <c r="BS104">
        <f t="shared" si="116"/>
        <v>811388.12192312069</v>
      </c>
      <c r="BT104">
        <f t="shared" si="117"/>
        <v>12209979.878076879</v>
      </c>
      <c r="BU104">
        <f t="shared" si="118"/>
        <v>-4887907.7561537586</v>
      </c>
      <c r="BV104">
        <f t="shared" si="119"/>
        <v>17909275.756153759</v>
      </c>
      <c r="BW104">
        <f t="shared" si="120"/>
        <v>-10587203.634230636</v>
      </c>
      <c r="BX104">
        <f t="shared" si="121"/>
        <v>23608571.634230636</v>
      </c>
      <c r="CF104">
        <f t="shared" si="122"/>
        <v>2.5201702070888157</v>
      </c>
      <c r="CG104">
        <f t="shared" si="123"/>
        <v>0.88291530512803185</v>
      </c>
      <c r="CH104">
        <v>0</v>
      </c>
      <c r="CI104">
        <f t="shared" si="124"/>
        <v>2.3181328792776519</v>
      </c>
      <c r="CJ104">
        <f t="shared" si="125"/>
        <v>0.86479954594431874</v>
      </c>
    </row>
    <row r="105" spans="1:88" x14ac:dyDescent="0.15">
      <c r="A105" t="s">
        <v>245</v>
      </c>
      <c r="B105">
        <v>11.95</v>
      </c>
      <c r="C105">
        <v>12.04</v>
      </c>
      <c r="D105">
        <v>11.77</v>
      </c>
      <c r="E105">
        <v>11.82</v>
      </c>
      <c r="F105" s="1" t="s">
        <v>246</v>
      </c>
      <c r="H105">
        <v>12087102</v>
      </c>
      <c r="L105">
        <f t="shared" si="63"/>
        <v>11.189019607843139</v>
      </c>
      <c r="M105">
        <f t="shared" si="64"/>
        <v>0.51253409222603319</v>
      </c>
      <c r="N105">
        <f t="shared" si="65"/>
        <v>1.4847410224981856</v>
      </c>
      <c r="O105">
        <f t="shared" si="66"/>
        <v>4.5806881227267081E-2</v>
      </c>
      <c r="P105">
        <f t="shared" si="67"/>
        <v>10.676485515617106</v>
      </c>
      <c r="Q105">
        <f t="shared" si="68"/>
        <v>11.701553700069173</v>
      </c>
      <c r="R105">
        <f t="shared" si="69"/>
        <v>10.163951423391072</v>
      </c>
      <c r="S105">
        <f t="shared" si="70"/>
        <v>12.214087792295206</v>
      </c>
      <c r="T105">
        <f t="shared" si="71"/>
        <v>9.6514173311650389</v>
      </c>
      <c r="U105">
        <f t="shared" si="72"/>
        <v>12.72662188452124</v>
      </c>
      <c r="V105">
        <f t="shared" si="73"/>
        <v>11.08</v>
      </c>
      <c r="W105">
        <f t="shared" si="74"/>
        <v>10.567465907773967</v>
      </c>
      <c r="X105">
        <f t="shared" si="75"/>
        <v>11.592534092226034</v>
      </c>
      <c r="Y105">
        <f t="shared" si="76"/>
        <v>10.054931815547933</v>
      </c>
      <c r="Z105">
        <f t="shared" si="77"/>
        <v>12.105068184452067</v>
      </c>
      <c r="AA105">
        <f t="shared" si="78"/>
        <v>9.5423977233219013</v>
      </c>
      <c r="AB105">
        <f t="shared" si="79"/>
        <v>12.617602276678099</v>
      </c>
      <c r="AC105">
        <f t="shared" si="80"/>
        <v>11.01</v>
      </c>
      <c r="AD105">
        <f t="shared" si="81"/>
        <v>10.497465907773966</v>
      </c>
      <c r="AE105">
        <f t="shared" si="82"/>
        <v>11.522534092226033</v>
      </c>
      <c r="AF105">
        <f t="shared" si="83"/>
        <v>9.9849318155479327</v>
      </c>
      <c r="AG105">
        <f t="shared" si="84"/>
        <v>12.035068184452067</v>
      </c>
      <c r="AH105">
        <f t="shared" si="85"/>
        <v>9.472397723321901</v>
      </c>
      <c r="AI105">
        <f t="shared" si="86"/>
        <v>12.547602276678099</v>
      </c>
      <c r="AJ105">
        <f t="shared" si="87"/>
        <v>11.174117647058823</v>
      </c>
      <c r="AK105">
        <f t="shared" si="88"/>
        <v>0.48798977999017129</v>
      </c>
      <c r="AL105">
        <f t="shared" si="89"/>
        <v>1.3235571305493035</v>
      </c>
      <c r="AM105">
        <f t="shared" si="90"/>
        <v>4.3671437459638411E-2</v>
      </c>
      <c r="AN105">
        <f t="shared" si="91"/>
        <v>10.686127867068652</v>
      </c>
      <c r="AO105">
        <f t="shared" si="92"/>
        <v>11.662107427048994</v>
      </c>
      <c r="AP105">
        <f t="shared" si="93"/>
        <v>10.198138087078481</v>
      </c>
      <c r="AQ105">
        <f t="shared" si="94"/>
        <v>12.150097207039165</v>
      </c>
      <c r="AR105">
        <f t="shared" si="95"/>
        <v>9.7101483070883088</v>
      </c>
      <c r="AS105">
        <f t="shared" si="96"/>
        <v>12.638086987029338</v>
      </c>
      <c r="AT105">
        <f t="shared" si="97"/>
        <v>11.06</v>
      </c>
      <c r="AU105">
        <f t="shared" si="98"/>
        <v>10.57201022000983</v>
      </c>
      <c r="AV105">
        <f t="shared" si="99"/>
        <v>11.547989779990171</v>
      </c>
      <c r="AW105">
        <f t="shared" si="100"/>
        <v>10.084020440019659</v>
      </c>
      <c r="AX105">
        <f t="shared" si="101"/>
        <v>12.035979559980342</v>
      </c>
      <c r="AY105">
        <f t="shared" si="102"/>
        <v>9.596030660029486</v>
      </c>
      <c r="AZ105">
        <f t="shared" si="103"/>
        <v>12.523969339970515</v>
      </c>
      <c r="BA105">
        <f t="shared" si="104"/>
        <v>11.89</v>
      </c>
      <c r="BH105">
        <f t="shared" si="105"/>
        <v>8462771.2352941185</v>
      </c>
      <c r="BI105">
        <f t="shared" si="106"/>
        <v>5700449.0427191081</v>
      </c>
      <c r="BJ105">
        <f t="shared" si="107"/>
        <v>0.63579741482560115</v>
      </c>
      <c r="BK105">
        <f t="shared" si="108"/>
        <v>0.67359129583289423</v>
      </c>
      <c r="BL105">
        <f t="shared" si="109"/>
        <v>2762322.1925750105</v>
      </c>
      <c r="BM105">
        <f t="shared" si="110"/>
        <v>14163220.278013226</v>
      </c>
      <c r="BN105">
        <f t="shared" si="111"/>
        <v>-2938126.8501440976</v>
      </c>
      <c r="BO105">
        <f t="shared" si="112"/>
        <v>19863669.320732333</v>
      </c>
      <c r="BP105">
        <f t="shared" si="113"/>
        <v>-8638575.8928632066</v>
      </c>
      <c r="BQ105">
        <f t="shared" si="114"/>
        <v>25564118.363451444</v>
      </c>
      <c r="BR105">
        <f t="shared" si="115"/>
        <v>6641555</v>
      </c>
      <c r="BS105">
        <f t="shared" si="116"/>
        <v>941105.95728089195</v>
      </c>
      <c r="BT105">
        <f t="shared" si="117"/>
        <v>12342004.042719107</v>
      </c>
      <c r="BU105">
        <f t="shared" si="118"/>
        <v>-4759343.0854382161</v>
      </c>
      <c r="BV105">
        <f t="shared" si="119"/>
        <v>18042453.085438214</v>
      </c>
      <c r="BW105">
        <f t="shared" si="120"/>
        <v>-10459792.128157325</v>
      </c>
      <c r="BX105">
        <f t="shared" si="121"/>
        <v>23742902.128157325</v>
      </c>
      <c r="CF105">
        <f t="shared" si="122"/>
        <v>2.2985826688349604</v>
      </c>
      <c r="CG105">
        <f t="shared" si="123"/>
        <v>0.7766218845212407</v>
      </c>
      <c r="CH105">
        <v>0</v>
      </c>
      <c r="CI105">
        <f t="shared" si="124"/>
        <v>2.1098516929116915</v>
      </c>
      <c r="CJ105">
        <f t="shared" si="125"/>
        <v>0.81808698702933746</v>
      </c>
    </row>
    <row r="106" spans="1:88" x14ac:dyDescent="0.15">
      <c r="A106" t="s">
        <v>247</v>
      </c>
      <c r="B106">
        <v>11.73</v>
      </c>
      <c r="C106">
        <v>11.81</v>
      </c>
      <c r="D106">
        <v>11.52</v>
      </c>
      <c r="E106">
        <v>11.72</v>
      </c>
      <c r="F106" s="1" t="s">
        <v>248</v>
      </c>
      <c r="H106">
        <v>13876144</v>
      </c>
      <c r="L106">
        <f t="shared" si="63"/>
        <v>11.174901960784315</v>
      </c>
      <c r="M106">
        <f t="shared" si="64"/>
        <v>0.48688031524051617</v>
      </c>
      <c r="N106">
        <f t="shared" si="65"/>
        <v>1.1401118957571135</v>
      </c>
      <c r="O106">
        <f t="shared" si="66"/>
        <v>4.3569090534226425E-2</v>
      </c>
      <c r="P106">
        <f t="shared" si="67"/>
        <v>10.688021645543799</v>
      </c>
      <c r="Q106">
        <f t="shared" si="68"/>
        <v>11.66178227602483</v>
      </c>
      <c r="R106">
        <f t="shared" si="69"/>
        <v>10.201141330303281</v>
      </c>
      <c r="S106">
        <f t="shared" si="70"/>
        <v>12.148662591265348</v>
      </c>
      <c r="T106">
        <f t="shared" si="71"/>
        <v>9.7142610150627657</v>
      </c>
      <c r="U106">
        <f t="shared" si="72"/>
        <v>12.635542906505863</v>
      </c>
      <c r="V106">
        <f t="shared" si="73"/>
        <v>11.08</v>
      </c>
      <c r="W106">
        <f t="shared" si="74"/>
        <v>10.593119684759484</v>
      </c>
      <c r="X106">
        <f t="shared" si="75"/>
        <v>11.566880315240516</v>
      </c>
      <c r="Y106">
        <f t="shared" si="76"/>
        <v>10.106239369518967</v>
      </c>
      <c r="Z106">
        <f t="shared" si="77"/>
        <v>12.053760630481033</v>
      </c>
      <c r="AA106">
        <f t="shared" si="78"/>
        <v>9.6193590542784513</v>
      </c>
      <c r="AB106">
        <f t="shared" si="79"/>
        <v>12.540640945721549</v>
      </c>
      <c r="AC106">
        <f t="shared" si="80"/>
        <v>11.01</v>
      </c>
      <c r="AD106">
        <f t="shared" si="81"/>
        <v>10.523119684759484</v>
      </c>
      <c r="AE106">
        <f t="shared" si="82"/>
        <v>11.496880315240515</v>
      </c>
      <c r="AF106">
        <f t="shared" si="83"/>
        <v>10.036239369518967</v>
      </c>
      <c r="AG106">
        <f t="shared" si="84"/>
        <v>11.983760630481033</v>
      </c>
      <c r="AH106">
        <f t="shared" si="85"/>
        <v>9.549359054278451</v>
      </c>
      <c r="AI106">
        <f t="shared" si="86"/>
        <v>12.470640945721549</v>
      </c>
      <c r="AJ106">
        <f t="shared" si="87"/>
        <v>11.174313725490196</v>
      </c>
      <c r="AK106">
        <f t="shared" si="88"/>
        <v>0.48820702335663718</v>
      </c>
      <c r="AL106">
        <f t="shared" si="89"/>
        <v>1.117735404046367</v>
      </c>
      <c r="AM106">
        <f t="shared" si="90"/>
        <v>4.3690112462384842E-2</v>
      </c>
      <c r="AN106">
        <f t="shared" si="91"/>
        <v>10.686106702133559</v>
      </c>
      <c r="AO106">
        <f t="shared" si="92"/>
        <v>11.662520748846832</v>
      </c>
      <c r="AP106">
        <f t="shared" si="93"/>
        <v>10.19789967877692</v>
      </c>
      <c r="AQ106">
        <f t="shared" si="94"/>
        <v>12.150727772203471</v>
      </c>
      <c r="AR106">
        <f t="shared" si="95"/>
        <v>9.7096926554202838</v>
      </c>
      <c r="AS106">
        <f t="shared" si="96"/>
        <v>12.638934795560107</v>
      </c>
      <c r="AT106">
        <f t="shared" si="97"/>
        <v>11.06</v>
      </c>
      <c r="AU106">
        <f t="shared" si="98"/>
        <v>10.571792976643364</v>
      </c>
      <c r="AV106">
        <f t="shared" si="99"/>
        <v>11.548207023356637</v>
      </c>
      <c r="AW106">
        <f t="shared" si="100"/>
        <v>10.083585953286725</v>
      </c>
      <c r="AX106">
        <f t="shared" si="101"/>
        <v>12.036414046713276</v>
      </c>
      <c r="AY106">
        <f t="shared" si="102"/>
        <v>9.5953789299300887</v>
      </c>
      <c r="AZ106">
        <f t="shared" si="103"/>
        <v>12.524621070069912</v>
      </c>
      <c r="BA106">
        <f t="shared" si="104"/>
        <v>11.89</v>
      </c>
      <c r="BH106">
        <f t="shared" si="105"/>
        <v>8539777.8431372549</v>
      </c>
      <c r="BI106">
        <f t="shared" si="106"/>
        <v>5746345.7360273497</v>
      </c>
      <c r="BJ106">
        <f t="shared" si="107"/>
        <v>0.92865386142810857</v>
      </c>
      <c r="BK106">
        <f t="shared" si="108"/>
        <v>0.67289171235821243</v>
      </c>
      <c r="BL106">
        <f t="shared" si="109"/>
        <v>2793432.1071099052</v>
      </c>
      <c r="BM106">
        <f t="shared" si="110"/>
        <v>14286123.579164606</v>
      </c>
      <c r="BN106">
        <f t="shared" si="111"/>
        <v>-2952913.6289174445</v>
      </c>
      <c r="BO106">
        <f t="shared" si="112"/>
        <v>20032469.315191954</v>
      </c>
      <c r="BP106">
        <f t="shared" si="113"/>
        <v>-8699259.3649447951</v>
      </c>
      <c r="BQ106">
        <f t="shared" si="114"/>
        <v>25778815.051219307</v>
      </c>
      <c r="BR106">
        <f t="shared" si="115"/>
        <v>6641555</v>
      </c>
      <c r="BS106">
        <f t="shared" si="116"/>
        <v>895209.26397265028</v>
      </c>
      <c r="BT106">
        <f t="shared" si="117"/>
        <v>12387900.736027349</v>
      </c>
      <c r="BU106">
        <f t="shared" si="118"/>
        <v>-4851136.4720546994</v>
      </c>
      <c r="BV106">
        <f t="shared" si="119"/>
        <v>18134246.472054698</v>
      </c>
      <c r="BW106">
        <f t="shared" si="120"/>
        <v>-10597482.20808205</v>
      </c>
      <c r="BX106">
        <f t="shared" si="121"/>
        <v>23880592.20808205</v>
      </c>
      <c r="CF106">
        <f t="shared" si="122"/>
        <v>2.0157389849372347</v>
      </c>
      <c r="CG106">
        <f t="shared" si="123"/>
        <v>0.90554290650586289</v>
      </c>
      <c r="CH106">
        <v>0</v>
      </c>
      <c r="CI106">
        <f t="shared" si="124"/>
        <v>2.0103073445797168</v>
      </c>
      <c r="CJ106">
        <f t="shared" si="125"/>
        <v>0.91893479556010682</v>
      </c>
    </row>
    <row r="107" spans="1:88" x14ac:dyDescent="0.15">
      <c r="A107" t="s">
        <v>249</v>
      </c>
      <c r="B107">
        <v>11.67</v>
      </c>
      <c r="C107">
        <v>12.06</v>
      </c>
      <c r="D107">
        <v>11.66</v>
      </c>
      <c r="E107">
        <v>11.73</v>
      </c>
      <c r="F107" s="1" t="s">
        <v>250</v>
      </c>
      <c r="H107">
        <v>14212048</v>
      </c>
      <c r="L107">
        <f t="shared" si="63"/>
        <v>11.175490196078432</v>
      </c>
      <c r="M107">
        <f t="shared" si="64"/>
        <v>0.48745965635173311</v>
      </c>
      <c r="N107">
        <f t="shared" si="65"/>
        <v>1.0144630380749871</v>
      </c>
      <c r="O107">
        <f t="shared" si="66"/>
        <v>4.3618637554063318E-2</v>
      </c>
      <c r="P107">
        <f t="shared" si="67"/>
        <v>10.688030539726698</v>
      </c>
      <c r="Q107">
        <f t="shared" si="68"/>
        <v>11.662949852430165</v>
      </c>
      <c r="R107">
        <f t="shared" si="69"/>
        <v>10.200570883374965</v>
      </c>
      <c r="S107">
        <f t="shared" si="70"/>
        <v>12.150409508781898</v>
      </c>
      <c r="T107">
        <f t="shared" si="71"/>
        <v>9.7131112270232318</v>
      </c>
      <c r="U107">
        <f t="shared" si="72"/>
        <v>12.637869165133631</v>
      </c>
      <c r="V107">
        <f t="shared" si="73"/>
        <v>11.08</v>
      </c>
      <c r="W107">
        <f t="shared" si="74"/>
        <v>10.592540343648267</v>
      </c>
      <c r="X107">
        <f t="shared" si="75"/>
        <v>11.567459656351733</v>
      </c>
      <c r="Y107">
        <f t="shared" si="76"/>
        <v>10.105080687296534</v>
      </c>
      <c r="Z107">
        <f t="shared" si="77"/>
        <v>12.054919312703467</v>
      </c>
      <c r="AA107">
        <f t="shared" si="78"/>
        <v>9.6176210309448003</v>
      </c>
      <c r="AB107">
        <f t="shared" si="79"/>
        <v>12.5423789690552</v>
      </c>
      <c r="AC107">
        <f t="shared" si="80"/>
        <v>11.01</v>
      </c>
      <c r="AD107">
        <f t="shared" si="81"/>
        <v>10.522540343648267</v>
      </c>
      <c r="AE107">
        <f t="shared" si="82"/>
        <v>11.497459656351733</v>
      </c>
      <c r="AF107">
        <f t="shared" si="83"/>
        <v>10.035080687296533</v>
      </c>
      <c r="AG107">
        <f t="shared" si="84"/>
        <v>11.984919312703466</v>
      </c>
      <c r="AH107">
        <f t="shared" si="85"/>
        <v>9.5476210309448</v>
      </c>
      <c r="AI107">
        <f t="shared" si="86"/>
        <v>12.4723789690552</v>
      </c>
      <c r="AJ107">
        <f t="shared" si="87"/>
        <v>11.173333333333334</v>
      </c>
      <c r="AK107">
        <f t="shared" si="88"/>
        <v>0.48703853640929934</v>
      </c>
      <c r="AL107">
        <f t="shared" si="89"/>
        <v>1.1429622607909058</v>
      </c>
      <c r="AM107">
        <f t="shared" si="90"/>
        <v>4.3589367817061395E-2</v>
      </c>
      <c r="AN107">
        <f t="shared" si="91"/>
        <v>10.686294796924035</v>
      </c>
      <c r="AO107">
        <f t="shared" si="92"/>
        <v>11.660371869742633</v>
      </c>
      <c r="AP107">
        <f t="shared" si="93"/>
        <v>10.199256260514735</v>
      </c>
      <c r="AQ107">
        <f t="shared" si="94"/>
        <v>12.147410406151932</v>
      </c>
      <c r="AR107">
        <f t="shared" si="95"/>
        <v>9.7122177241054359</v>
      </c>
      <c r="AS107">
        <f t="shared" si="96"/>
        <v>12.634448942561232</v>
      </c>
      <c r="AT107">
        <f t="shared" si="97"/>
        <v>11.06</v>
      </c>
      <c r="AU107">
        <f t="shared" si="98"/>
        <v>10.572961463590701</v>
      </c>
      <c r="AV107">
        <f t="shared" si="99"/>
        <v>11.5470385364093</v>
      </c>
      <c r="AW107">
        <f t="shared" si="100"/>
        <v>10.085922927181402</v>
      </c>
      <c r="AX107">
        <f t="shared" si="101"/>
        <v>12.034077072818599</v>
      </c>
      <c r="AY107">
        <f t="shared" si="102"/>
        <v>9.5988843907721026</v>
      </c>
      <c r="AZ107">
        <f t="shared" si="103"/>
        <v>12.521115609227898</v>
      </c>
      <c r="BA107">
        <f t="shared" si="104"/>
        <v>11.89</v>
      </c>
      <c r="BH107">
        <f t="shared" si="105"/>
        <v>8704461.2156862747</v>
      </c>
      <c r="BI107">
        <f t="shared" si="106"/>
        <v>5786058.6404519044</v>
      </c>
      <c r="BJ107">
        <f t="shared" si="107"/>
        <v>0.95187192639367546</v>
      </c>
      <c r="BK107">
        <f t="shared" si="108"/>
        <v>0.66472335243735381</v>
      </c>
      <c r="BL107">
        <f t="shared" si="109"/>
        <v>2918402.5752343703</v>
      </c>
      <c r="BM107">
        <f t="shared" si="110"/>
        <v>14490519.856138179</v>
      </c>
      <c r="BN107">
        <f t="shared" si="111"/>
        <v>-2867656.0652175341</v>
      </c>
      <c r="BO107">
        <f t="shared" si="112"/>
        <v>20276578.496590085</v>
      </c>
      <c r="BP107">
        <f t="shared" si="113"/>
        <v>-8653714.7056694385</v>
      </c>
      <c r="BQ107">
        <f t="shared" si="114"/>
        <v>26062637.137041986</v>
      </c>
      <c r="BR107">
        <f t="shared" si="115"/>
        <v>6758481</v>
      </c>
      <c r="BS107">
        <f t="shared" si="116"/>
        <v>972422.35954809561</v>
      </c>
      <c r="BT107">
        <f t="shared" si="117"/>
        <v>12544539.640451904</v>
      </c>
      <c r="BU107">
        <f t="shared" si="118"/>
        <v>-4813636.2809038088</v>
      </c>
      <c r="BV107">
        <f t="shared" si="119"/>
        <v>18330598.280903809</v>
      </c>
      <c r="BW107">
        <f t="shared" si="120"/>
        <v>-10599694.921355713</v>
      </c>
      <c r="BX107">
        <f t="shared" si="121"/>
        <v>24116656.921355713</v>
      </c>
      <c r="CF107">
        <f t="shared" si="122"/>
        <v>1.9568887729767681</v>
      </c>
      <c r="CG107">
        <f t="shared" si="123"/>
        <v>0.96786916513363153</v>
      </c>
      <c r="CH107">
        <v>0</v>
      </c>
      <c r="CI107">
        <f t="shared" si="124"/>
        <v>2.0177822758945645</v>
      </c>
      <c r="CJ107">
        <f t="shared" si="125"/>
        <v>0.90444894256123121</v>
      </c>
    </row>
    <row r="108" spans="1:88" x14ac:dyDescent="0.15">
      <c r="A108" t="s">
        <v>251</v>
      </c>
      <c r="B108">
        <v>11.86</v>
      </c>
      <c r="C108">
        <v>12.24</v>
      </c>
      <c r="D108">
        <v>11.78</v>
      </c>
      <c r="E108">
        <v>12.22</v>
      </c>
      <c r="F108" s="1" t="s">
        <v>252</v>
      </c>
      <c r="H108">
        <v>20408208</v>
      </c>
      <c r="L108">
        <f t="shared" si="63"/>
        <v>11.174901960784315</v>
      </c>
      <c r="M108">
        <f t="shared" si="64"/>
        <v>0.48661444474994026</v>
      </c>
      <c r="N108">
        <f t="shared" si="65"/>
        <v>1.4078867707425757</v>
      </c>
      <c r="O108">
        <f t="shared" si="66"/>
        <v>4.3545298782718539E-2</v>
      </c>
      <c r="P108">
        <f t="shared" si="67"/>
        <v>10.688287516034375</v>
      </c>
      <c r="Q108">
        <f t="shared" si="68"/>
        <v>11.661516405534254</v>
      </c>
      <c r="R108">
        <f t="shared" si="69"/>
        <v>10.201673071284434</v>
      </c>
      <c r="S108">
        <f t="shared" si="70"/>
        <v>12.148130850284195</v>
      </c>
      <c r="T108">
        <f t="shared" si="71"/>
        <v>9.7150586265344945</v>
      </c>
      <c r="U108">
        <f t="shared" si="72"/>
        <v>12.634745295034135</v>
      </c>
      <c r="V108">
        <f t="shared" si="73"/>
        <v>11.08</v>
      </c>
      <c r="W108">
        <f t="shared" si="74"/>
        <v>10.593385555250061</v>
      </c>
      <c r="X108">
        <f t="shared" si="75"/>
        <v>11.566614444749939</v>
      </c>
      <c r="Y108">
        <f t="shared" si="76"/>
        <v>10.106771110500119</v>
      </c>
      <c r="Z108">
        <f t="shared" si="77"/>
        <v>12.053228889499881</v>
      </c>
      <c r="AA108">
        <f t="shared" si="78"/>
        <v>9.62015666575018</v>
      </c>
      <c r="AB108">
        <f t="shared" si="79"/>
        <v>12.53984333424982</v>
      </c>
      <c r="AC108">
        <f t="shared" si="80"/>
        <v>11.01</v>
      </c>
      <c r="AD108">
        <f t="shared" si="81"/>
        <v>10.52338555525006</v>
      </c>
      <c r="AE108">
        <f t="shared" si="82"/>
        <v>11.496614444749939</v>
      </c>
      <c r="AF108">
        <f t="shared" si="83"/>
        <v>10.036771110500119</v>
      </c>
      <c r="AG108">
        <f t="shared" si="84"/>
        <v>11.98322888949988</v>
      </c>
      <c r="AH108">
        <f t="shared" si="85"/>
        <v>9.5501566657501797</v>
      </c>
      <c r="AI108">
        <f t="shared" si="86"/>
        <v>12.46984333424982</v>
      </c>
      <c r="AJ108">
        <f t="shared" si="87"/>
        <v>11.175686274509808</v>
      </c>
      <c r="AK108">
        <f t="shared" si="88"/>
        <v>0.49177651110075848</v>
      </c>
      <c r="AL108">
        <f t="shared" si="89"/>
        <v>2.1235534880522731</v>
      </c>
      <c r="AM108">
        <f t="shared" si="90"/>
        <v>4.4004144266507603E-2</v>
      </c>
      <c r="AN108">
        <f t="shared" si="91"/>
        <v>10.68390976340905</v>
      </c>
      <c r="AO108">
        <f t="shared" si="92"/>
        <v>11.667462785610565</v>
      </c>
      <c r="AP108">
        <f t="shared" si="93"/>
        <v>10.19213325230829</v>
      </c>
      <c r="AQ108">
        <f t="shared" si="94"/>
        <v>12.159239296711325</v>
      </c>
      <c r="AR108">
        <f t="shared" si="95"/>
        <v>9.700356741207532</v>
      </c>
      <c r="AS108">
        <f t="shared" si="96"/>
        <v>12.651015807812083</v>
      </c>
      <c r="AT108">
        <f t="shared" si="97"/>
        <v>11.06</v>
      </c>
      <c r="AU108">
        <f t="shared" si="98"/>
        <v>10.568223488899243</v>
      </c>
      <c r="AV108">
        <f t="shared" si="99"/>
        <v>11.551776511100758</v>
      </c>
      <c r="AW108">
        <f t="shared" si="100"/>
        <v>10.076446977798483</v>
      </c>
      <c r="AX108">
        <f t="shared" si="101"/>
        <v>12.043553022201518</v>
      </c>
      <c r="AY108">
        <f t="shared" si="102"/>
        <v>9.5846704666977249</v>
      </c>
      <c r="AZ108">
        <f t="shared" si="103"/>
        <v>12.535329533302276</v>
      </c>
      <c r="BA108">
        <f t="shared" si="104"/>
        <v>11.89</v>
      </c>
      <c r="BH108">
        <f t="shared" si="105"/>
        <v>8977753.5294117648</v>
      </c>
      <c r="BI108">
        <f t="shared" si="106"/>
        <v>5999312.5316221379</v>
      </c>
      <c r="BJ108">
        <f t="shared" si="107"/>
        <v>1.9052940499996898</v>
      </c>
      <c r="BK108">
        <f t="shared" si="108"/>
        <v>0.66824206211141346</v>
      </c>
      <c r="BL108">
        <f t="shared" si="109"/>
        <v>2978440.9977896269</v>
      </c>
      <c r="BM108">
        <f t="shared" si="110"/>
        <v>14977066.061033903</v>
      </c>
      <c r="BN108">
        <f t="shared" si="111"/>
        <v>-3020871.5338325109</v>
      </c>
      <c r="BO108">
        <f t="shared" si="112"/>
        <v>20976378.592656039</v>
      </c>
      <c r="BP108">
        <f t="shared" si="113"/>
        <v>-9020184.0654546488</v>
      </c>
      <c r="BQ108">
        <f t="shared" si="114"/>
        <v>26975691.12427818</v>
      </c>
      <c r="BR108">
        <f t="shared" si="115"/>
        <v>6851278</v>
      </c>
      <c r="BS108">
        <f t="shared" si="116"/>
        <v>851965.46837786213</v>
      </c>
      <c r="BT108">
        <f t="shared" si="117"/>
        <v>12850590.531622138</v>
      </c>
      <c r="BU108">
        <f t="shared" si="118"/>
        <v>-5147347.0632442757</v>
      </c>
      <c r="BV108">
        <f t="shared" si="119"/>
        <v>18849903.063244276</v>
      </c>
      <c r="BW108">
        <f t="shared" si="120"/>
        <v>-11146659.594866414</v>
      </c>
      <c r="BX108">
        <f t="shared" si="121"/>
        <v>24849215.594866414</v>
      </c>
      <c r="CF108">
        <f t="shared" si="122"/>
        <v>2.144941373465505</v>
      </c>
      <c r="CG108">
        <f t="shared" si="123"/>
        <v>0.77474529503413514</v>
      </c>
      <c r="CH108">
        <v>0</v>
      </c>
      <c r="CI108">
        <f t="shared" si="124"/>
        <v>2.5196432587924686</v>
      </c>
      <c r="CJ108">
        <f t="shared" si="125"/>
        <v>0.43101580781208249</v>
      </c>
    </row>
    <row r="109" spans="1:88" x14ac:dyDescent="0.15">
      <c r="A109" t="s">
        <v>253</v>
      </c>
      <c r="B109">
        <v>12.09</v>
      </c>
      <c r="C109">
        <v>12.36</v>
      </c>
      <c r="D109">
        <v>12.05</v>
      </c>
      <c r="E109">
        <v>12.23</v>
      </c>
      <c r="F109" s="1" t="s">
        <v>254</v>
      </c>
      <c r="H109">
        <v>17279991</v>
      </c>
      <c r="L109">
        <f t="shared" si="63"/>
        <v>11.175686274509804</v>
      </c>
      <c r="M109">
        <f t="shared" si="64"/>
        <v>0.4880543802148537</v>
      </c>
      <c r="N109">
        <f t="shared" si="65"/>
        <v>1.8733849393743627</v>
      </c>
      <c r="O109">
        <f t="shared" si="66"/>
        <v>4.3671088130671519E-2</v>
      </c>
      <c r="P109">
        <f t="shared" si="67"/>
        <v>10.687631894294951</v>
      </c>
      <c r="Q109">
        <f t="shared" si="68"/>
        <v>11.663740654724657</v>
      </c>
      <c r="R109">
        <f t="shared" si="69"/>
        <v>10.199577514080097</v>
      </c>
      <c r="S109">
        <f t="shared" si="70"/>
        <v>12.151795034939511</v>
      </c>
      <c r="T109">
        <f t="shared" si="71"/>
        <v>9.7115231338652421</v>
      </c>
      <c r="U109">
        <f t="shared" si="72"/>
        <v>12.639849415154366</v>
      </c>
      <c r="V109">
        <f t="shared" si="73"/>
        <v>11.08</v>
      </c>
      <c r="W109">
        <f t="shared" si="74"/>
        <v>10.591945619785147</v>
      </c>
      <c r="X109">
        <f t="shared" si="75"/>
        <v>11.568054380214853</v>
      </c>
      <c r="Y109">
        <f t="shared" si="76"/>
        <v>10.103891239570293</v>
      </c>
      <c r="Z109">
        <f t="shared" si="77"/>
        <v>12.056108760429707</v>
      </c>
      <c r="AA109">
        <f t="shared" si="78"/>
        <v>9.61583685935544</v>
      </c>
      <c r="AB109">
        <f t="shared" si="79"/>
        <v>12.54416314064456</v>
      </c>
      <c r="AC109">
        <f t="shared" si="80"/>
        <v>11.01</v>
      </c>
      <c r="AD109">
        <f t="shared" si="81"/>
        <v>10.521945619785146</v>
      </c>
      <c r="AE109">
        <f t="shared" si="82"/>
        <v>11.498054380214853</v>
      </c>
      <c r="AF109">
        <f t="shared" si="83"/>
        <v>10.033891239570293</v>
      </c>
      <c r="AG109">
        <f t="shared" si="84"/>
        <v>11.986108760429707</v>
      </c>
      <c r="AH109">
        <f t="shared" si="85"/>
        <v>9.5458368593554397</v>
      </c>
      <c r="AI109">
        <f t="shared" si="86"/>
        <v>12.47416314064456</v>
      </c>
      <c r="AJ109">
        <f t="shared" si="87"/>
        <v>11.182352941176473</v>
      </c>
      <c r="AK109">
        <f t="shared" si="88"/>
        <v>0.50357774186235893</v>
      </c>
      <c r="AL109">
        <f t="shared" si="89"/>
        <v>2.0804077935396048</v>
      </c>
      <c r="AM109">
        <f t="shared" si="90"/>
        <v>4.5033254138138343E-2</v>
      </c>
      <c r="AN109">
        <f t="shared" si="91"/>
        <v>10.678775199314115</v>
      </c>
      <c r="AO109">
        <f t="shared" si="92"/>
        <v>11.685930683038832</v>
      </c>
      <c r="AP109">
        <f t="shared" si="93"/>
        <v>10.175197457451755</v>
      </c>
      <c r="AQ109">
        <f t="shared" si="94"/>
        <v>12.189508424901192</v>
      </c>
      <c r="AR109">
        <f t="shared" si="95"/>
        <v>9.6716197155893973</v>
      </c>
      <c r="AS109">
        <f t="shared" si="96"/>
        <v>12.69308616676355</v>
      </c>
      <c r="AT109">
        <f t="shared" si="97"/>
        <v>11.06</v>
      </c>
      <c r="AU109">
        <f t="shared" si="98"/>
        <v>10.556422258137642</v>
      </c>
      <c r="AV109">
        <f t="shared" si="99"/>
        <v>11.563577741862359</v>
      </c>
      <c r="AW109">
        <f t="shared" si="100"/>
        <v>10.052844516275282</v>
      </c>
      <c r="AX109">
        <f t="shared" si="101"/>
        <v>12.067155483724719</v>
      </c>
      <c r="AY109">
        <f t="shared" si="102"/>
        <v>9.5492667744129243</v>
      </c>
      <c r="AZ109">
        <f t="shared" si="103"/>
        <v>12.570733225587077</v>
      </c>
      <c r="BA109">
        <f t="shared" si="104"/>
        <v>11.01</v>
      </c>
      <c r="BH109">
        <f t="shared" si="105"/>
        <v>9228602.3137254901</v>
      </c>
      <c r="BI109">
        <f t="shared" si="106"/>
        <v>6073290.4879046585</v>
      </c>
      <c r="BJ109">
        <f t="shared" si="107"/>
        <v>1.3257045257936138</v>
      </c>
      <c r="BK109">
        <f t="shared" si="108"/>
        <v>0.65809429006080278</v>
      </c>
      <c r="BL109">
        <f t="shared" si="109"/>
        <v>3155311.8258208316</v>
      </c>
      <c r="BM109">
        <f t="shared" si="110"/>
        <v>15301892.801630149</v>
      </c>
      <c r="BN109">
        <f t="shared" si="111"/>
        <v>-2917978.662083827</v>
      </c>
      <c r="BO109">
        <f t="shared" si="112"/>
        <v>21375183.289534807</v>
      </c>
      <c r="BP109">
        <f t="shared" si="113"/>
        <v>-8991269.1499884836</v>
      </c>
      <c r="BQ109">
        <f t="shared" si="114"/>
        <v>27448473.777439464</v>
      </c>
      <c r="BR109">
        <f t="shared" si="115"/>
        <v>7137922</v>
      </c>
      <c r="BS109">
        <f t="shared" si="116"/>
        <v>1064631.5120953415</v>
      </c>
      <c r="BT109">
        <f t="shared" si="117"/>
        <v>13211212.487904659</v>
      </c>
      <c r="BU109">
        <f t="shared" si="118"/>
        <v>-5008658.9758093171</v>
      </c>
      <c r="BV109">
        <f t="shared" si="119"/>
        <v>19284502.975809317</v>
      </c>
      <c r="BW109">
        <f t="shared" si="120"/>
        <v>-11081949.463713974</v>
      </c>
      <c r="BX109">
        <f t="shared" si="121"/>
        <v>25357793.463713974</v>
      </c>
      <c r="CF109">
        <f t="shared" si="122"/>
        <v>2.3784768661347577</v>
      </c>
      <c r="CG109">
        <f t="shared" si="123"/>
        <v>0.54984941515436603</v>
      </c>
      <c r="CH109">
        <v>0</v>
      </c>
      <c r="CI109">
        <f t="shared" si="124"/>
        <v>2.5583802844106032</v>
      </c>
      <c r="CJ109">
        <f t="shared" si="125"/>
        <v>0.4630861667635493</v>
      </c>
    </row>
    <row r="110" spans="1:88" x14ac:dyDescent="0.15">
      <c r="A110" t="s">
        <v>255</v>
      </c>
      <c r="B110">
        <v>12.14</v>
      </c>
      <c r="C110">
        <v>12.4</v>
      </c>
      <c r="D110">
        <v>11.98</v>
      </c>
      <c r="E110">
        <v>12.07</v>
      </c>
      <c r="F110" s="1" t="s">
        <v>256</v>
      </c>
      <c r="H110">
        <v>11627610</v>
      </c>
      <c r="L110">
        <f t="shared" si="63"/>
        <v>11.180196078431372</v>
      </c>
      <c r="M110">
        <f t="shared" si="64"/>
        <v>0.49581974189740519</v>
      </c>
      <c r="N110">
        <f t="shared" si="65"/>
        <v>1.9357920640586972</v>
      </c>
      <c r="O110">
        <f t="shared" si="66"/>
        <v>4.4348036333095399E-2</v>
      </c>
      <c r="P110">
        <f t="shared" si="67"/>
        <v>10.684376336533967</v>
      </c>
      <c r="Q110">
        <f t="shared" si="68"/>
        <v>11.676015820328777</v>
      </c>
      <c r="R110">
        <f t="shared" si="69"/>
        <v>10.188556594636562</v>
      </c>
      <c r="S110">
        <f t="shared" si="70"/>
        <v>12.171835562226182</v>
      </c>
      <c r="T110">
        <f t="shared" si="71"/>
        <v>9.6927368527391558</v>
      </c>
      <c r="U110">
        <f t="shared" si="72"/>
        <v>12.667655304123588</v>
      </c>
      <c r="V110">
        <f t="shared" si="73"/>
        <v>11.08</v>
      </c>
      <c r="W110">
        <f t="shared" si="74"/>
        <v>10.584180258102595</v>
      </c>
      <c r="X110">
        <f t="shared" si="75"/>
        <v>11.575819741897405</v>
      </c>
      <c r="Y110">
        <f t="shared" si="76"/>
        <v>10.08836051620519</v>
      </c>
      <c r="Z110">
        <f t="shared" si="77"/>
        <v>12.07163948379481</v>
      </c>
      <c r="AA110">
        <f t="shared" si="78"/>
        <v>9.5925407743077855</v>
      </c>
      <c r="AB110">
        <f t="shared" si="79"/>
        <v>12.567459225692215</v>
      </c>
      <c r="AC110">
        <f t="shared" si="80"/>
        <v>11.01</v>
      </c>
      <c r="AD110">
        <f t="shared" si="81"/>
        <v>10.514180258102595</v>
      </c>
      <c r="AE110">
        <f t="shared" si="82"/>
        <v>11.505819741897405</v>
      </c>
      <c r="AF110">
        <f t="shared" si="83"/>
        <v>10.01836051620519</v>
      </c>
      <c r="AG110">
        <f t="shared" si="84"/>
        <v>12.001639483794809</v>
      </c>
      <c r="AH110">
        <f t="shared" si="85"/>
        <v>9.5225407743077852</v>
      </c>
      <c r="AI110">
        <f t="shared" si="86"/>
        <v>12.497459225692214</v>
      </c>
      <c r="AJ110">
        <f t="shared" si="87"/>
        <v>11.17823529411765</v>
      </c>
      <c r="AK110">
        <f t="shared" si="88"/>
        <v>0.49537747889610667</v>
      </c>
      <c r="AL110">
        <f t="shared" si="89"/>
        <v>1.8001720786127542</v>
      </c>
      <c r="AM110">
        <f t="shared" si="90"/>
        <v>4.4316250808997586E-2</v>
      </c>
      <c r="AN110">
        <f t="shared" si="91"/>
        <v>10.682857815221544</v>
      </c>
      <c r="AO110">
        <f t="shared" si="92"/>
        <v>11.673612773013756</v>
      </c>
      <c r="AP110">
        <f t="shared" si="93"/>
        <v>10.187480336325438</v>
      </c>
      <c r="AQ110">
        <f t="shared" si="94"/>
        <v>12.168990251909863</v>
      </c>
      <c r="AR110">
        <f t="shared" si="95"/>
        <v>9.6921028574293295</v>
      </c>
      <c r="AS110">
        <f t="shared" si="96"/>
        <v>12.664367730805971</v>
      </c>
      <c r="AT110">
        <f t="shared" si="97"/>
        <v>11.06</v>
      </c>
      <c r="AU110">
        <f t="shared" si="98"/>
        <v>10.564622521103894</v>
      </c>
      <c r="AV110">
        <f t="shared" si="99"/>
        <v>11.555377478896107</v>
      </c>
      <c r="AW110">
        <f t="shared" si="100"/>
        <v>10.069245042207788</v>
      </c>
      <c r="AX110">
        <f t="shared" si="101"/>
        <v>12.050754957792213</v>
      </c>
      <c r="AY110">
        <f t="shared" si="102"/>
        <v>9.5738675633116799</v>
      </c>
      <c r="AZ110">
        <f t="shared" si="103"/>
        <v>12.546132436688321</v>
      </c>
      <c r="BA110">
        <f t="shared" si="104"/>
        <v>11.01</v>
      </c>
      <c r="BH110">
        <f t="shared" si="105"/>
        <v>9332198.0980392154</v>
      </c>
      <c r="BI110">
        <f t="shared" si="106"/>
        <v>6068265.2394821849</v>
      </c>
      <c r="BJ110">
        <f t="shared" si="107"/>
        <v>0.37826492603290623</v>
      </c>
      <c r="BK110">
        <f t="shared" si="108"/>
        <v>0.65025036714096174</v>
      </c>
      <c r="BL110">
        <f t="shared" si="109"/>
        <v>3263932.8585570306</v>
      </c>
      <c r="BM110">
        <f t="shared" si="110"/>
        <v>15400463.3375214</v>
      </c>
      <c r="BN110">
        <f t="shared" si="111"/>
        <v>-2804332.3809251543</v>
      </c>
      <c r="BO110">
        <f t="shared" si="112"/>
        <v>21468728.577003583</v>
      </c>
      <c r="BP110">
        <f t="shared" si="113"/>
        <v>-8872597.6204073373</v>
      </c>
      <c r="BQ110">
        <f t="shared" si="114"/>
        <v>27536993.81648577</v>
      </c>
      <c r="BR110">
        <f t="shared" si="115"/>
        <v>7164436</v>
      </c>
      <c r="BS110">
        <f t="shared" si="116"/>
        <v>1096170.7605178151</v>
      </c>
      <c r="BT110">
        <f t="shared" si="117"/>
        <v>13232701.239482185</v>
      </c>
      <c r="BU110">
        <f t="shared" si="118"/>
        <v>-4972094.4789643697</v>
      </c>
      <c r="BV110">
        <f t="shared" si="119"/>
        <v>19300966.47896437</v>
      </c>
      <c r="BW110">
        <f t="shared" si="120"/>
        <v>-11040359.718446553</v>
      </c>
      <c r="BX110">
        <f t="shared" si="121"/>
        <v>25369231.718446553</v>
      </c>
      <c r="CF110">
        <f t="shared" si="122"/>
        <v>2.4472631472608448</v>
      </c>
      <c r="CG110">
        <f t="shared" si="123"/>
        <v>0.52765530412358785</v>
      </c>
      <c r="CH110">
        <v>0</v>
      </c>
      <c r="CI110">
        <f t="shared" si="124"/>
        <v>2.3778971425706708</v>
      </c>
      <c r="CJ110">
        <f t="shared" si="125"/>
        <v>0.5943677308059705</v>
      </c>
    </row>
    <row r="111" spans="1:88" x14ac:dyDescent="0.15">
      <c r="A111" t="s">
        <v>257</v>
      </c>
      <c r="B111">
        <v>12.06</v>
      </c>
      <c r="C111">
        <v>12.06</v>
      </c>
      <c r="D111">
        <v>11.64</v>
      </c>
      <c r="E111">
        <v>11.83</v>
      </c>
      <c r="F111" s="1" t="s">
        <v>258</v>
      </c>
      <c r="H111">
        <v>9475825</v>
      </c>
      <c r="L111">
        <f t="shared" si="63"/>
        <v>11.173333333333334</v>
      </c>
      <c r="M111">
        <f t="shared" si="64"/>
        <v>0.4809494966216864</v>
      </c>
      <c r="N111">
        <f t="shared" si="65"/>
        <v>1.8435754125845698</v>
      </c>
      <c r="O111">
        <f t="shared" si="66"/>
        <v>4.3044406022227304E-2</v>
      </c>
      <c r="P111">
        <f t="shared" si="67"/>
        <v>10.692383836711647</v>
      </c>
      <c r="Q111">
        <f t="shared" si="68"/>
        <v>11.654282829955021</v>
      </c>
      <c r="R111">
        <f t="shared" si="69"/>
        <v>10.21143434008996</v>
      </c>
      <c r="S111">
        <f t="shared" si="70"/>
        <v>12.135232326576707</v>
      </c>
      <c r="T111">
        <f t="shared" si="71"/>
        <v>9.7304848434682754</v>
      </c>
      <c r="U111">
        <f t="shared" si="72"/>
        <v>12.616181823198392</v>
      </c>
      <c r="V111">
        <f t="shared" si="73"/>
        <v>11.08</v>
      </c>
      <c r="W111">
        <f t="shared" si="74"/>
        <v>10.599050503378313</v>
      </c>
      <c r="X111">
        <f t="shared" si="75"/>
        <v>11.560949496621687</v>
      </c>
      <c r="Y111">
        <f t="shared" si="76"/>
        <v>10.118101006756627</v>
      </c>
      <c r="Z111">
        <f t="shared" si="77"/>
        <v>12.041898993243374</v>
      </c>
      <c r="AA111">
        <f t="shared" si="78"/>
        <v>9.6371515101349416</v>
      </c>
      <c r="AB111">
        <f t="shared" si="79"/>
        <v>12.522848489865058</v>
      </c>
      <c r="AC111">
        <f t="shared" si="80"/>
        <v>11.01</v>
      </c>
      <c r="AD111">
        <f t="shared" si="81"/>
        <v>10.529050503378313</v>
      </c>
      <c r="AE111">
        <f t="shared" si="82"/>
        <v>11.490949496621687</v>
      </c>
      <c r="AF111">
        <f t="shared" si="83"/>
        <v>10.048101006756626</v>
      </c>
      <c r="AG111">
        <f t="shared" si="84"/>
        <v>11.971898993243373</v>
      </c>
      <c r="AH111">
        <f t="shared" si="85"/>
        <v>9.5671515101349414</v>
      </c>
      <c r="AI111">
        <f t="shared" si="86"/>
        <v>12.452848489865058</v>
      </c>
      <c r="AJ111">
        <f t="shared" si="87"/>
        <v>11.170000000000003</v>
      </c>
      <c r="AK111">
        <f t="shared" si="88"/>
        <v>0.4807673604790168</v>
      </c>
      <c r="AL111">
        <f t="shared" si="89"/>
        <v>1.3728053404923324</v>
      </c>
      <c r="AM111">
        <f t="shared" si="90"/>
        <v>4.3040945432320205E-2</v>
      </c>
      <c r="AN111">
        <f t="shared" si="91"/>
        <v>10.689232639520986</v>
      </c>
      <c r="AO111">
        <f t="shared" si="92"/>
        <v>11.650767360479021</v>
      </c>
      <c r="AP111">
        <f t="shared" si="93"/>
        <v>10.20846527904197</v>
      </c>
      <c r="AQ111">
        <f t="shared" si="94"/>
        <v>12.131534720958037</v>
      </c>
      <c r="AR111">
        <f t="shared" si="95"/>
        <v>9.7276979185629529</v>
      </c>
      <c r="AS111">
        <f t="shared" si="96"/>
        <v>12.612302081437054</v>
      </c>
      <c r="AT111">
        <f t="shared" si="97"/>
        <v>11.06</v>
      </c>
      <c r="AU111">
        <f t="shared" si="98"/>
        <v>10.579232639520983</v>
      </c>
      <c r="AV111">
        <f t="shared" si="99"/>
        <v>11.540767360479018</v>
      </c>
      <c r="AW111">
        <f t="shared" si="100"/>
        <v>10.098465279041967</v>
      </c>
      <c r="AX111">
        <f t="shared" si="101"/>
        <v>12.021534720958034</v>
      </c>
      <c r="AY111">
        <f t="shared" si="102"/>
        <v>9.6176979185629499</v>
      </c>
      <c r="AZ111">
        <f t="shared" si="103"/>
        <v>12.502302081437051</v>
      </c>
      <c r="BA111">
        <f t="shared" si="104"/>
        <v>11.01</v>
      </c>
      <c r="BH111">
        <f t="shared" si="105"/>
        <v>9378039.333333334</v>
      </c>
      <c r="BI111">
        <f t="shared" si="106"/>
        <v>6060341.3522301996</v>
      </c>
      <c r="BJ111">
        <f t="shared" si="107"/>
        <v>1.6135339741330086E-2</v>
      </c>
      <c r="BK111">
        <f t="shared" si="108"/>
        <v>0.64622690701342045</v>
      </c>
      <c r="BL111">
        <f t="shared" si="109"/>
        <v>3317697.9811031343</v>
      </c>
      <c r="BM111">
        <f t="shared" si="110"/>
        <v>15438380.685563534</v>
      </c>
      <c r="BN111">
        <f t="shared" si="111"/>
        <v>-2742643.3711270653</v>
      </c>
      <c r="BO111">
        <f t="shared" si="112"/>
        <v>21498722.037793733</v>
      </c>
      <c r="BP111">
        <f t="shared" si="113"/>
        <v>-8802984.7233572658</v>
      </c>
      <c r="BQ111">
        <f t="shared" si="114"/>
        <v>27559063.390023932</v>
      </c>
      <c r="BR111">
        <f t="shared" si="115"/>
        <v>7815000</v>
      </c>
      <c r="BS111">
        <f t="shared" si="116"/>
        <v>1754658.6477698004</v>
      </c>
      <c r="BT111">
        <f t="shared" si="117"/>
        <v>13875341.352230199</v>
      </c>
      <c r="BU111">
        <f t="shared" si="118"/>
        <v>-4305682.7044603992</v>
      </c>
      <c r="BV111">
        <f t="shared" si="119"/>
        <v>19935682.704460397</v>
      </c>
      <c r="BW111">
        <f t="shared" si="120"/>
        <v>-10366024.0566906</v>
      </c>
      <c r="BX111">
        <f t="shared" si="121"/>
        <v>25996024.0566906</v>
      </c>
      <c r="CF111">
        <f t="shared" si="122"/>
        <v>2.3295151565317251</v>
      </c>
      <c r="CG111">
        <f t="shared" si="123"/>
        <v>0.55618182319839171</v>
      </c>
      <c r="CH111">
        <v>0</v>
      </c>
      <c r="CI111">
        <f t="shared" si="124"/>
        <v>2.1023020814370472</v>
      </c>
      <c r="CJ111">
        <f t="shared" si="125"/>
        <v>0.78230208143705404</v>
      </c>
    </row>
    <row r="112" spans="1:88" x14ac:dyDescent="0.15">
      <c r="A112" t="s">
        <v>259</v>
      </c>
      <c r="B112">
        <v>11.55</v>
      </c>
      <c r="C112">
        <v>11.65</v>
      </c>
      <c r="D112">
        <v>10.69</v>
      </c>
      <c r="E112">
        <v>10.95</v>
      </c>
      <c r="F112" s="1" t="s">
        <v>260</v>
      </c>
      <c r="H112">
        <v>16200759</v>
      </c>
      <c r="L112">
        <f t="shared" si="63"/>
        <v>11.159019607843138</v>
      </c>
      <c r="M112">
        <f t="shared" si="64"/>
        <v>0.45812171899993348</v>
      </c>
      <c r="N112">
        <f t="shared" si="65"/>
        <v>0.85344216600418199</v>
      </c>
      <c r="O112">
        <f t="shared" si="66"/>
        <v>4.1053939781407117E-2</v>
      </c>
      <c r="P112">
        <f t="shared" si="67"/>
        <v>10.700897888843205</v>
      </c>
      <c r="Q112">
        <f t="shared" si="68"/>
        <v>11.617141326843072</v>
      </c>
      <c r="R112">
        <f t="shared" si="69"/>
        <v>10.242776169843271</v>
      </c>
      <c r="S112">
        <f t="shared" si="70"/>
        <v>12.075263045843005</v>
      </c>
      <c r="T112">
        <f t="shared" si="71"/>
        <v>9.7846544508433375</v>
      </c>
      <c r="U112">
        <f t="shared" si="72"/>
        <v>12.533384764842939</v>
      </c>
      <c r="V112">
        <f t="shared" si="73"/>
        <v>11.08</v>
      </c>
      <c r="W112">
        <f t="shared" si="74"/>
        <v>10.621878281000066</v>
      </c>
      <c r="X112">
        <f t="shared" si="75"/>
        <v>11.538121718999934</v>
      </c>
      <c r="Y112">
        <f t="shared" si="76"/>
        <v>10.163756562000133</v>
      </c>
      <c r="Z112">
        <f t="shared" si="77"/>
        <v>11.996243437999867</v>
      </c>
      <c r="AA112">
        <f t="shared" si="78"/>
        <v>9.7056348430001993</v>
      </c>
      <c r="AB112">
        <f t="shared" si="79"/>
        <v>12.454365156999801</v>
      </c>
      <c r="AC112">
        <f t="shared" si="80"/>
        <v>11.01</v>
      </c>
      <c r="AD112">
        <f t="shared" si="81"/>
        <v>10.551878281000066</v>
      </c>
      <c r="AE112">
        <f t="shared" si="82"/>
        <v>11.468121718999933</v>
      </c>
      <c r="AF112">
        <f t="shared" si="83"/>
        <v>10.093756562000133</v>
      </c>
      <c r="AG112">
        <f t="shared" si="84"/>
        <v>11.926243437999867</v>
      </c>
      <c r="AH112">
        <f t="shared" si="85"/>
        <v>9.635634843000199</v>
      </c>
      <c r="AI112">
        <f t="shared" si="86"/>
        <v>12.384365156999801</v>
      </c>
      <c r="AJ112">
        <f t="shared" si="87"/>
        <v>11.151568627450985</v>
      </c>
      <c r="AK112">
        <f t="shared" si="88"/>
        <v>0.47072481678089828</v>
      </c>
      <c r="AL112">
        <f t="shared" si="89"/>
        <v>-0.42820905179683078</v>
      </c>
      <c r="AM112">
        <f t="shared" si="90"/>
        <v>4.2211533866379131E-2</v>
      </c>
      <c r="AN112">
        <f t="shared" si="91"/>
        <v>10.680843810670087</v>
      </c>
      <c r="AO112">
        <f t="shared" si="92"/>
        <v>11.622293444231882</v>
      </c>
      <c r="AP112">
        <f t="shared" si="93"/>
        <v>10.210118993889187</v>
      </c>
      <c r="AQ112">
        <f t="shared" si="94"/>
        <v>12.093018261012782</v>
      </c>
      <c r="AR112">
        <f t="shared" si="95"/>
        <v>9.7393941771082897</v>
      </c>
      <c r="AS112">
        <f t="shared" si="96"/>
        <v>12.56374307779368</v>
      </c>
      <c r="AT112">
        <f t="shared" si="97"/>
        <v>11.06</v>
      </c>
      <c r="AU112">
        <f t="shared" si="98"/>
        <v>10.589275183219103</v>
      </c>
      <c r="AV112">
        <f t="shared" si="99"/>
        <v>11.530724816780898</v>
      </c>
      <c r="AW112">
        <f t="shared" si="100"/>
        <v>10.118550366438203</v>
      </c>
      <c r="AX112">
        <f t="shared" si="101"/>
        <v>12.001449633561798</v>
      </c>
      <c r="AY112">
        <f t="shared" si="102"/>
        <v>9.6478255496573055</v>
      </c>
      <c r="AZ112">
        <f t="shared" si="103"/>
        <v>12.472174450342695</v>
      </c>
      <c r="BA112">
        <f t="shared" si="104"/>
        <v>11.01</v>
      </c>
      <c r="BH112">
        <f t="shared" si="105"/>
        <v>9434611.4509803914</v>
      </c>
      <c r="BI112">
        <f t="shared" si="106"/>
        <v>6110095.5533541953</v>
      </c>
      <c r="BJ112">
        <f t="shared" si="107"/>
        <v>1.1073718062077225</v>
      </c>
      <c r="BK112">
        <f t="shared" si="108"/>
        <v>0.64762556307703256</v>
      </c>
      <c r="BL112">
        <f t="shared" si="109"/>
        <v>3324515.897626196</v>
      </c>
      <c r="BM112">
        <f t="shared" si="110"/>
        <v>15544707.004334588</v>
      </c>
      <c r="BN112">
        <f t="shared" si="111"/>
        <v>-2785579.6557279993</v>
      </c>
      <c r="BO112">
        <f t="shared" si="112"/>
        <v>21654802.55768878</v>
      </c>
      <c r="BP112">
        <f t="shared" si="113"/>
        <v>-8895675.2090821937</v>
      </c>
      <c r="BQ112">
        <f t="shared" si="114"/>
        <v>27764898.111042976</v>
      </c>
      <c r="BR112">
        <f t="shared" si="115"/>
        <v>7815000</v>
      </c>
      <c r="BS112">
        <f t="shared" si="116"/>
        <v>1704904.4466458047</v>
      </c>
      <c r="BT112">
        <f t="shared" si="117"/>
        <v>13925095.553354196</v>
      </c>
      <c r="BU112">
        <f t="shared" si="118"/>
        <v>-4405191.1067083906</v>
      </c>
      <c r="BV112">
        <f t="shared" si="119"/>
        <v>20035191.106708393</v>
      </c>
      <c r="BW112">
        <f t="shared" si="120"/>
        <v>-10515286.660062585</v>
      </c>
      <c r="BX112">
        <f t="shared" si="121"/>
        <v>26145286.660062585</v>
      </c>
      <c r="CF112">
        <f t="shared" si="122"/>
        <v>1.7653455491566632</v>
      </c>
      <c r="CG112">
        <f t="shared" si="123"/>
        <v>0.98338476484293835</v>
      </c>
      <c r="CH112">
        <v>0</v>
      </c>
      <c r="CI112">
        <f t="shared" si="124"/>
        <v>1.2106058228917096</v>
      </c>
      <c r="CJ112">
        <f t="shared" si="125"/>
        <v>1.6137430777936803</v>
      </c>
    </row>
    <row r="113" spans="1:88" x14ac:dyDescent="0.15">
      <c r="A113" t="s">
        <v>261</v>
      </c>
      <c r="B113">
        <v>10.86</v>
      </c>
      <c r="C113">
        <v>11.18</v>
      </c>
      <c r="D113">
        <v>10.8</v>
      </c>
      <c r="E113">
        <v>11.02</v>
      </c>
      <c r="F113" s="1" t="s">
        <v>187</v>
      </c>
      <c r="H113">
        <v>8813526</v>
      </c>
      <c r="L113">
        <f t="shared" si="63"/>
        <v>11.142352941176469</v>
      </c>
      <c r="M113">
        <f t="shared" si="64"/>
        <v>0.453208986270625</v>
      </c>
      <c r="N113">
        <f t="shared" si="65"/>
        <v>-0.62300825828697926</v>
      </c>
      <c r="O113">
        <f t="shared" si="66"/>
        <v>4.0674441804459012E-2</v>
      </c>
      <c r="P113">
        <f t="shared" si="67"/>
        <v>10.689143954905845</v>
      </c>
      <c r="Q113">
        <f t="shared" si="68"/>
        <v>11.595561927447093</v>
      </c>
      <c r="R113">
        <f t="shared" si="69"/>
        <v>10.235934968635219</v>
      </c>
      <c r="S113">
        <f t="shared" si="70"/>
        <v>12.048770913717719</v>
      </c>
      <c r="T113">
        <f t="shared" si="71"/>
        <v>9.7827259823645942</v>
      </c>
      <c r="U113">
        <f t="shared" si="72"/>
        <v>12.501979899988344</v>
      </c>
      <c r="V113">
        <f t="shared" si="73"/>
        <v>11.07</v>
      </c>
      <c r="W113">
        <f t="shared" si="74"/>
        <v>10.616791013729376</v>
      </c>
      <c r="X113">
        <f t="shared" si="75"/>
        <v>11.523208986270625</v>
      </c>
      <c r="Y113">
        <f t="shared" si="76"/>
        <v>10.16358202745875</v>
      </c>
      <c r="Z113">
        <f t="shared" si="77"/>
        <v>11.976417972541251</v>
      </c>
      <c r="AA113">
        <f t="shared" si="78"/>
        <v>9.7103730411881255</v>
      </c>
      <c r="AB113">
        <f t="shared" si="79"/>
        <v>12.429626958811875</v>
      </c>
      <c r="AC113">
        <f t="shared" si="80"/>
        <v>11.01</v>
      </c>
      <c r="AD113">
        <f t="shared" si="81"/>
        <v>10.556791013729375</v>
      </c>
      <c r="AE113">
        <f t="shared" si="82"/>
        <v>11.463208986270624</v>
      </c>
      <c r="AF113">
        <f t="shared" si="83"/>
        <v>10.103582027458749</v>
      </c>
      <c r="AG113">
        <f t="shared" si="84"/>
        <v>11.91641797254125</v>
      </c>
      <c r="AH113">
        <f t="shared" si="85"/>
        <v>9.650373041188125</v>
      </c>
      <c r="AI113">
        <f t="shared" si="86"/>
        <v>12.369626958811875</v>
      </c>
      <c r="AJ113">
        <f t="shared" si="87"/>
        <v>11.143921568627453</v>
      </c>
      <c r="AK113">
        <f t="shared" si="88"/>
        <v>0.46963097081696026</v>
      </c>
      <c r="AL113">
        <f t="shared" si="89"/>
        <v>-0.26387009445284743</v>
      </c>
      <c r="AM113">
        <f t="shared" si="90"/>
        <v>4.2142343512096579E-2</v>
      </c>
      <c r="AN113">
        <f t="shared" si="91"/>
        <v>10.674290597810494</v>
      </c>
      <c r="AO113">
        <f t="shared" si="92"/>
        <v>11.613552539444413</v>
      </c>
      <c r="AP113">
        <f t="shared" si="93"/>
        <v>10.204659626993532</v>
      </c>
      <c r="AQ113">
        <f t="shared" si="94"/>
        <v>12.083183510261374</v>
      </c>
      <c r="AR113">
        <f t="shared" si="95"/>
        <v>9.7350286561765724</v>
      </c>
      <c r="AS113">
        <f t="shared" si="96"/>
        <v>12.552814481078334</v>
      </c>
      <c r="AT113">
        <f t="shared" si="97"/>
        <v>11.05</v>
      </c>
      <c r="AU113">
        <f t="shared" si="98"/>
        <v>10.580369029183041</v>
      </c>
      <c r="AV113">
        <f t="shared" si="99"/>
        <v>11.51963097081696</v>
      </c>
      <c r="AW113">
        <f t="shared" si="100"/>
        <v>10.11073805836608</v>
      </c>
      <c r="AX113">
        <f t="shared" si="101"/>
        <v>11.989261941633922</v>
      </c>
      <c r="AY113">
        <f t="shared" si="102"/>
        <v>9.6411070875491198</v>
      </c>
      <c r="AZ113">
        <f t="shared" si="103"/>
        <v>12.458892912450882</v>
      </c>
      <c r="BA113">
        <f t="shared" si="104"/>
        <v>11.01</v>
      </c>
      <c r="BH113">
        <f t="shared" si="105"/>
        <v>9335945.1176470593</v>
      </c>
      <c r="BI113">
        <f t="shared" si="106"/>
        <v>6078618.738006969</v>
      </c>
      <c r="BJ113">
        <f t="shared" si="107"/>
        <v>-8.5943721783470137E-2</v>
      </c>
      <c r="BK113">
        <f t="shared" si="108"/>
        <v>0.65109837958633643</v>
      </c>
      <c r="BL113">
        <f t="shared" si="109"/>
        <v>3257326.3796400903</v>
      </c>
      <c r="BM113">
        <f t="shared" si="110"/>
        <v>15414563.855654027</v>
      </c>
      <c r="BN113">
        <f t="shared" si="111"/>
        <v>-2821292.3583668787</v>
      </c>
      <c r="BO113">
        <f t="shared" si="112"/>
        <v>21493182.593660995</v>
      </c>
      <c r="BP113">
        <f t="shared" si="113"/>
        <v>-8899911.0963738486</v>
      </c>
      <c r="BQ113">
        <f t="shared" si="114"/>
        <v>27571801.331667967</v>
      </c>
      <c r="BR113">
        <f t="shared" si="115"/>
        <v>7815000</v>
      </c>
      <c r="BS113">
        <f t="shared" si="116"/>
        <v>1736381.261993031</v>
      </c>
      <c r="BT113">
        <f t="shared" si="117"/>
        <v>13893618.738006968</v>
      </c>
      <c r="BU113">
        <f t="shared" si="118"/>
        <v>-4342237.476013938</v>
      </c>
      <c r="BV113">
        <f t="shared" si="119"/>
        <v>19972237.476013936</v>
      </c>
      <c r="BW113">
        <f t="shared" si="120"/>
        <v>-10420856.214020908</v>
      </c>
      <c r="BX113">
        <f t="shared" si="121"/>
        <v>26050856.214020908</v>
      </c>
      <c r="CF113">
        <f t="shared" si="122"/>
        <v>1.0772740176354052</v>
      </c>
      <c r="CG113">
        <f t="shared" si="123"/>
        <v>1.6419798999883444</v>
      </c>
      <c r="CH113">
        <v>0</v>
      </c>
      <c r="CI113">
        <f t="shared" si="124"/>
        <v>1.2849713438234271</v>
      </c>
      <c r="CJ113">
        <f t="shared" si="125"/>
        <v>1.5328144810783346</v>
      </c>
    </row>
    <row r="114" spans="1:88" x14ac:dyDescent="0.15">
      <c r="A114" t="s">
        <v>262</v>
      </c>
      <c r="B114">
        <v>11.09</v>
      </c>
      <c r="C114">
        <v>11.17</v>
      </c>
      <c r="D114">
        <v>10.56</v>
      </c>
      <c r="E114">
        <v>10.57</v>
      </c>
      <c r="F114" s="1" t="s">
        <v>263</v>
      </c>
      <c r="H114">
        <v>7232132</v>
      </c>
      <c r="L114">
        <f t="shared" si="63"/>
        <v>11.135294117647058</v>
      </c>
      <c r="M114">
        <f t="shared" si="64"/>
        <v>0.45116125955389913</v>
      </c>
      <c r="N114">
        <f t="shared" si="65"/>
        <v>-0.10039451900600811</v>
      </c>
      <c r="O114">
        <f t="shared" si="66"/>
        <v>4.0516330757613767E-2</v>
      </c>
      <c r="P114">
        <f t="shared" si="67"/>
        <v>10.684132858093159</v>
      </c>
      <c r="Q114">
        <f t="shared" si="68"/>
        <v>11.586455377200958</v>
      </c>
      <c r="R114">
        <f t="shared" si="69"/>
        <v>10.23297159853926</v>
      </c>
      <c r="S114">
        <f t="shared" si="70"/>
        <v>12.037616636754857</v>
      </c>
      <c r="T114">
        <f t="shared" si="71"/>
        <v>9.7818103389853608</v>
      </c>
      <c r="U114">
        <f t="shared" si="72"/>
        <v>12.488777896308756</v>
      </c>
      <c r="V114">
        <f t="shared" si="73"/>
        <v>11.07</v>
      </c>
      <c r="W114">
        <f t="shared" si="74"/>
        <v>10.618838740446101</v>
      </c>
      <c r="X114">
        <f t="shared" si="75"/>
        <v>11.521161259553899</v>
      </c>
      <c r="Y114">
        <f t="shared" si="76"/>
        <v>10.167677480892202</v>
      </c>
      <c r="Z114">
        <f t="shared" si="77"/>
        <v>11.972322519107799</v>
      </c>
      <c r="AA114">
        <f t="shared" si="78"/>
        <v>9.7165162213383027</v>
      </c>
      <c r="AB114">
        <f t="shared" si="79"/>
        <v>12.423483778661698</v>
      </c>
      <c r="AC114">
        <f t="shared" si="80"/>
        <v>11.01</v>
      </c>
      <c r="AD114">
        <f t="shared" si="81"/>
        <v>10.558838740446101</v>
      </c>
      <c r="AE114">
        <f t="shared" si="82"/>
        <v>11.461161259553899</v>
      </c>
      <c r="AF114">
        <f t="shared" si="83"/>
        <v>10.107677480892201</v>
      </c>
      <c r="AG114">
        <f t="shared" si="84"/>
        <v>11.912322519107798</v>
      </c>
      <c r="AH114">
        <f t="shared" si="85"/>
        <v>9.6565162213383022</v>
      </c>
      <c r="AI114">
        <f t="shared" si="86"/>
        <v>12.363483778661697</v>
      </c>
      <c r="AJ114">
        <f t="shared" si="87"/>
        <v>11.131568627450983</v>
      </c>
      <c r="AK114">
        <f t="shared" si="88"/>
        <v>0.4762326526057617</v>
      </c>
      <c r="AL114">
        <f t="shared" si="89"/>
        <v>-1.179189676260743</v>
      </c>
      <c r="AM114">
        <f t="shared" si="90"/>
        <v>4.2782169211206145E-2</v>
      </c>
      <c r="AN114">
        <f t="shared" si="91"/>
        <v>10.655335974845222</v>
      </c>
      <c r="AO114">
        <f t="shared" si="92"/>
        <v>11.607801280056744</v>
      </c>
      <c r="AP114">
        <f t="shared" si="93"/>
        <v>10.17910332223946</v>
      </c>
      <c r="AQ114">
        <f t="shared" si="94"/>
        <v>12.084033932662507</v>
      </c>
      <c r="AR114">
        <f t="shared" si="95"/>
        <v>9.7028706696336986</v>
      </c>
      <c r="AS114">
        <f t="shared" si="96"/>
        <v>12.560266585268268</v>
      </c>
      <c r="AT114">
        <f t="shared" si="97"/>
        <v>11.04</v>
      </c>
      <c r="AU114">
        <f t="shared" si="98"/>
        <v>10.563767347394238</v>
      </c>
      <c r="AV114">
        <f t="shared" si="99"/>
        <v>11.51623265260576</v>
      </c>
      <c r="AW114">
        <f t="shared" si="100"/>
        <v>10.087534694788475</v>
      </c>
      <c r="AX114">
        <f t="shared" si="101"/>
        <v>11.992465305211523</v>
      </c>
      <c r="AY114">
        <f t="shared" si="102"/>
        <v>9.6113020421827144</v>
      </c>
      <c r="AZ114">
        <f t="shared" si="103"/>
        <v>12.468697957817284</v>
      </c>
      <c r="BA114">
        <f t="shared" si="104"/>
        <v>11.01</v>
      </c>
      <c r="BH114">
        <f t="shared" si="105"/>
        <v>9257856.7647058815</v>
      </c>
      <c r="BI114">
        <f t="shared" si="106"/>
        <v>6079563.0796605935</v>
      </c>
      <c r="BJ114">
        <f t="shared" si="107"/>
        <v>-0.33320235980164753</v>
      </c>
      <c r="BK114">
        <f t="shared" si="108"/>
        <v>0.65669228139691782</v>
      </c>
      <c r="BL114">
        <f t="shared" si="109"/>
        <v>3178293.6850452879</v>
      </c>
      <c r="BM114">
        <f t="shared" si="110"/>
        <v>15337419.844366476</v>
      </c>
      <c r="BN114">
        <f t="shared" si="111"/>
        <v>-2901269.3946153056</v>
      </c>
      <c r="BO114">
        <f t="shared" si="112"/>
        <v>21416982.92402707</v>
      </c>
      <c r="BP114">
        <f t="shared" si="113"/>
        <v>-8980832.4742758982</v>
      </c>
      <c r="BQ114">
        <f t="shared" si="114"/>
        <v>27496546.003687661</v>
      </c>
      <c r="BR114">
        <f t="shared" si="115"/>
        <v>7232132</v>
      </c>
      <c r="BS114">
        <f t="shared" si="116"/>
        <v>1152568.9203394065</v>
      </c>
      <c r="BT114">
        <f t="shared" si="117"/>
        <v>13311695.079660594</v>
      </c>
      <c r="BU114">
        <f t="shared" si="118"/>
        <v>-4926994.1593211871</v>
      </c>
      <c r="BV114">
        <f t="shared" si="119"/>
        <v>19391258.159321189</v>
      </c>
      <c r="BW114">
        <f t="shared" si="120"/>
        <v>-11006557.23898178</v>
      </c>
      <c r="BX114">
        <f t="shared" si="121"/>
        <v>25470821.23898178</v>
      </c>
      <c r="CF114">
        <f t="shared" si="122"/>
        <v>1.3081896610146391</v>
      </c>
      <c r="CG114">
        <f t="shared" si="123"/>
        <v>1.398777896308756</v>
      </c>
      <c r="CH114">
        <v>0</v>
      </c>
      <c r="CI114">
        <f t="shared" si="124"/>
        <v>0.86712933036630169</v>
      </c>
      <c r="CJ114">
        <f t="shared" si="125"/>
        <v>1.9902665852682677</v>
      </c>
    </row>
    <row r="115" spans="1:88" x14ac:dyDescent="0.15">
      <c r="A115" t="s">
        <v>264</v>
      </c>
      <c r="B115">
        <v>10.3</v>
      </c>
      <c r="C115">
        <v>10.73</v>
      </c>
      <c r="D115">
        <v>10.25</v>
      </c>
      <c r="E115">
        <v>10.73</v>
      </c>
      <c r="F115" s="1" t="s">
        <v>265</v>
      </c>
      <c r="H115">
        <v>6046276</v>
      </c>
      <c r="L115">
        <f t="shared" si="63"/>
        <v>11.121372549019604</v>
      </c>
      <c r="M115">
        <f t="shared" si="64"/>
        <v>0.46553793302971663</v>
      </c>
      <c r="N115">
        <f t="shared" si="65"/>
        <v>-1.7643514969319862</v>
      </c>
      <c r="O115">
        <f t="shared" si="66"/>
        <v>4.1859755257524917E-2</v>
      </c>
      <c r="P115">
        <f t="shared" si="67"/>
        <v>10.655834615989887</v>
      </c>
      <c r="Q115">
        <f t="shared" si="68"/>
        <v>11.586910482049321</v>
      </c>
      <c r="R115">
        <f t="shared" si="69"/>
        <v>10.19029668296017</v>
      </c>
      <c r="S115">
        <f t="shared" si="70"/>
        <v>12.052448415079038</v>
      </c>
      <c r="T115">
        <f t="shared" si="71"/>
        <v>9.7247587499304551</v>
      </c>
      <c r="U115">
        <f t="shared" si="72"/>
        <v>12.517986348108753</v>
      </c>
      <c r="V115">
        <f t="shared" si="73"/>
        <v>11.07</v>
      </c>
      <c r="W115">
        <f t="shared" si="74"/>
        <v>10.604462066970283</v>
      </c>
      <c r="X115">
        <f t="shared" si="75"/>
        <v>11.535537933029717</v>
      </c>
      <c r="Y115">
        <f t="shared" si="76"/>
        <v>10.138924133940566</v>
      </c>
      <c r="Z115">
        <f t="shared" si="77"/>
        <v>12.001075866059434</v>
      </c>
      <c r="AA115">
        <f t="shared" si="78"/>
        <v>9.6733862009108513</v>
      </c>
      <c r="AB115">
        <f t="shared" si="79"/>
        <v>12.466613799089149</v>
      </c>
      <c r="AC115">
        <f t="shared" si="80"/>
        <v>11.09</v>
      </c>
      <c r="AD115">
        <f t="shared" si="81"/>
        <v>10.624462066970283</v>
      </c>
      <c r="AE115">
        <f t="shared" si="82"/>
        <v>11.555537933029717</v>
      </c>
      <c r="AF115">
        <f t="shared" si="83"/>
        <v>10.158924133940566</v>
      </c>
      <c r="AG115">
        <f t="shared" si="84"/>
        <v>12.021075866059434</v>
      </c>
      <c r="AH115">
        <f t="shared" si="85"/>
        <v>9.6933862009108509</v>
      </c>
      <c r="AI115">
        <f t="shared" si="86"/>
        <v>12.486613799089149</v>
      </c>
      <c r="AJ115">
        <f t="shared" si="87"/>
        <v>11.126078431372555</v>
      </c>
      <c r="AK115">
        <f t="shared" si="88"/>
        <v>0.47920718197903145</v>
      </c>
      <c r="AL115">
        <f t="shared" si="89"/>
        <v>-0.82652857942743818</v>
      </c>
      <c r="AM115">
        <f t="shared" si="90"/>
        <v>4.3070627709022417E-2</v>
      </c>
      <c r="AN115">
        <f t="shared" si="91"/>
        <v>10.646871249393524</v>
      </c>
      <c r="AO115">
        <f t="shared" si="92"/>
        <v>11.605285613351587</v>
      </c>
      <c r="AP115">
        <f t="shared" si="93"/>
        <v>10.167664067414492</v>
      </c>
      <c r="AQ115">
        <f t="shared" si="94"/>
        <v>12.084492795330618</v>
      </c>
      <c r="AR115">
        <f t="shared" si="95"/>
        <v>9.6884568854354605</v>
      </c>
      <c r="AS115">
        <f t="shared" si="96"/>
        <v>12.56369997730965</v>
      </c>
      <c r="AT115">
        <f t="shared" si="97"/>
        <v>11.04</v>
      </c>
      <c r="AU115">
        <f t="shared" si="98"/>
        <v>10.560792818020968</v>
      </c>
      <c r="AV115">
        <f t="shared" si="99"/>
        <v>11.519207181979031</v>
      </c>
      <c r="AW115">
        <f t="shared" si="100"/>
        <v>10.081585636041936</v>
      </c>
      <c r="AX115">
        <f t="shared" si="101"/>
        <v>11.998414363958062</v>
      </c>
      <c r="AY115">
        <f t="shared" si="102"/>
        <v>9.6023784540629045</v>
      </c>
      <c r="AZ115">
        <f t="shared" si="103"/>
        <v>12.477621545937094</v>
      </c>
      <c r="BA115">
        <f t="shared" si="104"/>
        <v>11.04</v>
      </c>
      <c r="BH115">
        <f t="shared" si="105"/>
        <v>9134160.5294117648</v>
      </c>
      <c r="BI115">
        <f t="shared" si="106"/>
        <v>6079471.0864431038</v>
      </c>
      <c r="BJ115">
        <f t="shared" si="107"/>
        <v>-0.50791993012312908</v>
      </c>
      <c r="BK115">
        <f t="shared" si="108"/>
        <v>0.6655752399870094</v>
      </c>
      <c r="BL115">
        <f t="shared" si="109"/>
        <v>3054689.442968661</v>
      </c>
      <c r="BM115">
        <f t="shared" si="110"/>
        <v>15213631.615854869</v>
      </c>
      <c r="BN115">
        <f t="shared" si="111"/>
        <v>-3024781.6434744429</v>
      </c>
      <c r="BO115">
        <f t="shared" si="112"/>
        <v>21293102.702297971</v>
      </c>
      <c r="BP115">
        <f t="shared" si="113"/>
        <v>-9104252.7299175467</v>
      </c>
      <c r="BQ115">
        <f t="shared" si="114"/>
        <v>27372573.788741075</v>
      </c>
      <c r="BR115">
        <f t="shared" si="115"/>
        <v>7164436</v>
      </c>
      <c r="BS115">
        <f t="shared" si="116"/>
        <v>1084964.9135568962</v>
      </c>
      <c r="BT115">
        <f t="shared" si="117"/>
        <v>13243907.086443104</v>
      </c>
      <c r="BU115">
        <f t="shared" si="118"/>
        <v>-4994506.1728862077</v>
      </c>
      <c r="BV115">
        <f t="shared" si="119"/>
        <v>19323378.172886208</v>
      </c>
      <c r="BW115">
        <f t="shared" si="120"/>
        <v>-11073977.259329312</v>
      </c>
      <c r="BX115">
        <f t="shared" si="121"/>
        <v>25402849.259329312</v>
      </c>
      <c r="CF115">
        <f t="shared" si="122"/>
        <v>0.57524125006954563</v>
      </c>
      <c r="CG115">
        <f t="shared" si="123"/>
        <v>2.2179863481087523</v>
      </c>
      <c r="CH115">
        <v>0</v>
      </c>
      <c r="CI115">
        <f t="shared" si="124"/>
        <v>1.04154311456454</v>
      </c>
      <c r="CJ115">
        <f t="shared" si="125"/>
        <v>1.8336999773096494</v>
      </c>
    </row>
    <row r="116" spans="1:88" x14ac:dyDescent="0.15">
      <c r="A116" t="s">
        <v>266</v>
      </c>
      <c r="B116">
        <v>10.79</v>
      </c>
      <c r="C116">
        <v>10.92</v>
      </c>
      <c r="D116">
        <v>10.77</v>
      </c>
      <c r="E116">
        <v>10.82</v>
      </c>
      <c r="F116" s="1" t="s">
        <v>267</v>
      </c>
      <c r="H116">
        <v>4705871</v>
      </c>
      <c r="L116">
        <f t="shared" ref="L116:L147" si="126">AVERAGE(B66:B116)</f>
        <v>11.115490196078429</v>
      </c>
      <c r="M116">
        <f t="shared" ref="M116:M147" si="127">STDEVP(B66:B116)</f>
        <v>0.46778708800885554</v>
      </c>
      <c r="N116">
        <f t="shared" ref="N116:N147" si="128">(B116-L116)/M116</f>
        <v>-0.6958084231522621</v>
      </c>
      <c r="O116">
        <f t="shared" si="66"/>
        <v>4.2084251774509404E-2</v>
      </c>
      <c r="P116">
        <f t="shared" si="67"/>
        <v>10.647703108069575</v>
      </c>
      <c r="Q116">
        <f t="shared" si="68"/>
        <v>11.583277284087284</v>
      </c>
      <c r="R116">
        <f t="shared" si="69"/>
        <v>10.179916020060718</v>
      </c>
      <c r="S116">
        <f t="shared" si="70"/>
        <v>12.051064372096141</v>
      </c>
      <c r="T116">
        <f t="shared" si="71"/>
        <v>9.7121289320518631</v>
      </c>
      <c r="U116">
        <f t="shared" si="72"/>
        <v>12.518851460104996</v>
      </c>
      <c r="V116">
        <f t="shared" ref="V116:V147" si="129">MEDIAN(B66:B116)</f>
        <v>11.06</v>
      </c>
      <c r="W116">
        <f t="shared" ref="W116:W147" si="130">V116-M116</f>
        <v>10.592212911991146</v>
      </c>
      <c r="X116">
        <f t="shared" si="75"/>
        <v>11.527787088008855</v>
      </c>
      <c r="Y116">
        <f t="shared" si="76"/>
        <v>10.124425823982289</v>
      </c>
      <c r="Z116">
        <f t="shared" si="77"/>
        <v>11.995574176017712</v>
      </c>
      <c r="AA116">
        <f t="shared" si="78"/>
        <v>9.6566387359734343</v>
      </c>
      <c r="AB116">
        <f t="shared" si="79"/>
        <v>12.463361264026567</v>
      </c>
      <c r="AC116">
        <f t="shared" ref="AC116:AC147" si="131">MODE(B66:B116)</f>
        <v>11.4</v>
      </c>
      <c r="AD116">
        <f t="shared" ref="AD116:AD147" si="132">AC116-M116</f>
        <v>10.932212911991146</v>
      </c>
      <c r="AE116">
        <f t="shared" si="82"/>
        <v>11.867787088008855</v>
      </c>
      <c r="AF116">
        <f t="shared" si="83"/>
        <v>10.464425823982289</v>
      </c>
      <c r="AG116">
        <f t="shared" si="84"/>
        <v>12.335574176017712</v>
      </c>
      <c r="AH116">
        <f t="shared" si="85"/>
        <v>9.9966387359734341</v>
      </c>
      <c r="AI116">
        <f t="shared" si="86"/>
        <v>12.803361264026567</v>
      </c>
      <c r="AJ116">
        <f t="shared" ref="AJ116:AJ147" si="133">AVERAGE(E66:E116)</f>
        <v>11.116274509803928</v>
      </c>
      <c r="AK116">
        <f t="shared" ref="AK116:AK147" si="134">STDEVP(E66:E116)</f>
        <v>0.48025304108136269</v>
      </c>
      <c r="AL116">
        <f t="shared" ref="AL116:AL147" si="135">(E116-AJ116)/AK116</f>
        <v>-0.61691334455024038</v>
      </c>
      <c r="AM116">
        <f t="shared" si="90"/>
        <v>4.3202697149823582E-2</v>
      </c>
      <c r="AN116">
        <f t="shared" si="91"/>
        <v>10.636021468722564</v>
      </c>
      <c r="AO116">
        <f t="shared" si="92"/>
        <v>11.596527550885291</v>
      </c>
      <c r="AP116">
        <f t="shared" si="93"/>
        <v>10.155768427641203</v>
      </c>
      <c r="AQ116">
        <f t="shared" si="94"/>
        <v>12.076780591966653</v>
      </c>
      <c r="AR116">
        <f t="shared" si="95"/>
        <v>9.6755153865598391</v>
      </c>
      <c r="AS116">
        <f t="shared" si="96"/>
        <v>12.557033633048016</v>
      </c>
      <c r="AT116">
        <f t="shared" ref="AT116:AT147" si="136">MEDIAN(E66:E116)</f>
        <v>11.04</v>
      </c>
      <c r="AU116">
        <f t="shared" ref="AU116:AU147" si="137">AT116-AK116</f>
        <v>10.559746958918636</v>
      </c>
      <c r="AV116">
        <f t="shared" si="99"/>
        <v>11.520253041081363</v>
      </c>
      <c r="AW116">
        <f t="shared" si="100"/>
        <v>10.079493917837274</v>
      </c>
      <c r="AX116">
        <f t="shared" si="101"/>
        <v>12.000506082162724</v>
      </c>
      <c r="AY116">
        <f t="shared" si="102"/>
        <v>9.5992408767559105</v>
      </c>
      <c r="AZ116">
        <f t="shared" si="103"/>
        <v>12.480759123244088</v>
      </c>
      <c r="BA116">
        <f t="shared" ref="BA116:BA147" si="138">MODE(E66:E116)</f>
        <v>11.04</v>
      </c>
      <c r="BH116">
        <f t="shared" ref="BH116:BH147" si="139">AVERAGE(H66:H116)</f>
        <v>8998368.6862745099</v>
      </c>
      <c r="BI116">
        <f t="shared" ref="BI116:BI147" si="140">STDEVP(H66:H116)</f>
        <v>6099489.3067149725</v>
      </c>
      <c r="BJ116">
        <f t="shared" ref="BJ116:BJ147" si="141">(H116-BH116)/BI116</f>
        <v>-0.70374706314328117</v>
      </c>
      <c r="BK116">
        <f t="shared" si="108"/>
        <v>0.6778438980855177</v>
      </c>
      <c r="BL116">
        <f t="shared" si="109"/>
        <v>2898879.3795595374</v>
      </c>
      <c r="BM116">
        <f t="shared" si="110"/>
        <v>15097857.992989482</v>
      </c>
      <c r="BN116">
        <f t="shared" si="111"/>
        <v>-3200609.9271554351</v>
      </c>
      <c r="BO116">
        <f t="shared" si="112"/>
        <v>21197347.299704455</v>
      </c>
      <c r="BP116">
        <f t="shared" si="113"/>
        <v>-9300099.2338704057</v>
      </c>
      <c r="BQ116">
        <f t="shared" si="114"/>
        <v>27296836.606419425</v>
      </c>
      <c r="BR116">
        <f t="shared" ref="BR116:BR147" si="142">MEDIAN(H66:H116)</f>
        <v>6851278</v>
      </c>
      <c r="BS116">
        <f t="shared" ref="BS116:BS147" si="143">BR116-BI116</f>
        <v>751788.69328502752</v>
      </c>
      <c r="BT116">
        <f t="shared" si="117"/>
        <v>12950767.306714972</v>
      </c>
      <c r="BU116">
        <f t="shared" si="118"/>
        <v>-5347700.613429945</v>
      </c>
      <c r="BV116">
        <f t="shared" si="119"/>
        <v>19050256.613429945</v>
      </c>
      <c r="BW116">
        <f t="shared" si="120"/>
        <v>-11447189.920144916</v>
      </c>
      <c r="BX116">
        <f t="shared" si="121"/>
        <v>25149745.920144916</v>
      </c>
      <c r="CF116">
        <f t="shared" si="122"/>
        <v>1.077871067948136</v>
      </c>
      <c r="CG116">
        <f t="shared" si="123"/>
        <v>1.7288514601049965</v>
      </c>
      <c r="CH116">
        <v>0</v>
      </c>
      <c r="CI116">
        <f t="shared" si="124"/>
        <v>1.1444846134401612</v>
      </c>
      <c r="CJ116">
        <f t="shared" si="125"/>
        <v>1.7370336330480161</v>
      </c>
    </row>
    <row r="117" spans="1:88" x14ac:dyDescent="0.15">
      <c r="A117" t="s">
        <v>268</v>
      </c>
      <c r="B117">
        <v>10.65</v>
      </c>
      <c r="C117">
        <v>10.77</v>
      </c>
      <c r="D117">
        <v>10.41</v>
      </c>
      <c r="E117">
        <v>10.61</v>
      </c>
      <c r="F117" s="1" t="s">
        <v>269</v>
      </c>
      <c r="H117">
        <v>4952038</v>
      </c>
      <c r="L117">
        <f t="shared" si="126"/>
        <v>11.100784313725487</v>
      </c>
      <c r="M117">
        <f t="shared" si="127"/>
        <v>0.47039342372877008</v>
      </c>
      <c r="N117">
        <f t="shared" si="128"/>
        <v>-0.95831338404384292</v>
      </c>
      <c r="O117">
        <f t="shared" si="66"/>
        <v>4.237479176558321E-2</v>
      </c>
      <c r="P117">
        <f t="shared" si="67"/>
        <v>10.630390889996717</v>
      </c>
      <c r="Q117">
        <f t="shared" si="68"/>
        <v>11.571177737454258</v>
      </c>
      <c r="R117">
        <f t="shared" si="69"/>
        <v>10.159997466267948</v>
      </c>
      <c r="S117">
        <f t="shared" si="70"/>
        <v>12.041571161183027</v>
      </c>
      <c r="T117">
        <f t="shared" si="71"/>
        <v>9.6896040425391767</v>
      </c>
      <c r="U117">
        <f t="shared" si="72"/>
        <v>12.511964584911798</v>
      </c>
      <c r="V117">
        <f t="shared" si="129"/>
        <v>11.04</v>
      </c>
      <c r="W117">
        <f t="shared" si="130"/>
        <v>10.569606576271228</v>
      </c>
      <c r="X117">
        <f t="shared" si="75"/>
        <v>11.51039342372877</v>
      </c>
      <c r="Y117">
        <f t="shared" si="76"/>
        <v>10.099213152542459</v>
      </c>
      <c r="Z117">
        <f t="shared" si="77"/>
        <v>11.980786847457539</v>
      </c>
      <c r="AA117">
        <f t="shared" si="78"/>
        <v>9.6288197288136885</v>
      </c>
      <c r="AB117">
        <f t="shared" si="79"/>
        <v>12.45118027118631</v>
      </c>
      <c r="AC117">
        <f t="shared" si="131"/>
        <v>10.88</v>
      </c>
      <c r="AD117">
        <f t="shared" si="132"/>
        <v>10.40960657627123</v>
      </c>
      <c r="AE117">
        <f t="shared" si="82"/>
        <v>11.350393423728772</v>
      </c>
      <c r="AF117">
        <f t="shared" si="83"/>
        <v>9.939213152542461</v>
      </c>
      <c r="AG117">
        <f t="shared" si="84"/>
        <v>11.820786847457541</v>
      </c>
      <c r="AH117">
        <f t="shared" si="85"/>
        <v>9.4688197288136902</v>
      </c>
      <c r="AI117">
        <f t="shared" si="86"/>
        <v>12.291180271186311</v>
      </c>
      <c r="AJ117">
        <f t="shared" si="133"/>
        <v>11.102941176470592</v>
      </c>
      <c r="AK117">
        <f t="shared" si="134"/>
        <v>0.48466399971343421</v>
      </c>
      <c r="AL117">
        <f t="shared" si="135"/>
        <v>-1.017078175317442</v>
      </c>
      <c r="AM117">
        <f t="shared" si="90"/>
        <v>4.3651856927832466E-2</v>
      </c>
      <c r="AN117">
        <f t="shared" si="91"/>
        <v>10.618277176757157</v>
      </c>
      <c r="AO117">
        <f t="shared" si="92"/>
        <v>11.587605176184027</v>
      </c>
      <c r="AP117">
        <f t="shared" si="93"/>
        <v>10.133613177043724</v>
      </c>
      <c r="AQ117">
        <f t="shared" si="94"/>
        <v>12.072269175897461</v>
      </c>
      <c r="AR117">
        <f t="shared" si="95"/>
        <v>9.6489491773302891</v>
      </c>
      <c r="AS117">
        <f t="shared" si="96"/>
        <v>12.556933175610896</v>
      </c>
      <c r="AT117">
        <f t="shared" si="136"/>
        <v>11.03</v>
      </c>
      <c r="AU117">
        <f t="shared" si="137"/>
        <v>10.545336000286564</v>
      </c>
      <c r="AV117">
        <f t="shared" si="99"/>
        <v>11.514663999713434</v>
      </c>
      <c r="AW117">
        <f t="shared" si="100"/>
        <v>10.060672000573131</v>
      </c>
      <c r="AX117">
        <f t="shared" si="101"/>
        <v>11.999327999426868</v>
      </c>
      <c r="AY117">
        <f t="shared" si="102"/>
        <v>9.5760080008596962</v>
      </c>
      <c r="AZ117">
        <f t="shared" si="103"/>
        <v>12.483991999140303</v>
      </c>
      <c r="BA117">
        <f t="shared" si="138"/>
        <v>11.04</v>
      </c>
      <c r="BH117">
        <f t="shared" si="139"/>
        <v>8905300.8627450988</v>
      </c>
      <c r="BI117">
        <f t="shared" si="140"/>
        <v>6124257.6656159628</v>
      </c>
      <c r="BJ117">
        <f t="shared" si="141"/>
        <v>-0.64550890550218043</v>
      </c>
      <c r="BK117">
        <f t="shared" si="108"/>
        <v>0.687709237453897</v>
      </c>
      <c r="BL117">
        <f t="shared" si="109"/>
        <v>2781043.197129136</v>
      </c>
      <c r="BM117">
        <f t="shared" si="110"/>
        <v>15029558.528361062</v>
      </c>
      <c r="BN117">
        <f t="shared" si="111"/>
        <v>-3343214.4684868269</v>
      </c>
      <c r="BO117">
        <f t="shared" si="112"/>
        <v>21153816.193977024</v>
      </c>
      <c r="BP117">
        <f t="shared" si="113"/>
        <v>-9467472.1341027915</v>
      </c>
      <c r="BQ117">
        <f t="shared" si="114"/>
        <v>27278073.859592989</v>
      </c>
      <c r="BR117">
        <f t="shared" si="142"/>
        <v>6758481</v>
      </c>
      <c r="BS117">
        <f t="shared" si="143"/>
        <v>634223.33438403718</v>
      </c>
      <c r="BT117">
        <f t="shared" si="117"/>
        <v>12882738.665615963</v>
      </c>
      <c r="BU117">
        <f t="shared" si="118"/>
        <v>-5490034.3312319256</v>
      </c>
      <c r="BV117">
        <f t="shared" si="119"/>
        <v>19006996.331231926</v>
      </c>
      <c r="BW117">
        <f t="shared" si="120"/>
        <v>-11614291.99684789</v>
      </c>
      <c r="BX117">
        <f t="shared" si="121"/>
        <v>25131253.99684789</v>
      </c>
      <c r="CF117">
        <f t="shared" si="122"/>
        <v>0.96039595746082362</v>
      </c>
      <c r="CG117">
        <f t="shared" si="123"/>
        <v>1.8619645849117976</v>
      </c>
      <c r="CH117">
        <v>0</v>
      </c>
      <c r="CI117">
        <f t="shared" si="124"/>
        <v>0.96105082266971031</v>
      </c>
      <c r="CJ117">
        <f t="shared" si="125"/>
        <v>1.9469331756108961</v>
      </c>
    </row>
    <row r="118" spans="1:88" x14ac:dyDescent="0.15">
      <c r="A118" t="s">
        <v>270</v>
      </c>
      <c r="B118">
        <v>10.57</v>
      </c>
      <c r="C118">
        <v>10.63</v>
      </c>
      <c r="D118">
        <v>10.17</v>
      </c>
      <c r="E118">
        <v>10.24</v>
      </c>
      <c r="F118" s="1" t="s">
        <v>271</v>
      </c>
      <c r="H118">
        <v>6305165</v>
      </c>
      <c r="L118">
        <f t="shared" si="126"/>
        <v>11.086666666666666</v>
      </c>
      <c r="M118">
        <f t="shared" si="127"/>
        <v>0.47528182214083914</v>
      </c>
      <c r="N118">
        <f t="shared" si="128"/>
        <v>-1.0870743264268228</v>
      </c>
      <c r="O118">
        <f t="shared" si="66"/>
        <v>4.2869677282697458E-2</v>
      </c>
      <c r="P118">
        <f t="shared" si="67"/>
        <v>10.611384844525826</v>
      </c>
      <c r="Q118">
        <f t="shared" si="68"/>
        <v>11.561948488807506</v>
      </c>
      <c r="R118">
        <f t="shared" si="69"/>
        <v>10.136103022384988</v>
      </c>
      <c r="S118">
        <f t="shared" si="70"/>
        <v>12.037230310948344</v>
      </c>
      <c r="T118">
        <f t="shared" si="71"/>
        <v>9.6608212002441487</v>
      </c>
      <c r="U118">
        <f t="shared" si="72"/>
        <v>12.512512133089183</v>
      </c>
      <c r="V118">
        <f t="shared" si="129"/>
        <v>11.01</v>
      </c>
      <c r="W118">
        <f t="shared" si="130"/>
        <v>10.53471817785916</v>
      </c>
      <c r="X118">
        <f t="shared" si="75"/>
        <v>11.485281822140839</v>
      </c>
      <c r="Y118">
        <f t="shared" si="76"/>
        <v>10.059436355718322</v>
      </c>
      <c r="Z118">
        <f t="shared" si="77"/>
        <v>11.960563644281677</v>
      </c>
      <c r="AA118">
        <f t="shared" si="78"/>
        <v>9.5841545335774825</v>
      </c>
      <c r="AB118">
        <f t="shared" si="79"/>
        <v>12.435845466422517</v>
      </c>
      <c r="AC118">
        <f t="shared" si="131"/>
        <v>10.88</v>
      </c>
      <c r="AD118">
        <f t="shared" si="132"/>
        <v>10.404718177859161</v>
      </c>
      <c r="AE118">
        <f t="shared" si="82"/>
        <v>11.35528182214084</v>
      </c>
      <c r="AF118">
        <f t="shared" si="83"/>
        <v>9.9294363557183232</v>
      </c>
      <c r="AG118">
        <f t="shared" si="84"/>
        <v>11.830563644281678</v>
      </c>
      <c r="AH118">
        <f t="shared" si="85"/>
        <v>9.4541545335774835</v>
      </c>
      <c r="AI118">
        <f t="shared" si="86"/>
        <v>12.305845466422518</v>
      </c>
      <c r="AJ118">
        <f t="shared" si="133"/>
        <v>11.08725490196079</v>
      </c>
      <c r="AK118">
        <f t="shared" si="134"/>
        <v>0.49917609934996421</v>
      </c>
      <c r="AL118">
        <f t="shared" si="135"/>
        <v>-1.6973066279898017</v>
      </c>
      <c r="AM118">
        <f t="shared" si="90"/>
        <v>4.5022514929433481E-2</v>
      </c>
      <c r="AN118">
        <f t="shared" si="91"/>
        <v>10.588078802610825</v>
      </c>
      <c r="AO118">
        <f t="shared" si="92"/>
        <v>11.586431001310755</v>
      </c>
      <c r="AP118">
        <f t="shared" si="93"/>
        <v>10.088902703260862</v>
      </c>
      <c r="AQ118">
        <f t="shared" si="94"/>
        <v>12.085607100660718</v>
      </c>
      <c r="AR118">
        <f t="shared" si="95"/>
        <v>9.589726603910897</v>
      </c>
      <c r="AS118">
        <f t="shared" si="96"/>
        <v>12.584783200010683</v>
      </c>
      <c r="AT118">
        <f t="shared" si="136"/>
        <v>11.02</v>
      </c>
      <c r="AU118">
        <f t="shared" si="137"/>
        <v>10.520823900650035</v>
      </c>
      <c r="AV118">
        <f t="shared" si="99"/>
        <v>11.519176099349965</v>
      </c>
      <c r="AW118">
        <f t="shared" si="100"/>
        <v>10.021647801300071</v>
      </c>
      <c r="AX118">
        <f t="shared" si="101"/>
        <v>12.018352198699928</v>
      </c>
      <c r="AY118">
        <f t="shared" si="102"/>
        <v>9.5224717019501064</v>
      </c>
      <c r="AZ118">
        <f t="shared" si="103"/>
        <v>12.517528298049893</v>
      </c>
      <c r="BA118">
        <f t="shared" si="138"/>
        <v>10.86</v>
      </c>
      <c r="BH118">
        <f t="shared" si="139"/>
        <v>8865877.1372549012</v>
      </c>
      <c r="BI118">
        <f t="shared" si="140"/>
        <v>6134388.810060597</v>
      </c>
      <c r="BJ118">
        <f t="shared" si="141"/>
        <v>-0.41743557778001456</v>
      </c>
      <c r="BK118">
        <f t="shared" si="108"/>
        <v>0.69190997293246481</v>
      </c>
      <c r="BL118">
        <f t="shared" si="109"/>
        <v>2731488.3271943042</v>
      </c>
      <c r="BM118">
        <f t="shared" si="110"/>
        <v>15000265.947315499</v>
      </c>
      <c r="BN118">
        <f t="shared" si="111"/>
        <v>-3402900.4828662928</v>
      </c>
      <c r="BO118">
        <f t="shared" si="112"/>
        <v>21134654.757376097</v>
      </c>
      <c r="BP118">
        <f t="shared" si="113"/>
        <v>-9537289.2929268889</v>
      </c>
      <c r="BQ118">
        <f t="shared" si="114"/>
        <v>27269043.567436691</v>
      </c>
      <c r="BR118">
        <f t="shared" si="142"/>
        <v>6641555</v>
      </c>
      <c r="BS118">
        <f t="shared" si="143"/>
        <v>507166.18993940298</v>
      </c>
      <c r="BT118">
        <f t="shared" si="117"/>
        <v>12775943.810060598</v>
      </c>
      <c r="BU118">
        <f t="shared" si="118"/>
        <v>-5627222.620121194</v>
      </c>
      <c r="BV118">
        <f t="shared" si="119"/>
        <v>18910332.620121196</v>
      </c>
      <c r="BW118">
        <f t="shared" si="120"/>
        <v>-11761611.43018179</v>
      </c>
      <c r="BX118">
        <f t="shared" si="121"/>
        <v>25044721.43018179</v>
      </c>
      <c r="CF118">
        <f t="shared" si="122"/>
        <v>0.90917879975585159</v>
      </c>
      <c r="CG118">
        <f t="shared" si="123"/>
        <v>1.942512133089183</v>
      </c>
      <c r="CH118">
        <v>0</v>
      </c>
      <c r="CI118">
        <f t="shared" si="124"/>
        <v>0.65027339608910317</v>
      </c>
      <c r="CJ118">
        <f t="shared" si="125"/>
        <v>2.3447832000106832</v>
      </c>
    </row>
    <row r="119" spans="1:88" x14ac:dyDescent="0.15">
      <c r="A119" t="s">
        <v>272</v>
      </c>
      <c r="B119">
        <v>10.210000000000001</v>
      </c>
      <c r="C119">
        <v>10.42</v>
      </c>
      <c r="D119">
        <v>10.039999999999999</v>
      </c>
      <c r="E119">
        <v>10.06</v>
      </c>
      <c r="F119" s="1" t="s">
        <v>273</v>
      </c>
      <c r="H119">
        <v>4591514</v>
      </c>
      <c r="L119">
        <f t="shared" si="126"/>
        <v>11.069607843137254</v>
      </c>
      <c r="M119">
        <f t="shared" si="127"/>
        <v>0.49058173065075417</v>
      </c>
      <c r="N119">
        <f t="shared" si="128"/>
        <v>-1.7522214738754895</v>
      </c>
      <c r="O119">
        <f t="shared" si="66"/>
        <v>4.4317896135308593E-2</v>
      </c>
      <c r="P119">
        <f t="shared" si="67"/>
        <v>10.579026112486499</v>
      </c>
      <c r="Q119">
        <f t="shared" si="68"/>
        <v>11.560189573788008</v>
      </c>
      <c r="R119">
        <f t="shared" si="69"/>
        <v>10.088444381835746</v>
      </c>
      <c r="S119">
        <f t="shared" si="70"/>
        <v>12.050771304438761</v>
      </c>
      <c r="T119">
        <f t="shared" si="71"/>
        <v>9.5978626511849914</v>
      </c>
      <c r="U119">
        <f t="shared" si="72"/>
        <v>12.541353035089516</v>
      </c>
      <c r="V119">
        <f t="shared" si="129"/>
        <v>11.01</v>
      </c>
      <c r="W119">
        <f t="shared" si="130"/>
        <v>10.519418269349245</v>
      </c>
      <c r="X119">
        <f t="shared" si="75"/>
        <v>11.500581730650755</v>
      </c>
      <c r="Y119">
        <f t="shared" si="76"/>
        <v>10.028836538698492</v>
      </c>
      <c r="Z119">
        <f t="shared" si="77"/>
        <v>11.991163461301507</v>
      </c>
      <c r="AA119">
        <f t="shared" si="78"/>
        <v>9.5382548080477374</v>
      </c>
      <c r="AB119">
        <f t="shared" si="79"/>
        <v>12.481745191952262</v>
      </c>
      <c r="AC119">
        <f t="shared" si="131"/>
        <v>10.88</v>
      </c>
      <c r="AD119">
        <f t="shared" si="132"/>
        <v>10.389418269349246</v>
      </c>
      <c r="AE119">
        <f t="shared" si="82"/>
        <v>11.370581730650756</v>
      </c>
      <c r="AF119">
        <f t="shared" si="83"/>
        <v>9.8988365386984931</v>
      </c>
      <c r="AG119">
        <f t="shared" si="84"/>
        <v>11.861163461301508</v>
      </c>
      <c r="AH119">
        <f t="shared" si="85"/>
        <v>9.4082548080477384</v>
      </c>
      <c r="AI119">
        <f t="shared" si="86"/>
        <v>12.351745191952263</v>
      </c>
      <c r="AJ119">
        <f t="shared" si="133"/>
        <v>11.068627450980394</v>
      </c>
      <c r="AK119">
        <f t="shared" si="134"/>
        <v>0.51904142268428821</v>
      </c>
      <c r="AL119">
        <f t="shared" si="135"/>
        <v>-1.9432503975581545</v>
      </c>
      <c r="AM119">
        <f t="shared" si="90"/>
        <v>4.6893024901503447E-2</v>
      </c>
      <c r="AN119">
        <f t="shared" si="91"/>
        <v>10.549586028296105</v>
      </c>
      <c r="AO119">
        <f t="shared" si="92"/>
        <v>11.587668873664683</v>
      </c>
      <c r="AP119">
        <f t="shared" si="93"/>
        <v>10.030544605611817</v>
      </c>
      <c r="AQ119">
        <f t="shared" si="94"/>
        <v>12.10671029634897</v>
      </c>
      <c r="AR119">
        <f t="shared" si="95"/>
        <v>9.5115031829275285</v>
      </c>
      <c r="AS119">
        <f t="shared" si="96"/>
        <v>12.625751719033259</v>
      </c>
      <c r="AT119">
        <f t="shared" si="136"/>
        <v>11.02</v>
      </c>
      <c r="AU119">
        <f t="shared" si="137"/>
        <v>10.500958577315711</v>
      </c>
      <c r="AV119">
        <f t="shared" si="99"/>
        <v>11.539041422684289</v>
      </c>
      <c r="AW119">
        <f t="shared" si="100"/>
        <v>9.9819171546314234</v>
      </c>
      <c r="AX119">
        <f t="shared" si="101"/>
        <v>12.058082845368576</v>
      </c>
      <c r="AY119">
        <f t="shared" si="102"/>
        <v>9.4628757319471344</v>
      </c>
      <c r="AZ119">
        <f t="shared" si="103"/>
        <v>12.577124268052865</v>
      </c>
      <c r="BA119">
        <f t="shared" si="138"/>
        <v>10.86</v>
      </c>
      <c r="BH119">
        <f t="shared" si="139"/>
        <v>8840630.0588235296</v>
      </c>
      <c r="BI119">
        <f t="shared" si="140"/>
        <v>6149261.0009116475</v>
      </c>
      <c r="BJ119">
        <f t="shared" si="141"/>
        <v>-0.69099621209663808</v>
      </c>
      <c r="BK119">
        <f t="shared" si="108"/>
        <v>0.69556818461985992</v>
      </c>
      <c r="BL119">
        <f t="shared" si="109"/>
        <v>2691369.0579118822</v>
      </c>
      <c r="BM119">
        <f t="shared" si="110"/>
        <v>14989891.059735177</v>
      </c>
      <c r="BN119">
        <f t="shared" si="111"/>
        <v>-3457891.9429997653</v>
      </c>
      <c r="BO119">
        <f t="shared" si="112"/>
        <v>21139152.060646825</v>
      </c>
      <c r="BP119">
        <f t="shared" si="113"/>
        <v>-9607152.9439114146</v>
      </c>
      <c r="BQ119">
        <f t="shared" si="114"/>
        <v>27288413.061558474</v>
      </c>
      <c r="BR119">
        <f t="shared" si="142"/>
        <v>6641555</v>
      </c>
      <c r="BS119">
        <f t="shared" si="143"/>
        <v>492293.99908835255</v>
      </c>
      <c r="BT119">
        <f t="shared" si="117"/>
        <v>12790816.000911647</v>
      </c>
      <c r="BU119">
        <f t="shared" si="118"/>
        <v>-5656967.0018232949</v>
      </c>
      <c r="BV119">
        <f t="shared" si="119"/>
        <v>18940077.001823295</v>
      </c>
      <c r="BW119">
        <f t="shared" si="120"/>
        <v>-11806228.002734944</v>
      </c>
      <c r="BX119">
        <f t="shared" si="121"/>
        <v>25089338.002734944</v>
      </c>
      <c r="CF119">
        <f t="shared" si="122"/>
        <v>0.61213734881500947</v>
      </c>
      <c r="CG119">
        <f t="shared" si="123"/>
        <v>2.3313530350895153</v>
      </c>
      <c r="CH119">
        <v>0</v>
      </c>
      <c r="CI119">
        <f t="shared" si="124"/>
        <v>0.548496817072472</v>
      </c>
      <c r="CJ119">
        <f t="shared" si="125"/>
        <v>2.5657517190332584</v>
      </c>
    </row>
    <row r="120" spans="1:88" x14ac:dyDescent="0.15">
      <c r="A120" t="s">
        <v>274</v>
      </c>
      <c r="B120">
        <v>10.06</v>
      </c>
      <c r="C120">
        <v>10.42</v>
      </c>
      <c r="D120">
        <v>10.06</v>
      </c>
      <c r="E120">
        <v>10.36</v>
      </c>
      <c r="F120" s="1" t="s">
        <v>275</v>
      </c>
      <c r="H120">
        <v>4214695</v>
      </c>
      <c r="L120">
        <f t="shared" si="126"/>
        <v>11.05156862745098</v>
      </c>
      <c r="M120">
        <f t="shared" si="127"/>
        <v>0.510072553658943</v>
      </c>
      <c r="N120">
        <f t="shared" si="128"/>
        <v>-1.9439756566748849</v>
      </c>
      <c r="O120">
        <f t="shared" si="66"/>
        <v>4.6153860221432669E-2</v>
      </c>
      <c r="P120">
        <f t="shared" si="67"/>
        <v>10.541496073792036</v>
      </c>
      <c r="Q120">
        <f t="shared" si="68"/>
        <v>11.561641181109923</v>
      </c>
      <c r="R120">
        <f t="shared" si="69"/>
        <v>10.031423520133094</v>
      </c>
      <c r="S120">
        <f t="shared" si="70"/>
        <v>12.071713734768865</v>
      </c>
      <c r="T120">
        <f t="shared" si="71"/>
        <v>9.5213509664741505</v>
      </c>
      <c r="U120">
        <f t="shared" si="72"/>
        <v>12.581786288427809</v>
      </c>
      <c r="V120">
        <f t="shared" si="129"/>
        <v>11.01</v>
      </c>
      <c r="W120">
        <f t="shared" si="130"/>
        <v>10.499927446341056</v>
      </c>
      <c r="X120">
        <f t="shared" si="75"/>
        <v>11.520072553658943</v>
      </c>
      <c r="Y120">
        <f t="shared" si="76"/>
        <v>9.9898548926821142</v>
      </c>
      <c r="Z120">
        <f t="shared" si="77"/>
        <v>12.030145107317885</v>
      </c>
      <c r="AA120">
        <f t="shared" si="78"/>
        <v>9.4797823390231706</v>
      </c>
      <c r="AB120">
        <f t="shared" si="79"/>
        <v>12.540217660976829</v>
      </c>
      <c r="AC120">
        <f t="shared" si="131"/>
        <v>10.88</v>
      </c>
      <c r="AD120">
        <f t="shared" si="132"/>
        <v>10.369927446341057</v>
      </c>
      <c r="AE120">
        <f t="shared" si="82"/>
        <v>11.390072553658944</v>
      </c>
      <c r="AF120">
        <f t="shared" si="83"/>
        <v>9.8598548926821152</v>
      </c>
      <c r="AG120">
        <f t="shared" si="84"/>
        <v>11.900145107317886</v>
      </c>
      <c r="AH120">
        <f t="shared" si="85"/>
        <v>9.3497823390231716</v>
      </c>
      <c r="AI120">
        <f t="shared" si="86"/>
        <v>12.41021766097683</v>
      </c>
      <c r="AJ120">
        <f t="shared" si="133"/>
        <v>11.058823529411764</v>
      </c>
      <c r="AK120">
        <f t="shared" si="134"/>
        <v>0.5275420141574213</v>
      </c>
      <c r="AL120">
        <f t="shared" si="135"/>
        <v>-1.324678434433153</v>
      </c>
      <c r="AM120">
        <f t="shared" si="90"/>
        <v>4.7703267237639159E-2</v>
      </c>
      <c r="AN120">
        <f t="shared" si="91"/>
        <v>10.531281515254344</v>
      </c>
      <c r="AO120">
        <f t="shared" si="92"/>
        <v>11.586365543569185</v>
      </c>
      <c r="AP120">
        <f t="shared" si="93"/>
        <v>10.003739501096922</v>
      </c>
      <c r="AQ120">
        <f t="shared" si="94"/>
        <v>12.113907557726607</v>
      </c>
      <c r="AR120">
        <f t="shared" si="95"/>
        <v>9.4761974869395011</v>
      </c>
      <c r="AS120">
        <f t="shared" si="96"/>
        <v>12.641449571884028</v>
      </c>
      <c r="AT120">
        <f t="shared" si="136"/>
        <v>11.02</v>
      </c>
      <c r="AU120">
        <f t="shared" si="137"/>
        <v>10.492457985842579</v>
      </c>
      <c r="AV120">
        <f t="shared" si="99"/>
        <v>11.54754201415742</v>
      </c>
      <c r="AW120">
        <f t="shared" si="100"/>
        <v>9.9649159716851567</v>
      </c>
      <c r="AX120">
        <f t="shared" si="101"/>
        <v>12.075084028314842</v>
      </c>
      <c r="AY120">
        <f t="shared" si="102"/>
        <v>9.4373739575277362</v>
      </c>
      <c r="AZ120">
        <f t="shared" si="103"/>
        <v>12.602626042472263</v>
      </c>
      <c r="BA120">
        <f t="shared" si="138"/>
        <v>10.82</v>
      </c>
      <c r="BH120">
        <f t="shared" si="139"/>
        <v>8782792</v>
      </c>
      <c r="BI120">
        <f t="shared" si="140"/>
        <v>6178557.1560765207</v>
      </c>
      <c r="BJ120">
        <f t="shared" si="141"/>
        <v>-0.73934688708145124</v>
      </c>
      <c r="BK120">
        <f t="shared" si="108"/>
        <v>0.70348439950263209</v>
      </c>
      <c r="BL120">
        <f t="shared" si="109"/>
        <v>2604234.8439234793</v>
      </c>
      <c r="BM120">
        <f t="shared" si="110"/>
        <v>14961349.156076521</v>
      </c>
      <c r="BN120">
        <f t="shared" si="111"/>
        <v>-3574322.3121530414</v>
      </c>
      <c r="BO120">
        <f t="shared" si="112"/>
        <v>21139906.312153041</v>
      </c>
      <c r="BP120">
        <f t="shared" si="113"/>
        <v>-9752879.468229562</v>
      </c>
      <c r="BQ120">
        <f t="shared" si="114"/>
        <v>27318463.468229562</v>
      </c>
      <c r="BR120">
        <f t="shared" si="142"/>
        <v>6510684</v>
      </c>
      <c r="BS120">
        <f t="shared" si="143"/>
        <v>332126.84392347932</v>
      </c>
      <c r="BT120">
        <f t="shared" si="117"/>
        <v>12689241.156076521</v>
      </c>
      <c r="BU120">
        <f t="shared" si="118"/>
        <v>-5846430.3121530414</v>
      </c>
      <c r="BV120">
        <f t="shared" si="119"/>
        <v>18867798.312153041</v>
      </c>
      <c r="BW120">
        <f t="shared" si="120"/>
        <v>-12024987.468229562</v>
      </c>
      <c r="BX120">
        <f t="shared" si="121"/>
        <v>25046355.468229562</v>
      </c>
      <c r="CF120">
        <f t="shared" si="122"/>
        <v>0.53864903352585003</v>
      </c>
      <c r="CG120">
        <f t="shared" si="123"/>
        <v>2.5217862884278084</v>
      </c>
      <c r="CH120">
        <v>0</v>
      </c>
      <c r="CI120">
        <f t="shared" si="124"/>
        <v>0.88380251306049828</v>
      </c>
      <c r="CJ120">
        <f t="shared" si="125"/>
        <v>2.2814495718840284</v>
      </c>
    </row>
    <row r="121" spans="1:88" x14ac:dyDescent="0.15">
      <c r="A121">
        <f>INT(CORREL(B71:B120,E71:E120)*100)</f>
        <v>86</v>
      </c>
      <c r="B121">
        <f>INT(PEARSON(B71:B120,E71:E120)*100)</f>
        <v>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dreamsummit</cp:lastModifiedBy>
  <dcterms:created xsi:type="dcterms:W3CDTF">2018-06-30T09:04:18Z</dcterms:created>
  <dcterms:modified xsi:type="dcterms:W3CDTF">2018-06-30T09:04:19Z</dcterms:modified>
</cp:coreProperties>
</file>