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e Young\Desktop\Boot Camp Files\M1\Challenge\"/>
    </mc:Choice>
  </mc:AlternateContent>
  <xr:revisionPtr revIDLastSave="0" documentId="13_ncr:1_{6A5C54B8-2CC7-4F39-9A54-DB617BF59C3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heater Outcomes By Launch Date" sheetId="7" r:id="rId2"/>
    <sheet name="Outcomes Based on Goals " sheetId="8" r:id="rId3"/>
  </sheets>
  <definedNames>
    <definedName name="_xlnm._FilterDatabase" localSheetId="2" hidden="1">'Outcomes Based on Goals '!$A$1:$H$1</definedName>
    <definedName name="_xlnm._FilterDatabase" localSheetId="0" hidden="1">Sheet1!$A$1:$T$4115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8" l="1"/>
  <c r="C13" i="8"/>
  <c r="D12" i="8"/>
  <c r="C12" i="8"/>
  <c r="C11" i="8"/>
  <c r="D11" i="8"/>
  <c r="D10" i="8"/>
  <c r="C10" i="8"/>
  <c r="D9" i="8"/>
  <c r="C9" i="8"/>
  <c r="C5" i="8"/>
  <c r="C4" i="8"/>
  <c r="D4" i="8"/>
  <c r="B13" i="8"/>
  <c r="B11" i="8"/>
  <c r="B12" i="8"/>
  <c r="D8" i="8"/>
  <c r="C8" i="8"/>
  <c r="B8" i="8"/>
  <c r="D7" i="8"/>
  <c r="C7" i="8"/>
  <c r="B7" i="8"/>
  <c r="D6" i="8"/>
  <c r="C6" i="8"/>
  <c r="B6" i="8"/>
  <c r="B5" i="8"/>
  <c r="D3" i="8"/>
  <c r="C3" i="8"/>
  <c r="B3" i="8"/>
  <c r="D2" i="8"/>
  <c r="C2" i="8"/>
  <c r="B2" i="8"/>
  <c r="B9" i="8" l="1"/>
  <c r="B10" i="8"/>
  <c r="D5" i="8"/>
  <c r="B4" i="8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2" i="1"/>
  <c r="E13" i="8" l="1"/>
  <c r="G13" i="8" s="1"/>
  <c r="E12" i="8"/>
  <c r="H12" i="8" s="1"/>
  <c r="E11" i="8"/>
  <c r="H11" i="8" s="1"/>
  <c r="E10" i="8"/>
  <c r="H10" i="8" s="1"/>
  <c r="E9" i="8"/>
  <c r="F9" i="8" s="1"/>
  <c r="E8" i="8"/>
  <c r="E7" i="8"/>
  <c r="H7" i="8" s="1"/>
  <c r="E6" i="8"/>
  <c r="G6" i="8" s="1"/>
  <c r="E5" i="8"/>
  <c r="E4" i="8"/>
  <c r="G4" i="8" s="1"/>
  <c r="E3" i="8"/>
  <c r="F3" i="8" s="1"/>
  <c r="E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F2" i="8" l="1"/>
  <c r="G2" i="8"/>
  <c r="H2" i="8"/>
  <c r="G3" i="8"/>
  <c r="H9" i="8"/>
  <c r="H3" i="8"/>
  <c r="H13" i="8"/>
  <c r="F11" i="8"/>
  <c r="F7" i="8"/>
  <c r="G7" i="8"/>
  <c r="F12" i="8"/>
  <c r="G9" i="8"/>
  <c r="F6" i="8"/>
  <c r="G12" i="8"/>
  <c r="G11" i="8"/>
  <c r="F13" i="8"/>
  <c r="F10" i="8"/>
  <c r="G10" i="8"/>
  <c r="G8" i="8"/>
  <c r="H8" i="8"/>
  <c r="F8" i="8"/>
  <c r="H6" i="8"/>
  <c r="F4" i="8"/>
  <c r="H4" i="8"/>
  <c r="F5" i="8"/>
  <c r="G5" i="8"/>
  <c r="H5" i="8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2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<sst xmlns="http://schemas.openxmlformats.org/spreadsheetml/2006/main" count="32974" uniqueCount="8399">
  <si>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</si>
  <si>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</si>
  <si>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</si>
  <si>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</si>
  <si>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</si>
  <si>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</si>
  <si>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</si>
  <si>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</si>
  <si>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</si>
  <si>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</si>
  <si>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</si>
  <si>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</si>
  <si>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</si>
  <si>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</si>
  <si>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</si>
  <si>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</si>
  <si>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</si>
  <si>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</si>
  <si>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</si>
  <si>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</si>
  <si>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</si>
  <si>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</si>
  <si>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</si>
  <si>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</si>
  <si>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</si>
  <si>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</si>
  <si>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</si>
  <si>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</si>
  <si>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</si>
  <si>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</si>
  <si>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</si>
  <si>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</si>
  <si>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</si>
  <si>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</si>
  <si>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</si>
  <si>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</si>
  <si>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</si>
  <si>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</si>
  <si>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</si>
  <si>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</si>
  <si>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</si>
  <si>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</si>
  <si>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</si>
  <si>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</si>
  <si>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</si>
  <si>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</si>
  <si>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</si>
  <si>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</si>
  <si>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</si>
  <si>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</si>
  <si>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</si>
  <si>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</si>
  <si>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</si>
  <si>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</si>
  <si>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</si>
  <si>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</si>
  <si>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</si>
  <si>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</si>
  <si>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</si>
  <si>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</si>
  <si>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</si>
  <si>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</si>
  <si>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</si>
  <si>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</si>
  <si>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</si>
  <si>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</si>
  <si>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</si>
  <si>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</si>
  <si>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</si>
  <si>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</si>
  <si>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</si>
  <si>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</si>
  <si>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</si>
  <si>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</si>
  <si>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</si>
  <si>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</si>
  <si>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</si>
  <si>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</si>
  <si>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</si>
  <si>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</si>
  <si>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</si>
  <si>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</si>
  <si>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</si>
  <si>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</si>
  <si>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</si>
  <si>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</si>
  <si>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</si>
  <si>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</si>
  <si>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</si>
  <si>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</si>
  <si>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</si>
  <si>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</si>
  <si>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</si>
  <si>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</si>
  <si>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</si>
  <si>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</si>
  <si>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</si>
  <si>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</si>
  <si>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</si>
  <si>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</si>
  <si>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</si>
  <si>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</si>
  <si>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</si>
  <si>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</si>
  <si>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</si>
  <si>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</si>
  <si>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</si>
  <si>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</si>
  <si>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</si>
  <si>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</si>
  <si>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</si>
  <si>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</si>
  <si>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</si>
  <si>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</si>
  <si>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</si>
  <si>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</si>
  <si>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</si>
  <si>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</si>
  <si>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</si>
  <si>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</si>
  <si>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</si>
  <si>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</si>
  <si>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</si>
  <si>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</si>
  <si>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</si>
  <si>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</si>
  <si>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</si>
  <si>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</si>
  <si>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</si>
  <si>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</si>
  <si>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</si>
  <si>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</si>
  <si>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</si>
  <si>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</si>
  <si>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</si>
  <si>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</si>
  <si>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</si>
  <si>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</si>
  <si>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</si>
  <si>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</si>
  <si>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</si>
  <si>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</si>
  <si>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</si>
  <si>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</si>
  <si>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</si>
  <si>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</si>
  <si>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</si>
  <si>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</si>
  <si>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</si>
  <si>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</si>
  <si>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</si>
  <si>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</si>
  <si>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</si>
  <si>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</si>
  <si>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</si>
  <si>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</si>
  <si>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</si>
  <si>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</si>
  <si>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</si>
  <si>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</si>
  <si>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</si>
  <si>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</si>
  <si>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</si>
  <si>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</si>
  <si>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</si>
  <si>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</si>
  <si>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</si>
  <si>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</si>
  <si>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</si>
  <si>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</si>
  <si>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</si>
  <si>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</si>
  <si>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</si>
  <si>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</si>
  <si>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</si>
  <si>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</si>
  <si>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</si>
  <si>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</si>
  <si>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</si>
  <si>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</si>
  <si>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</si>
  <si>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</si>
  <si>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</si>
  <si>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</si>
  <si>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</si>
  <si>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</si>
  <si>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</si>
  <si>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</si>
  <si>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</si>
  <si>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</si>
  <si>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</si>
  <si>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</si>
  <si>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</si>
  <si>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</si>
  <si>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</si>
  <si>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</si>
  <si>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</si>
  <si>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</si>
  <si>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</si>
  <si>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</si>
  <si>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</si>
  <si>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</si>
  <si>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</si>
  <si>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</si>
  <si>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</si>
  <si>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</si>
  <si>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</si>
  <si>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</si>
  <si>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</si>
  <si>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</si>
  <si>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</si>
  <si>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</si>
  <si>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</si>
  <si>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</si>
  <si>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</si>
  <si>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</si>
  <si>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</si>
  <si>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</si>
  <si>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</si>
  <si>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</si>
  <si>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</si>
  <si>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</si>
  <si>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</si>
  <si>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</si>
  <si>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</si>
  <si>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</si>
  <si>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</si>
  <si>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</si>
  <si>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</si>
  <si>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</si>
  <si>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</si>
  <si>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</si>
  <si>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</si>
  <si>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</si>
  <si>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</si>
  <si>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</si>
  <si>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</si>
  <si>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</si>
  <si>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</si>
  <si>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</si>
  <si>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</si>
  <si>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</si>
  <si>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</si>
  <si>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</si>
  <si>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</si>
  <si>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</si>
  <si>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</si>
  <si>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</si>
  <si>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</si>
  <si>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</si>
  <si>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</si>
  <si>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</si>
  <si>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</si>
  <si>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</si>
  <si>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</si>
  <si>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</si>
  <si>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</si>
  <si>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</si>
  <si>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</si>
  <si>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</si>
  <si>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</si>
  <si>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</si>
  <si>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</si>
  <si>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</si>
  <si>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</si>
  <si>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</si>
  <si>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</si>
  <si>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</si>
  <si>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</si>
  <si>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</si>
  <si>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</si>
  <si>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</si>
  <si>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</si>
  <si>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</si>
  <si>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</si>
  <si>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</si>
  <si>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</si>
  <si>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</si>
  <si>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</si>
  <si>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</si>
  <si>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</si>
  <si>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</si>
  <si>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</si>
  <si>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</si>
  <si>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</si>
  <si>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</si>
  <si>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</si>
  <si>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</si>
  <si>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</si>
  <si>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</si>
  <si>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</si>
  <si>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</si>
  <si>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</si>
  <si>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</si>
  <si>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</si>
  <si>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</si>
  <si>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</si>
  <si>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</si>
  <si>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</si>
  <si>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</si>
  <si>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</si>
  <si>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</si>
  <si>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</si>
  <si>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</si>
  <si>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</si>
  <si>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</si>
  <si>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</si>
  <si>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</si>
  <si>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</si>
  <si>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</si>
  <si>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</si>
  <si>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</si>
  <si>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</si>
  <si>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</si>
  <si>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</si>
  <si>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</si>
  <si>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</si>
  <si>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</si>
  <si>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</si>
  <si>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</si>
  <si>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</si>
  <si>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</si>
  <si>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</si>
  <si>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</si>
  <si>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</si>
  <si>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</si>
  <si>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</si>
  <si>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</si>
  <si>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</si>
  <si>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</si>
  <si>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</si>
  <si>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</si>
  <si>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</si>
  <si>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</si>
  <si>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</si>
  <si>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</si>
  <si>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</si>
  <si>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</si>
  <si>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</si>
  <si>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</si>
  <si>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</si>
  <si>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</si>
  <si>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</si>
  <si>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</si>
  <si>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</si>
  <si>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</si>
  <si>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</si>
  <si>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</si>
  <si>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</si>
  <si>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</si>
  <si>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</si>
  <si>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</si>
  <si>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</si>
  <si>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</si>
  <si>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</si>
  <si>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</si>
  <si>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</si>
  <si>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</si>
  <si>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</si>
  <si>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</si>
  <si>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</si>
  <si>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</si>
  <si>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</si>
  <si>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</si>
  <si>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</si>
  <si>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</si>
  <si>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</si>
  <si>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</si>
  <si>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</si>
  <si>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</si>
  <si>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</si>
  <si>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</si>
  <si>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</si>
  <si>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</si>
  <si>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</si>
  <si>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</si>
  <si>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</si>
  <si>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</si>
  <si>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</si>
  <si>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</si>
  <si>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</si>
  <si>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</si>
  <si>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</si>
  <si>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</si>
  <si>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</si>
  <si>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</si>
  <si>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</si>
  <si>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</si>
  <si>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</si>
  <si>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</si>
  <si>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</si>
  <si>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</si>
  <si>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</si>
  <si>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</si>
  <si>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</si>
  <si>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</si>
  <si>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</si>
  <si>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</si>
  <si>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</si>
  <si>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</si>
  <si>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</si>
  <si>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</si>
  <si>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</si>
  <si>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</si>
  <si>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</si>
  <si>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</si>
  <si>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</si>
  <si>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</si>
  <si>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</si>
  <si>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</si>
  <si>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</si>
  <si>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</si>
  <si>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</si>
  <si>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</si>
  <si>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</si>
  <si>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</si>
  <si>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</si>
  <si>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</si>
  <si>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</si>
  <si>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</si>
  <si>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</si>
  <si>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</si>
  <si>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</si>
  <si>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</si>
  <si>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</si>
  <si>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</si>
  <si>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</si>
  <si>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</si>
  <si>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</si>
  <si>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</si>
  <si>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</si>
  <si>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</si>
  <si>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</si>
  <si>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</si>
  <si>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</si>
  <si>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</si>
  <si>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</si>
  <si>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</si>
  <si>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</si>
  <si>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</si>
  <si>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</si>
  <si>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</si>
  <si>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</si>
  <si>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</si>
  <si>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</si>
  <si>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</si>
  <si>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</si>
  <si>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</si>
  <si>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</si>
  <si>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</si>
  <si>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</si>
  <si>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</si>
  <si>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</si>
  <si>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</si>
  <si>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</si>
  <si>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</si>
  <si>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</si>
  <si>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</si>
  <si>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</si>
  <si>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</si>
  <si>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</si>
  <si>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</si>
  <si>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</si>
  <si>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</si>
  <si>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</si>
  <si>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</si>
  <si>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</si>
  <si>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</si>
  <si>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</si>
  <si>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</si>
  <si>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</si>
  <si>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</si>
  <si>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</si>
  <si>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</si>
  <si>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</si>
  <si>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</si>
  <si>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</si>
  <si>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</si>
  <si>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</si>
  <si>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</si>
  <si>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</si>
  <si>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</si>
  <si>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</si>
  <si>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</si>
  <si>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</si>
  <si>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</si>
  <si>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</si>
  <si>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</si>
  <si>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</si>
  <si>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</si>
  <si>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</si>
  <si>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</si>
  <si>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</si>
  <si>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</si>
  <si>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</si>
  <si>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</si>
  <si>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</si>
  <si>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</si>
  <si>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</si>
  <si>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</si>
  <si>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</si>
  <si>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</si>
  <si>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</si>
  <si>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</si>
  <si>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</si>
  <si>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</si>
  <si>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</si>
  <si>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</si>
  <si>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</si>
  <si>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</si>
  <si>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</si>
  <si>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</si>
  <si>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</si>
  <si>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</si>
  <si>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</si>
  <si>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</si>
  <si>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</si>
  <si>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</si>
  <si>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</si>
  <si>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</si>
  <si>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</si>
  <si>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</si>
  <si>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</si>
  <si>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</si>
  <si>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</si>
  <si>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</si>
  <si>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</si>
  <si>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</si>
  <si>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</si>
  <si>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</si>
  <si>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</si>
  <si>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</si>
  <si>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</si>
  <si>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</si>
  <si>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</si>
  <si>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</si>
  <si>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</si>
  <si>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</si>
  <si>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</si>
  <si>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</si>
  <si>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</si>
  <si>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</si>
  <si>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</si>
  <si>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</si>
  <si>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</si>
  <si>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</si>
  <si>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</si>
  <si>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</si>
  <si>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</si>
  <si>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</si>
  <si>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</si>
  <si>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</si>
  <si>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</si>
  <si>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</si>
  <si>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</si>
  <si>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</si>
  <si>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</si>
  <si>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</si>
  <si>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</si>
  <si>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</si>
  <si>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</si>
  <si>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</si>
  <si>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</si>
  <si>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</si>
  <si>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</si>
  <si>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</si>
  <si>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</si>
  <si>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</si>
  <si>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</si>
  <si>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</si>
  <si>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</si>
  <si>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</si>
  <si>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</si>
  <si>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</si>
  <si>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</si>
  <si>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</si>
  <si>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</si>
  <si>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</si>
  <si>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</si>
  <si>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</si>
  <si>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</si>
  <si>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</si>
  <si>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</si>
  <si>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</si>
  <si>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</si>
  <si>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</si>
  <si>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</si>
  <si>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</si>
  <si>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</si>
  <si>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</si>
  <si>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</si>
  <si>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</si>
  <si>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</si>
  <si>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</si>
  <si>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</si>
  <si>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</si>
  <si>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</si>
  <si>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</si>
  <si>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</si>
  <si>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</si>
  <si>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</si>
  <si>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</si>
  <si>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</si>
  <si>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</si>
  <si>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</si>
  <si>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</si>
  <si>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</si>
  <si>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</si>
  <si>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</si>
  <si>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</si>
  <si>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</si>
  <si>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</si>
  <si>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</si>
  <si>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</si>
  <si>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</si>
  <si>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</si>
  <si>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</si>
  <si>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</si>
  <si>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</si>
  <si>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</si>
  <si>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</si>
  <si>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</si>
  <si>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</si>
  <si>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</si>
  <si>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</si>
  <si>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</si>
  <si>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</si>
  <si>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</si>
  <si>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</si>
  <si>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</si>
  <si>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</si>
  <si>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</si>
  <si>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</si>
  <si>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</si>
  <si>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</si>
  <si>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</si>
  <si>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</si>
  <si>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</si>
  <si>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</si>
  <si>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</si>
  <si>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</si>
  <si>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</si>
  <si>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</si>
  <si>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</si>
  <si>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</si>
  <si>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</si>
  <si>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</si>
  <si>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</si>
  <si>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</si>
  <si>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</si>
  <si>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</si>
  <si>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</si>
  <si>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</si>
  <si>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</si>
  <si>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</si>
  <si>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</si>
  <si>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</si>
  <si>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</si>
  <si>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</si>
  <si>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</si>
  <si>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</si>
  <si>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</si>
  <si>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</si>
  <si>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</si>
  <si>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</si>
  <si>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</si>
  <si>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</si>
  <si>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</si>
  <si>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</si>
  <si>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</si>
  <si>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</si>
  <si>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</si>
  <si>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</si>
  <si>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</si>
  <si>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</si>
  <si>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</si>
  <si>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</si>
  <si>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</si>
  <si>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</si>
  <si>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</si>
  <si>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</si>
  <si>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</si>
  <si>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</si>
  <si>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</si>
  <si>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</si>
  <si>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</si>
  <si>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</si>
  <si>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</si>
  <si>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</si>
  <si>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</si>
  <si>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</si>
  <si>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</si>
  <si>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</si>
  <si>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</si>
  <si>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</si>
  <si>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</si>
  <si>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</si>
  <si>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</si>
  <si>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</si>
  <si>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</si>
  <si>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</si>
  <si>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</si>
  <si>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</si>
  <si>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</si>
  <si>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</si>
  <si>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</si>
  <si>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</si>
  <si>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</si>
  <si>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</si>
  <si>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</si>
  <si>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</si>
  <si>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</si>
  <si>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</si>
  <si>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</si>
  <si>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</si>
  <si>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</si>
  <si>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</si>
  <si>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</si>
  <si>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</si>
  <si>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</si>
  <si>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</si>
  <si>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</si>
  <si>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</si>
  <si>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</si>
  <si>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</si>
  <si>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</si>
  <si>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</si>
  <si>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</si>
  <si>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</si>
  <si>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</si>
  <si>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</si>
  <si>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</si>
  <si>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</si>
  <si>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</si>
  <si>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</si>
  <si>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</si>
  <si>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</si>
  <si>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</si>
  <si>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</si>
  <si>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</si>
  <si>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</si>
  <si>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</si>
  <si>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</si>
  <si>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</si>
  <si>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</si>
  <si>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</si>
  <si>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</si>
  <si>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</si>
  <si>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</si>
  <si>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</si>
  <si>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</si>
  <si>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</si>
  <si>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</si>
  <si>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</si>
  <si>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</si>
  <si>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</si>
  <si>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</si>
  <si>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</si>
  <si>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</si>
  <si>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</si>
  <si>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</si>
  <si>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</si>
  <si>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</si>
  <si>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</si>
  <si>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</si>
  <si>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</si>
  <si>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</si>
  <si>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</si>
  <si>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</si>
  <si>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</si>
  <si>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</si>
  <si>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</si>
  <si>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</si>
  <si>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</si>
  <si>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</si>
  <si>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</si>
  <si>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</si>
  <si>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</si>
  <si>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</si>
  <si>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</si>
  <si>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</si>
  <si>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</si>
  <si>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</si>
  <si>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</si>
  <si>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</si>
  <si>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</si>
  <si>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</si>
  <si>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</si>
  <si>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</si>
  <si>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</si>
  <si>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</si>
  <si>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</si>
  <si>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</si>
  <si>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</si>
  <si>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</si>
  <si>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</si>
  <si>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</si>
  <si>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</si>
  <si>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</si>
  <si>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</si>
  <si>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</si>
  <si>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</si>
  <si>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</si>
  <si>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</si>
  <si>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</si>
  <si>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</si>
  <si>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</si>
  <si>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</si>
  <si>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</si>
  <si>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</si>
  <si>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</si>
  <si>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</si>
  <si>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</si>
  <si>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</si>
  <si>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</si>
  <si>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</si>
  <si>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</si>
  <si>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</si>
  <si>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</si>
  <si>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</si>
  <si>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</si>
  <si>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</si>
  <si>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</si>
  <si>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</si>
  <si>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</si>
  <si>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</si>
  <si>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</si>
  <si>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</si>
  <si>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</si>
  <si>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</si>
  <si>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</si>
  <si>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</si>
  <si>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</si>
  <si>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</si>
  <si>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</si>
  <si>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</si>
  <si>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</si>
  <si>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</si>
  <si>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</si>
  <si>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</si>
  <si>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</si>
  <si>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</si>
  <si>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</si>
  <si>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</si>
  <si>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</si>
  <si>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</si>
  <si>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</si>
  <si>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</si>
  <si>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</si>
  <si>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</si>
  <si>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</si>
  <si>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</si>
  <si>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</si>
  <si>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</si>
  <si>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</si>
  <si>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</si>
  <si>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</si>
  <si>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</si>
  <si>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</si>
  <si>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</si>
  <si>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</si>
  <si>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</si>
  <si>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</si>
  <si>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</si>
  <si>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</si>
  <si>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</si>
  <si>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</si>
  <si>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</si>
  <si>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</si>
  <si>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</si>
  <si>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</si>
  <si>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</si>
  <si>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</si>
  <si>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</si>
  <si>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</si>
  <si>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</si>
  <si>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</si>
  <si>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</si>
  <si>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</si>
  <si>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</si>
  <si>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</si>
  <si>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</si>
  <si>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</si>
  <si>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</si>
  <si>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</si>
  <si>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</si>
  <si>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</si>
  <si>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</si>
  <si>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</si>
  <si>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</si>
  <si>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</si>
  <si>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</si>
  <si>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</si>
  <si>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</si>
  <si>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</si>
  <si>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</si>
  <si>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</si>
  <si>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</si>
  <si>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</si>
  <si>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</si>
  <si>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</si>
  <si>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</si>
  <si>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</si>
  <si>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</si>
  <si>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</si>
  <si>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</si>
  <si>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</si>
  <si>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</si>
  <si>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</si>
  <si>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</si>
  <si>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</si>
  <si>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</si>
  <si>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</si>
  <si>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</si>
  <si>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</si>
  <si>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</si>
  <si>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</si>
  <si>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</si>
  <si>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</si>
  <si>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</si>
  <si>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</si>
  <si>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</si>
  <si>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</si>
  <si>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</si>
  <si>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</si>
  <si>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</si>
  <si>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</si>
  <si>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</si>
  <si>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</si>
  <si>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</si>
  <si>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</si>
  <si>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</si>
  <si>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</si>
  <si>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</si>
  <si>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</si>
  <si>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</si>
  <si>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</si>
  <si>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</si>
  <si>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</si>
  <si>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</si>
  <si>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</si>
  <si>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</si>
  <si>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</si>
  <si>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</si>
  <si>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</si>
  <si>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</si>
  <si>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</si>
  <si>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</si>
  <si>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</si>
  <si>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</si>
  <si>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</si>
  <si>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</si>
  <si>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</si>
  <si>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</si>
  <si>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</si>
  <si>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</si>
  <si>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</si>
  <si>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</si>
  <si>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</si>
  <si>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</si>
  <si>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</si>
  <si>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</si>
  <si>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</si>
  <si>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</si>
  <si>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</si>
  <si>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</si>
  <si>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</si>
  <si>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</si>
  <si>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</si>
  <si>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</si>
  <si>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</si>
  <si>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</si>
  <si>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</si>
  <si>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</si>
  <si>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</si>
  <si>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</si>
  <si>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</si>
  <si>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</si>
  <si>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</si>
  <si>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</si>
  <si>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</si>
  <si>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</si>
  <si>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</si>
  <si>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</si>
  <si>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</si>
  <si>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</si>
  <si>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</si>
  <si>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</si>
  <si>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</si>
  <si>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</si>
  <si>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</si>
  <si>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</si>
  <si>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</si>
  <si>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</si>
  <si>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</si>
  <si>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</si>
  <si>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</si>
  <si>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</si>
  <si>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</si>
  <si>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</si>
  <si>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</si>
  <si>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</si>
  <si>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</si>
  <si>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</si>
  <si>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</si>
  <si>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</si>
  <si>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</si>
  <si>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</si>
  <si>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</si>
  <si>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</si>
  <si>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</si>
  <si>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</si>
  <si>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</si>
  <si>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</si>
  <si>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</si>
  <si>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</si>
  <si>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</si>
  <si>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</si>
  <si>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</si>
  <si>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</si>
  <si>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</si>
  <si>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</si>
  <si>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</si>
  <si>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</si>
  <si>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</si>
  <si>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</si>
  <si>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</si>
  <si>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</si>
  <si>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</si>
  <si>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</si>
  <si>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</si>
  <si>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</si>
  <si>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</si>
  <si>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</si>
  <si>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</si>
  <si>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</si>
  <si>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</si>
  <si>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</si>
  <si>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</si>
  <si>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</si>
  <si>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</si>
  <si>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</si>
  <si>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</si>
  <si>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</si>
  <si>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</si>
  <si>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</si>
  <si>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</si>
  <si>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</si>
  <si>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</si>
  <si>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</si>
  <si>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</si>
  <si>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</si>
  <si>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</si>
  <si>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</si>
  <si>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</si>
  <si>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</si>
  <si>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</si>
  <si>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</si>
  <si>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</si>
  <si>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</si>
  <si>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</si>
  <si>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</si>
  <si>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</si>
  <si>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</si>
  <si>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</si>
  <si>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</si>
  <si>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</si>
  <si>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</si>
  <si>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</si>
  <si>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</si>
  <si>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</si>
  <si>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</si>
  <si>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</si>
  <si>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</si>
  <si>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</si>
  <si>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</si>
  <si>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</si>
  <si>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</si>
  <si>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</si>
  <si>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</si>
  <si>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</si>
  <si>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</si>
  <si>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</si>
  <si>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</si>
  <si>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</si>
  <si>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</si>
  <si>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</si>
  <si>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</si>
  <si>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</si>
  <si>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</si>
  <si>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</si>
  <si>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</si>
  <si>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</si>
  <si>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</si>
  <si>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</si>
  <si>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</si>
  <si>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</si>
  <si>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</si>
  <si>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</si>
  <si>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</si>
  <si>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</si>
  <si>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</si>
  <si>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</si>
  <si>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</si>
  <si>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</si>
  <si>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</si>
  <si>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</si>
  <si>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</si>
  <si>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</si>
  <si>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</si>
  <si>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</si>
  <si>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</si>
  <si>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</si>
  <si>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</si>
  <si>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</si>
  <si>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</si>
  <si>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</si>
  <si>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</si>
  <si>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</si>
  <si>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</si>
  <si>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</si>
  <si>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</si>
  <si>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</si>
  <si>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</si>
  <si>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</si>
  <si>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</si>
  <si>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</si>
  <si>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</si>
  <si>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</si>
  <si>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</si>
  <si>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</si>
  <si>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</si>
  <si>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</si>
  <si>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</si>
  <si>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</si>
  <si>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</si>
  <si>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</si>
  <si>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</si>
  <si>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</si>
  <si>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</si>
  <si>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</si>
  <si>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</si>
  <si>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</si>
  <si>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</si>
  <si>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</si>
  <si>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</si>
  <si>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</si>
  <si>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</si>
  <si>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</si>
  <si>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</si>
  <si>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</si>
  <si>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</si>
  <si>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</si>
  <si>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</si>
  <si>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</si>
  <si>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</si>
  <si>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</si>
  <si>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</si>
  <si>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</si>
  <si>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</si>
  <si>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</si>
  <si>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</si>
  <si>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</si>
  <si>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</si>
  <si>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</si>
  <si>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</si>
  <si>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</si>
  <si>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</si>
  <si>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</si>
  <si>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</si>
  <si>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</si>
  <si>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</si>
  <si>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</si>
  <si>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</si>
  <si>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</si>
  <si>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</si>
  <si>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</si>
  <si>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</si>
  <si>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</si>
  <si>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</si>
  <si>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</si>
  <si>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</si>
  <si>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</si>
  <si>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</si>
  <si>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</si>
  <si>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</si>
  <si>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</si>
  <si>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</si>
  <si>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</si>
  <si>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</si>
  <si>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</si>
  <si>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</si>
  <si>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</si>
  <si>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</si>
  <si>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</si>
  <si>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</si>
  <si>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</si>
  <si>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</si>
  <si>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</si>
  <si>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</si>
  <si>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</si>
  <si>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</si>
  <si>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</si>
  <si>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</si>
  <si>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</si>
  <si>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</si>
  <si>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</si>
  <si>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</si>
  <si>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</si>
  <si>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</si>
  <si>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</si>
  <si>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</si>
  <si>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</si>
  <si>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</si>
  <si>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</si>
  <si>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</si>
  <si>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</si>
  <si>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</si>
  <si>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</si>
  <si>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</si>
  <si>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</si>
  <si>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</si>
  <si>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</si>
  <si>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</si>
  <si>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</si>
  <si>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</si>
  <si>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</si>
  <si>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</si>
  <si>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</si>
  <si>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</si>
  <si>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</si>
  <si>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</si>
  <si>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</si>
  <si>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</si>
  <si>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</si>
  <si>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</si>
  <si>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</si>
  <si>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</si>
  <si>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</si>
  <si>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</si>
  <si>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</si>
  <si>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</si>
  <si>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</si>
  <si>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</si>
  <si>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</si>
  <si>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</si>
  <si>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</si>
  <si>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</si>
  <si>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</si>
  <si>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</si>
  <si>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</si>
  <si>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</si>
  <si>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</si>
  <si>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</si>
  <si>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</si>
  <si>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</si>
  <si>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</si>
  <si>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</si>
  <si>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</si>
  <si>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</si>
  <si>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</si>
  <si>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</si>
  <si>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</si>
  <si>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</si>
  <si>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</si>
  <si>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</si>
  <si>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</si>
  <si>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</si>
  <si>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</si>
  <si>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</si>
  <si>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</si>
  <si>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</si>
  <si>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</si>
  <si>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</si>
  <si>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</si>
  <si>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</si>
  <si>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</si>
  <si>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</si>
  <si>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</si>
  <si>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</si>
  <si>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</si>
  <si>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</si>
  <si>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</si>
  <si>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</si>
  <si>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</si>
  <si>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</si>
  <si>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</si>
  <si>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</si>
  <si>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</si>
  <si>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</si>
  <si>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</si>
  <si>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</si>
  <si>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</si>
  <si>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</si>
  <si>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</si>
  <si>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</si>
  <si>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</si>
  <si>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</si>
  <si>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</si>
  <si>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</si>
  <si>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</si>
  <si>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</si>
  <si>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</si>
  <si>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</si>
  <si>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</si>
  <si>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</si>
  <si>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</si>
  <si>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</si>
  <si>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</si>
  <si>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</si>
  <si>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</si>
  <si>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</si>
  <si>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</si>
  <si>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</si>
  <si>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</si>
  <si>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</si>
  <si>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</si>
  <si>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</si>
  <si>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</si>
  <si>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</si>
  <si>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</si>
  <si>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</si>
  <si>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</si>
  <si>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</si>
  <si>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</si>
  <si>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</si>
  <si>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</si>
  <si>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</si>
  <si>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</si>
  <si>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</si>
  <si>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</si>
  <si>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</si>
  <si>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</si>
  <si>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</si>
  <si>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</si>
  <si>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</si>
  <si>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</si>
  <si>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</si>
  <si>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</si>
  <si>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</si>
  <si>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</si>
  <si>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</si>
  <si>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</si>
  <si>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</si>
  <si>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</si>
  <si>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</si>
  <si>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</si>
  <si>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</si>
  <si>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</si>
  <si>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</si>
  <si>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</si>
  <si>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</si>
  <si>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</si>
  <si>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</si>
  <si>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</si>
  <si>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</si>
  <si>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</si>
  <si>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</si>
  <si>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</si>
  <si>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</si>
  <si>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</si>
  <si>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</si>
  <si>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</si>
  <si>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</si>
  <si>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</si>
  <si>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</si>
  <si>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</si>
  <si>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</si>
  <si>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</si>
  <si>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</si>
  <si>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</si>
  <si>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</si>
  <si>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</si>
  <si>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</si>
  <si>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</si>
  <si>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</si>
  <si>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</si>
  <si>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</si>
  <si>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</si>
  <si>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</si>
  <si>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</si>
  <si>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</si>
  <si>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</si>
  <si>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</si>
  <si>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</si>
  <si>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</si>
  <si>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</si>
  <si>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</si>
  <si>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</si>
  <si>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</si>
  <si>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</si>
  <si>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</si>
  <si>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</si>
  <si>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</si>
  <si>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</si>
  <si>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</si>
  <si>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</si>
  <si>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</si>
  <si>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</si>
  <si>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</si>
  <si>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</si>
  <si>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</si>
  <si>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</si>
  <si>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</si>
  <si>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</si>
  <si>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</si>
  <si>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</si>
  <si>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</si>
  <si>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</si>
  <si>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</si>
  <si>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</si>
  <si>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</si>
  <si>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</si>
  <si>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</si>
  <si>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</si>
  <si>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</si>
  <si>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</si>
  <si>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</si>
  <si>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</si>
  <si>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</si>
  <si>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</si>
  <si>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</si>
  <si>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</si>
  <si>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</si>
  <si>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</si>
  <si>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</si>
  <si>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</si>
  <si>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</si>
  <si>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</si>
  <si>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</si>
  <si>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</si>
  <si>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</si>
  <si>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</si>
  <si>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</si>
  <si>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</si>
  <si>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</si>
  <si>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</si>
  <si>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</si>
  <si>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</si>
  <si>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</si>
  <si>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</si>
  <si>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</si>
  <si>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</si>
  <si>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</si>
  <si>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</si>
  <si>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</si>
  <si>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</si>
  <si>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</si>
  <si>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</si>
  <si>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</si>
  <si>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</si>
  <si>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</si>
  <si>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</si>
  <si>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</si>
  <si>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</si>
  <si>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</si>
  <si>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</si>
  <si>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</si>
  <si>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</si>
  <si>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</si>
  <si>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</si>
  <si>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</si>
  <si>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</si>
  <si>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</si>
  <si>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</si>
  <si>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</si>
  <si>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</si>
  <si>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</si>
  <si>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</si>
  <si>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</si>
  <si>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</si>
  <si>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</si>
  <si>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</si>
  <si>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</si>
  <si>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</si>
  <si>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</si>
  <si>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</si>
  <si>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</si>
  <si>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</si>
  <si>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</si>
  <si>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</si>
  <si>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</si>
  <si>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</si>
  <si>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</si>
  <si>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</si>
  <si>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</si>
  <si>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</si>
  <si>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</si>
  <si>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</si>
  <si>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</si>
  <si>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</si>
  <si>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</si>
  <si>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</si>
  <si>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</si>
  <si>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</si>
  <si>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</si>
  <si>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</si>
  <si>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</si>
  <si>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</si>
  <si>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</si>
  <si>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</si>
  <si>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</si>
  <si>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</si>
  <si>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</si>
  <si>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</si>
  <si>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</si>
  <si>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</si>
  <si>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</si>
  <si>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</si>
  <si>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</si>
  <si>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</si>
  <si>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</si>
  <si>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</si>
  <si>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</si>
  <si>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</si>
  <si>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</si>
  <si>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</si>
  <si>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</si>
  <si>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</si>
  <si>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</si>
  <si>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</si>
  <si>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</si>
  <si>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</si>
  <si>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</si>
  <si>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</si>
  <si>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</si>
  <si>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</si>
  <si>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</si>
  <si>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</si>
  <si>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</si>
  <si>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</si>
  <si>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</si>
  <si>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</si>
  <si>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</si>
  <si>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</si>
  <si>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</si>
  <si>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</si>
  <si>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</si>
  <si>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</si>
  <si>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</si>
  <si>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</si>
  <si>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</si>
  <si>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</si>
  <si>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</si>
  <si>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</si>
  <si>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</si>
  <si>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</si>
  <si>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</si>
  <si>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</si>
  <si>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</si>
  <si>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</si>
  <si>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</si>
  <si>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</si>
  <si>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</si>
  <si>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</si>
  <si>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</si>
  <si>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</si>
  <si>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</si>
  <si>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</si>
  <si>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</si>
  <si>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</si>
  <si>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</si>
  <si>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</si>
  <si>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</si>
  <si>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</si>
  <si>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</si>
  <si>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</si>
  <si>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</si>
  <si>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</si>
  <si>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</si>
  <si>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</si>
  <si>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</si>
  <si>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</si>
  <si>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</si>
  <si>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</si>
  <si>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</si>
  <si>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</si>
  <si>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</si>
  <si>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</si>
  <si>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</si>
  <si>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</si>
  <si>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</si>
  <si>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</si>
  <si>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</si>
  <si>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</si>
  <si>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</si>
  <si>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</si>
  <si>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</si>
  <si>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</si>
  <si>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</si>
  <si>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</si>
  <si>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</si>
  <si>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</si>
  <si>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</si>
  <si>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</si>
  <si>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</si>
  <si>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</si>
  <si>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</si>
  <si>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</si>
  <si>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</si>
  <si>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</si>
  <si>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</si>
  <si>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</si>
  <si>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</si>
  <si>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</si>
  <si>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</si>
  <si>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</si>
  <si>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</si>
  <si>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</si>
  <si>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</si>
  <si>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</si>
  <si>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</si>
  <si>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</si>
  <si>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</si>
  <si>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</si>
  <si>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</si>
  <si>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</si>
  <si>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</si>
  <si>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</si>
  <si>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</si>
  <si>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</si>
  <si>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</si>
  <si>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</si>
  <si>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</si>
  <si>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</si>
  <si>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</si>
  <si>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</si>
  <si>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</si>
  <si>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</si>
  <si>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</si>
  <si>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</si>
  <si>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</si>
  <si>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</si>
  <si>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</si>
  <si>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</si>
  <si>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</si>
  <si>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</si>
  <si>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</si>
  <si>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</si>
  <si>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</si>
  <si>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</si>
  <si>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</si>
  <si>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</si>
  <si>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</si>
  <si>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</si>
  <si>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</si>
  <si>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</si>
  <si>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</si>
  <si>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</si>
  <si>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</si>
  <si>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</si>
  <si>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</si>
  <si>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</si>
  <si>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</si>
  <si>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</si>
  <si>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</si>
  <si>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</si>
  <si>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</si>
  <si>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</si>
  <si>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</si>
  <si>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</si>
  <si>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</si>
  <si>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</si>
  <si>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</si>
  <si>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</si>
  <si>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</si>
  <si>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</si>
  <si>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</si>
  <si>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</si>
  <si>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</si>
  <si>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</si>
  <si>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</si>
  <si>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</si>
  <si>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</si>
  <si>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</si>
  <si>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</si>
  <si>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</si>
  <si>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</si>
  <si>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</si>
  <si>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</si>
  <si>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</si>
  <si>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</si>
  <si>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</si>
  <si>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</si>
  <si>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</si>
  <si>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</si>
  <si>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</si>
  <si>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</si>
  <si>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</si>
  <si>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</si>
  <si>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</si>
  <si>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</si>
  <si>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</si>
  <si>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</si>
  <si>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</si>
  <si>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</si>
  <si>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</si>
  <si>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</si>
  <si>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</si>
  <si>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</si>
  <si>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</si>
  <si>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</si>
  <si>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</si>
  <si>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</si>
  <si>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</si>
  <si>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</si>
  <si>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</si>
  <si>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</si>
  <si>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</si>
  <si>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</si>
  <si>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</si>
  <si>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</si>
  <si>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</si>
  <si>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</si>
  <si>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</si>
  <si>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</si>
  <si>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</si>
  <si>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</si>
  <si>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</si>
  <si>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</si>
  <si>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</si>
  <si>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</si>
  <si>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</si>
  <si>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</si>
  <si>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</si>
  <si>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</si>
  <si>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</si>
  <si>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</si>
  <si>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</si>
  <si>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</si>
  <si>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</si>
  <si>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</si>
  <si>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</si>
  <si>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</si>
  <si>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</si>
  <si>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</si>
  <si>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</si>
  <si>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</si>
  <si>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</si>
  <si>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</si>
  <si>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</si>
  <si>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</si>
  <si>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</si>
  <si>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</si>
  <si>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</si>
  <si>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</si>
  <si>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</si>
  <si>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</si>
  <si>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</si>
  <si>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</si>
  <si>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</si>
  <si>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</si>
  <si>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</si>
  <si>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</si>
  <si>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</si>
  <si>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</si>
  <si>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</si>
  <si>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</si>
  <si>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</si>
  <si>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</si>
  <si>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</si>
  <si>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</si>
  <si>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</si>
  <si>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</si>
  <si>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</si>
  <si>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</si>
  <si>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</si>
  <si>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</si>
  <si>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</si>
  <si>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</si>
  <si>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</si>
  <si>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</si>
  <si>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</si>
  <si>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</si>
  <si>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</si>
  <si>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</si>
  <si>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</si>
  <si>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</si>
  <si>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</si>
  <si>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</si>
  <si>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</si>
  <si>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</si>
  <si>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</si>
  <si>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</si>
  <si>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</si>
  <si>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</si>
  <si>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</si>
  <si>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</si>
  <si>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</si>
  <si>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</si>
  <si>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</si>
  <si>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</si>
  <si>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</si>
  <si>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</si>
  <si>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</si>
  <si>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</si>
  <si>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</si>
  <si>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</si>
  <si>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</si>
  <si>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</si>
  <si>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</si>
  <si>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</si>
  <si>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</si>
  <si>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</si>
  <si>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</si>
  <si>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</si>
  <si>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</si>
  <si>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</si>
  <si>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</si>
  <si>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</si>
  <si>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</si>
  <si>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</si>
  <si>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</si>
  <si>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</si>
  <si>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</si>
  <si>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</si>
  <si>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</si>
  <si>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</si>
  <si>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</si>
  <si>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</si>
  <si>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</si>
  <si>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</si>
  <si>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</si>
  <si>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</si>
  <si>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</si>
  <si>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</si>
  <si>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</si>
  <si>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</si>
  <si>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</si>
  <si>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</si>
  <si>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</si>
  <si>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</si>
  <si>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</si>
  <si>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</si>
  <si>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</si>
  <si>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</si>
  <si>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</si>
  <si>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</si>
  <si>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</si>
  <si>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</si>
  <si>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</si>
  <si>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</si>
  <si>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</si>
  <si>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</si>
  <si>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</si>
  <si>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</si>
  <si>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</si>
  <si>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</si>
  <si>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</si>
  <si>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</si>
  <si>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</si>
  <si>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</si>
  <si>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</si>
  <si>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</si>
  <si>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</si>
  <si>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</si>
  <si>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</si>
  <si>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</si>
  <si>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</si>
  <si>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</si>
  <si>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</si>
  <si>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</si>
  <si>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</si>
  <si>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</si>
  <si>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</si>
  <si>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</si>
  <si>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</si>
  <si>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</si>
  <si>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</si>
  <si>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</si>
  <si>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</si>
  <si>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</si>
  <si>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</si>
  <si>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</si>
  <si>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</si>
  <si>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</si>
  <si>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</si>
  <si>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</si>
  <si>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</si>
  <si>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</si>
  <si>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</si>
  <si>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</si>
  <si>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</si>
  <si>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</si>
  <si>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</si>
  <si>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</si>
  <si>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</si>
  <si>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</si>
  <si>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</si>
  <si>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</si>
  <si>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</si>
  <si>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</si>
  <si>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</si>
  <si>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</si>
  <si>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</si>
  <si>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</si>
  <si>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</si>
  <si>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</si>
  <si>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</si>
  <si>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</si>
  <si>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</si>
  <si>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</si>
  <si>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</si>
  <si>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</si>
  <si>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</si>
  <si>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</si>
  <si>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</si>
  <si>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</si>
  <si>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</si>
  <si>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</si>
  <si>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</si>
  <si>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</si>
  <si>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</si>
  <si>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</si>
  <si>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</si>
  <si>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</si>
  <si>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</si>
  <si>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</si>
  <si>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</si>
  <si>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</si>
  <si>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</si>
  <si>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</si>
  <si>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</si>
  <si>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</si>
  <si>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</si>
  <si>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</si>
  <si>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</si>
  <si>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</si>
  <si>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</si>
  <si>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</si>
  <si>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</si>
  <si>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</si>
  <si>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</si>
  <si>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</si>
  <si>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</si>
  <si>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</si>
  <si>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</si>
  <si>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</si>
  <si>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</si>
  <si>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</si>
  <si>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</si>
  <si>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</si>
  <si>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</si>
  <si>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</si>
  <si>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</si>
  <si>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</si>
  <si>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</si>
  <si>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</si>
  <si>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</si>
  <si>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</si>
  <si>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</si>
  <si>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</si>
  <si>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</si>
  <si>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</si>
  <si>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</si>
  <si>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</si>
  <si>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</si>
  <si>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</si>
  <si>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</si>
  <si>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</si>
  <si>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</si>
  <si>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</si>
  <si>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</si>
  <si>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</si>
  <si>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</si>
  <si>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</si>
  <si>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</si>
  <si>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</si>
  <si>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</si>
  <si>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</si>
  <si>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</si>
  <si>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</si>
  <si>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</si>
  <si>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</si>
  <si>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</si>
  <si>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</si>
  <si>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</si>
  <si>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</si>
  <si>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</si>
  <si>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</si>
  <si>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</si>
  <si>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</si>
  <si>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</si>
  <si>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</si>
  <si>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</si>
  <si>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</si>
  <si>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</si>
  <si>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</si>
  <si>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</si>
  <si>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</si>
  <si>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</si>
  <si>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</si>
  <si>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</si>
  <si>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</si>
  <si>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</si>
  <si>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</si>
  <si>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</si>
  <si>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</si>
  <si>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</si>
  <si>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</si>
  <si>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</si>
  <si>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</si>
  <si>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</si>
  <si>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</si>
  <si>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</si>
  <si>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</si>
  <si>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</si>
  <si>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</si>
  <si>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</si>
  <si>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</si>
  <si>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</si>
  <si>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</si>
  <si>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</si>
  <si>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</si>
  <si>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</si>
  <si>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</si>
  <si>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</si>
  <si>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</si>
  <si>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</si>
  <si>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</si>
  <si>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</si>
  <si>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</si>
  <si>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</si>
  <si>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</si>
  <si>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</si>
  <si>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</si>
  <si>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</si>
  <si>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</si>
  <si>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</si>
  <si>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</si>
  <si>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</si>
  <si>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</si>
  <si>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</si>
  <si>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</si>
  <si>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</si>
  <si>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</si>
  <si>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</si>
  <si>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</si>
  <si>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</si>
  <si>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</si>
  <si>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</si>
  <si>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</si>
  <si>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</si>
  <si>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</si>
  <si>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</si>
  <si>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</si>
  <si>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</si>
  <si>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</si>
  <si>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</si>
  <si>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</si>
  <si>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</si>
  <si>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</si>
  <si>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</si>
  <si>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</si>
  <si>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</si>
  <si>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</si>
  <si>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</si>
  <si>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</si>
  <si>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</si>
  <si>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</si>
  <si>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</si>
  <si>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</si>
  <si>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</si>
  <si>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</si>
  <si>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</si>
  <si>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</si>
  <si>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</si>
  <si>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</si>
  <si>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</si>
  <si>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</si>
  <si>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</si>
  <si>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</si>
  <si>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</si>
  <si>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</si>
  <si>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</si>
  <si>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</si>
  <si>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</si>
  <si>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</si>
  <si>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</si>
  <si>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</si>
  <si>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</si>
  <si>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</si>
  <si>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</si>
  <si>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</si>
  <si>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</si>
  <si>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</si>
  <si>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</si>
  <si>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</si>
  <si>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</si>
  <si>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</si>
  <si>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</si>
  <si>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</si>
  <si>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</si>
  <si>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</si>
  <si>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</si>
  <si>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</si>
  <si>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</si>
  <si>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</si>
  <si>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</si>
  <si>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</si>
  <si>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</si>
  <si>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</si>
  <si>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</si>
  <si>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</si>
  <si>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</si>
  <si>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</si>
  <si>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</si>
  <si>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</si>
  <si>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</si>
  <si>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</si>
  <si>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</si>
  <si>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</si>
  <si>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</si>
  <si>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</si>
  <si>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</si>
  <si>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</si>
  <si>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</si>
  <si>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</si>
  <si>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</si>
  <si>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</si>
  <si>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</si>
  <si>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</si>
  <si>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</si>
  <si>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</si>
  <si>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</si>
  <si>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</si>
  <si>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</si>
  <si>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</si>
  <si>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</si>
  <si>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</si>
  <si>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</si>
  <si>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</si>
  <si>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</si>
  <si>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</si>
  <si>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</si>
  <si>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</si>
  <si>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</si>
  <si>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</si>
  <si>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</si>
  <si>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</si>
  <si>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</si>
  <si>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</si>
  <si>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</si>
  <si>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</si>
  <si>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</si>
  <si>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</si>
  <si>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</si>
  <si>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</si>
  <si>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</si>
  <si>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</si>
  <si>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</si>
  <si>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</si>
  <si>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</si>
  <si>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</si>
  <si>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</si>
  <si>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</si>
  <si>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</si>
  <si>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</si>
  <si>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</si>
  <si>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</si>
  <si>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</si>
  <si>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</si>
  <si>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</si>
  <si>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</si>
  <si>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</si>
  <si>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</si>
  <si>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</si>
  <si>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</si>
  <si>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</si>
  <si>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</si>
  <si>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</si>
  <si>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</si>
  <si>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</si>
  <si>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</si>
  <si>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</si>
  <si>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</si>
  <si>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</si>
  <si>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</si>
  <si>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</si>
  <si>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</si>
  <si>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</si>
  <si>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</si>
  <si>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</si>
  <si>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</si>
  <si>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</si>
  <si>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</si>
  <si>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</si>
  <si>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</si>
  <si>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</si>
  <si>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</si>
  <si>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</si>
  <si>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</si>
  <si>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</si>
  <si>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</si>
  <si>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</si>
  <si>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</si>
  <si>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</si>
  <si>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</si>
  <si>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</si>
  <si>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</si>
  <si>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</si>
  <si>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</si>
  <si>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</si>
  <si>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</si>
  <si>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</si>
  <si>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</si>
  <si>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</si>
  <si>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</si>
  <si>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</si>
  <si>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</si>
  <si>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</si>
  <si>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</si>
  <si>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</si>
  <si>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</si>
  <si>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</si>
  <si>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</si>
  <si>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</si>
  <si>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</si>
  <si>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</si>
  <si>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</si>
  <si>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</si>
  <si>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</si>
  <si>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</si>
  <si>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</si>
  <si>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</si>
  <si>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</si>
  <si>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</si>
  <si>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</si>
  <si>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</si>
  <si>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</si>
  <si>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</si>
  <si>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</si>
  <si>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</si>
  <si>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</si>
  <si>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</si>
  <si>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</si>
  <si>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</si>
  <si>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</si>
  <si>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</si>
  <si>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</si>
  <si>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</si>
  <si>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</si>
  <si>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</si>
  <si>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</si>
  <si>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</si>
  <si>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</si>
  <si>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</si>
  <si>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</si>
  <si>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</si>
  <si>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</si>
  <si>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</si>
  <si>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</si>
  <si>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</si>
  <si>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</si>
  <si>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</si>
  <si>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</si>
  <si>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</si>
  <si>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</si>
  <si>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</si>
  <si>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</si>
  <si>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</si>
  <si>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</si>
  <si>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</si>
  <si>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</si>
  <si>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</si>
  <si>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</si>
  <si>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</si>
  <si>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</si>
  <si>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</si>
  <si>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</si>
  <si>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</si>
  <si>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</si>
  <si>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</si>
  <si>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</si>
  <si>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</si>
  <si>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</si>
  <si>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</si>
  <si>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</si>
  <si>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</si>
  <si>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</si>
  <si>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</si>
  <si>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</si>
  <si>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</si>
  <si>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</si>
  <si>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</si>
  <si>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</si>
  <si>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</si>
  <si>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</si>
  <si>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</si>
  <si>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</si>
  <si>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</si>
  <si>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</si>
  <si>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</si>
  <si>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</si>
  <si>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</si>
  <si>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</si>
  <si>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</si>
  <si>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</si>
  <si>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</si>
  <si>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</si>
  <si>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</si>
  <si>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</si>
  <si>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</si>
  <si>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</si>
  <si>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</si>
  <si>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</si>
  <si>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</si>
  <si>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</si>
  <si>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</si>
  <si>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</si>
  <si>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</si>
  <si>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</si>
  <si>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</si>
  <si>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</si>
  <si>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</si>
  <si>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</si>
  <si>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</si>
  <si>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</si>
  <si>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</si>
  <si>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</si>
  <si>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</si>
  <si>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</si>
  <si>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</si>
  <si>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</si>
  <si>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</si>
  <si>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</si>
  <si>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</si>
  <si>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</si>
  <si>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</si>
  <si>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</si>
  <si>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</si>
  <si>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</si>
  <si>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</si>
  <si>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</si>
  <si>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</si>
  <si>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</si>
  <si>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</si>
  <si>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</si>
  <si>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</si>
  <si>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</si>
  <si>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</si>
  <si>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</si>
  <si>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</si>
  <si>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</si>
  <si>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</si>
  <si>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</si>
  <si>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</si>
  <si>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</si>
  <si>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</si>
  <si>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</si>
  <si>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</si>
  <si>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</si>
  <si>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</si>
  <si>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</si>
  <si>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</si>
  <si>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</si>
  <si>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</si>
  <si>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</si>
  <si>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</si>
  <si>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</si>
  <si>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</si>
  <si>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</si>
  <si>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</si>
  <si>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</si>
  <si>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</si>
  <si>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</si>
  <si>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</si>
  <si>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</si>
  <si>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</si>
  <si>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</si>
  <si>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</si>
  <si>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</si>
  <si>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</si>
  <si>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</si>
  <si>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</si>
  <si>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</si>
  <si>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</si>
  <si>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</si>
  <si>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</si>
  <si>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</si>
  <si>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</si>
  <si>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</si>
  <si>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</si>
  <si>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</si>
  <si>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</si>
  <si>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</si>
  <si>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</si>
  <si>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</si>
  <si>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</si>
  <si>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</si>
  <si>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</si>
  <si>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</si>
  <si>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</si>
  <si>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</si>
  <si>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</si>
  <si>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</si>
  <si>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</si>
  <si>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</si>
  <si>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</si>
  <si>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</si>
  <si>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</si>
  <si>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</si>
  <si>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</si>
  <si>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</si>
  <si>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</si>
  <si>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</si>
  <si>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</si>
  <si>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</si>
  <si>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</si>
  <si>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</si>
  <si>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</si>
  <si>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</si>
  <si>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</si>
  <si>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</si>
  <si>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</si>
  <si>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</si>
  <si>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</si>
  <si>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</si>
  <si>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</si>
  <si>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</si>
  <si>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</si>
  <si>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</si>
  <si>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</si>
  <si>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</si>
  <si>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</si>
  <si>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</si>
  <si>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</si>
  <si>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</si>
  <si>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</si>
  <si>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</si>
  <si>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</si>
  <si>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</si>
  <si>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</si>
  <si>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</si>
  <si>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</si>
  <si>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</si>
  <si>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</si>
  <si>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</si>
  <si>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</si>
  <si>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</si>
  <si>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</si>
  <si>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</si>
  <si>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</si>
  <si>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</si>
  <si>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</si>
  <si>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</si>
  <si>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</si>
  <si>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</si>
  <si>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</si>
  <si>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</si>
  <si>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</si>
  <si>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</si>
  <si>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</si>
  <si>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</si>
  <si>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</si>
  <si>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</si>
  <si>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</si>
  <si>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</si>
  <si>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</si>
  <si>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</si>
  <si>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</si>
  <si>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</si>
  <si>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</si>
  <si>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</si>
  <si>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</si>
  <si>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</si>
  <si>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</si>
  <si>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</si>
  <si>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</si>
  <si>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</si>
  <si>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</si>
  <si>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</si>
  <si>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</si>
  <si>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</si>
  <si>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</si>
  <si>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</si>
  <si>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</si>
  <si>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</si>
  <si>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</si>
  <si>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</si>
  <si>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</si>
  <si>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</si>
  <si>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</si>
  <si>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</si>
  <si>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</si>
  <si>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</si>
  <si>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</si>
  <si>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</si>
  <si>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</si>
  <si>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</si>
  <si>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</si>
  <si>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</si>
  <si>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</si>
  <si>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</si>
  <si>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</si>
  <si>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</si>
  <si>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</si>
  <si>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</si>
  <si>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</si>
  <si>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</si>
  <si>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</si>
  <si>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</si>
  <si>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</si>
  <si>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</si>
  <si>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</si>
  <si>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</si>
  <si>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</si>
  <si>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</si>
  <si>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</si>
  <si>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</si>
  <si>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</si>
  <si>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</si>
  <si>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</si>
  <si>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</si>
  <si>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</si>
  <si>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</si>
  <si>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</si>
  <si>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</si>
  <si>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</si>
  <si>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</si>
  <si>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</si>
  <si>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</si>
  <si>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</si>
  <si>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</si>
  <si>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</si>
  <si>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</si>
  <si>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</si>
  <si>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</si>
  <si>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</si>
  <si>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</si>
  <si>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</si>
  <si>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</si>
  <si>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</si>
  <si>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</si>
  <si>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</si>
  <si>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</si>
  <si>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</si>
  <si>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</si>
  <si>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</si>
  <si>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</si>
  <si>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</si>
  <si>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</si>
  <si>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</si>
  <si>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</si>
  <si>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</si>
  <si>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</si>
  <si>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</si>
  <si>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</si>
  <si>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</si>
  <si>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</si>
  <si>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</si>
  <si>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</si>
  <si>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</si>
  <si>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</si>
  <si>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</si>
  <si>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</si>
  <si>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</si>
  <si>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</si>
  <si>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</si>
  <si>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</si>
  <si>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</si>
  <si>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</si>
  <si>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</si>
  <si>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</si>
  <si>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</si>
  <si>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</si>
  <si>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</si>
  <si>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</si>
  <si>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</si>
  <si>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</si>
  <si>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</si>
  <si>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</si>
  <si>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</si>
  <si>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</si>
  <si>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</si>
  <si>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</si>
  <si>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</si>
  <si>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</si>
  <si>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</si>
  <si>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</si>
  <si>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</si>
  <si>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</si>
  <si>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</si>
  <si>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</si>
  <si>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</si>
  <si>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</si>
  <si>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</si>
  <si>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</si>
  <si>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</si>
  <si>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</si>
  <si>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</si>
  <si>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</si>
  <si>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</si>
  <si>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</si>
  <si>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</si>
  <si>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</si>
  <si>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</si>
  <si>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</si>
  <si>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</si>
  <si>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</si>
  <si>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</si>
  <si>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</si>
  <si>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</si>
  <si>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</si>
  <si>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</si>
  <si>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</si>
  <si>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</si>
  <si>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</si>
  <si>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</si>
  <si>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</si>
  <si>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</si>
  <si>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</si>
  <si>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</si>
  <si>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</si>
  <si>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</si>
  <si>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</si>
  <si>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</si>
  <si>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</si>
  <si>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</si>
  <si>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</si>
  <si>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</si>
  <si>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</si>
  <si>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</si>
  <si>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</si>
  <si>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</si>
  <si>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</si>
  <si>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</si>
  <si>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</si>
  <si>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</si>
  <si>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</si>
  <si>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</si>
  <si>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</si>
  <si>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</si>
  <si>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</si>
  <si>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</si>
  <si>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</si>
  <si>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</si>
  <si>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</si>
  <si>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</si>
  <si>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</si>
  <si>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</si>
  <si>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</si>
  <si>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</si>
  <si>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</si>
  <si>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</si>
  <si>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</si>
  <si>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</si>
  <si>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</si>
  <si>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</si>
  <si>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</si>
  <si>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</si>
  <si>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</si>
  <si>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</si>
  <si>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</si>
  <si>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</si>
  <si>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</si>
  <si>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</si>
  <si>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</si>
  <si>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</si>
  <si>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</si>
  <si>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</si>
  <si>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</si>
  <si>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</si>
  <si>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</si>
  <si>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</si>
  <si>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</si>
  <si>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</si>
  <si>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</si>
  <si>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</si>
  <si>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</si>
  <si>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</si>
  <si>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</si>
  <si>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</si>
  <si>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</si>
  <si>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</si>
  <si>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</si>
  <si>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</si>
  <si>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</si>
  <si>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</si>
  <si>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</si>
  <si>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</si>
  <si>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</si>
  <si>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</si>
  <si>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</si>
  <si>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</si>
  <si>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</si>
  <si>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</si>
  <si>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</si>
  <si>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</si>
  <si>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</si>
  <si>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</si>
  <si>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</si>
  <si>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</si>
  <si>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</si>
  <si>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</si>
  <si>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</si>
  <si>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</si>
  <si>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</si>
  <si>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</si>
  <si>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</si>
  <si>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</si>
  <si>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</si>
  <si>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</si>
  <si>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</si>
  <si>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</si>
  <si>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</si>
  <si>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</si>
  <si>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</si>
  <si>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</si>
  <si>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</si>
  <si>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</si>
  <si>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</si>
  <si>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</si>
  <si>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</si>
  <si>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</si>
  <si>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</si>
  <si>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</si>
  <si>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</si>
  <si>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</si>
  <si>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</si>
  <si>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</si>
  <si>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</si>
  <si>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</si>
  <si>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</si>
  <si>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</si>
  <si>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</si>
  <si>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</si>
  <si>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</si>
  <si>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</si>
  <si>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</si>
  <si>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</si>
  <si>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</si>
  <si>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</si>
  <si>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</si>
  <si>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</si>
  <si>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</si>
  <si>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</si>
  <si>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</si>
  <si>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</si>
  <si>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</si>
  <si>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</si>
  <si>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</si>
  <si>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</si>
  <si>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</si>
  <si>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</si>
  <si>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</si>
  <si>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</si>
  <si>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</si>
  <si>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</si>
  <si>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</si>
  <si>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</si>
  <si>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</si>
  <si>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</si>
  <si>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</si>
  <si>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</si>
  <si>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</si>
  <si>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</si>
  <si>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</si>
  <si>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</si>
  <si>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</si>
  <si>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</si>
  <si>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</si>
  <si>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</si>
  <si>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</si>
  <si>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</si>
  <si>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</si>
  <si>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</si>
  <si>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</si>
  <si>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</si>
  <si>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</si>
  <si>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</si>
  <si>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</si>
  <si>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</si>
  <si>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</si>
  <si>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</si>
  <si>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</si>
  <si>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</si>
  <si>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</si>
  <si>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</si>
  <si>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</si>
  <si>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</si>
  <si>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</si>
  <si>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</si>
  <si>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</si>
  <si>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</si>
  <si>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</si>
  <si>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</si>
  <si>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</si>
  <si>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</si>
  <si>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</si>
  <si>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</si>
  <si>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</si>
  <si>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</si>
  <si>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</si>
  <si>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</si>
  <si>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</si>
  <si>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</si>
  <si>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</si>
  <si>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</si>
  <si>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</si>
  <si>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</si>
  <si>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</si>
  <si>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</si>
  <si>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</si>
  <si>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</si>
  <si>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</si>
  <si>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</si>
  <si>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</si>
  <si>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</si>
  <si>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</si>
  <si>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</si>
  <si>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</si>
  <si>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</si>
  <si>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</si>
  <si>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</si>
  <si>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</si>
  <si>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</si>
  <si>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</si>
  <si>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</si>
  <si>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</si>
  <si>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</si>
  <si>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</si>
  <si>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</si>
  <si>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</si>
  <si>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</si>
  <si>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</si>
  <si>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</si>
  <si>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</si>
  <si>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</si>
  <si>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</si>
  <si>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</si>
  <si>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</si>
  <si>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</si>
  <si>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</si>
  <si>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</si>
  <si>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</si>
  <si>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</si>
  <si>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</si>
  <si>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</si>
  <si>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</si>
  <si>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</si>
  <si>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</si>
  <si>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</si>
  <si>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</si>
  <si>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</si>
  <si>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</si>
  <si>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</si>
  <si>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</si>
  <si>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</si>
  <si>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</si>
  <si>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</si>
  <si>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</si>
  <si>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</si>
  <si>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</si>
  <si>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</si>
  <si>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</si>
  <si>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</si>
  <si>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</si>
  <si>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</si>
  <si>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</si>
  <si>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</si>
  <si>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</si>
  <si>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</si>
  <si>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</si>
  <si>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</si>
  <si>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</si>
  <si>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</si>
  <si>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</si>
  <si>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</si>
  <si>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</si>
  <si>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</si>
  <si>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</si>
  <si>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</si>
  <si>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</si>
  <si>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</si>
  <si>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</si>
  <si>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</si>
  <si>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</si>
  <si>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</si>
  <si>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</si>
  <si>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</si>
  <si>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</si>
  <si>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</si>
  <si>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</si>
  <si>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</si>
  <si>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</si>
  <si>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</si>
  <si>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</si>
  <si>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</si>
  <si>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</si>
  <si>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</si>
  <si>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</si>
  <si>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</si>
  <si>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</si>
  <si>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</si>
  <si>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</si>
  <si>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</si>
  <si>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</si>
  <si>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</si>
  <si>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</si>
  <si>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</si>
  <si>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</si>
  <si>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</si>
  <si>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</si>
  <si>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</si>
  <si>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</si>
  <si>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</si>
  <si>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</si>
  <si>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</si>
  <si>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</si>
  <si>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</si>
  <si>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</si>
  <si>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</si>
  <si>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</si>
  <si>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</si>
  <si>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</si>
  <si>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</si>
  <si>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</si>
  <si>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</si>
  <si>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</si>
  <si>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</si>
  <si>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</si>
  <si>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</si>
  <si>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</si>
  <si>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</si>
  <si>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</si>
  <si>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</si>
  <si>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</si>
  <si>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</si>
  <si>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</si>
  <si>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</si>
  <si>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</si>
  <si>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</si>
  <si>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</si>
  <si>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</si>
  <si>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</si>
  <si>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</si>
  <si>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</si>
  <si>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</si>
  <si>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</si>
  <si>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</si>
  <si>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</si>
  <si>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</si>
  <si>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</si>
  <si>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</si>
  <si>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</si>
  <si>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</si>
  <si>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</si>
  <si>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</si>
  <si>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</si>
  <si>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</si>
  <si>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</si>
  <si>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</si>
  <si>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</si>
  <si>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</si>
  <si>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</si>
  <si>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</si>
  <si>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</si>
  <si>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</si>
  <si>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</si>
  <si>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</si>
  <si>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</si>
  <si>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</si>
  <si>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</si>
  <si>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</si>
  <si>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</si>
  <si>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</si>
  <si>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</si>
  <si>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</si>
  <si>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</si>
  <si>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</si>
  <si>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</si>
  <si>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</si>
  <si>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</si>
  <si>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</si>
  <si>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</si>
  <si>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</si>
  <si>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</si>
  <si>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</si>
  <si>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</si>
  <si>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</si>
  <si>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</si>
  <si>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</si>
  <si>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</si>
  <si>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</si>
  <si>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</si>
  <si>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</si>
  <si>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</si>
  <si>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</si>
  <si>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</si>
  <si>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</si>
  <si>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</si>
  <si>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</si>
  <si>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</si>
  <si>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</si>
  <si>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</si>
  <si>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</si>
  <si>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</si>
  <si>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</si>
  <si>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</si>
  <si>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</si>
  <si>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</si>
  <si>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</si>
  <si>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</si>
  <si>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</si>
  <si>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</si>
  <si>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</si>
  <si>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</si>
  <si>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</si>
  <si>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</si>
  <si>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</si>
  <si>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</si>
  <si>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</si>
  <si>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</si>
  <si>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</si>
  <si>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</si>
  <si>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</si>
  <si>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</si>
  <si>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</si>
  <si>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</si>
  <si>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</si>
  <si>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</si>
  <si>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</si>
  <si>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</si>
  <si>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</si>
  <si>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</si>
  <si>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</si>
  <si>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</si>
  <si>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</si>
  <si>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</si>
  <si>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</si>
  <si>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</si>
  <si>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</si>
  <si>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</si>
  <si>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</si>
  <si>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</si>
  <si>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</si>
  <si>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</si>
  <si>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</si>
  <si>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</si>
  <si>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</si>
  <si>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</si>
  <si>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</si>
  <si>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</si>
  <si>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</si>
  <si>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</si>
  <si>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</si>
  <si>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</si>
  <si>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</si>
  <si>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</si>
  <si>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</si>
  <si>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</si>
  <si>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</si>
  <si>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</si>
  <si>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</si>
  <si>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</si>
  <si>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</si>
  <si>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</si>
  <si>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</si>
  <si>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</si>
  <si>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</si>
  <si>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</si>
  <si>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</si>
  <si>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</si>
  <si>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</si>
  <si>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</si>
  <si>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</si>
  <si>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</si>
  <si>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</si>
  <si>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</si>
  <si>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</si>
  <si>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</si>
  <si>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</si>
  <si>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</si>
  <si>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</si>
  <si>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</si>
  <si>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</si>
  <si>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</si>
  <si>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</si>
  <si>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</si>
  <si>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</si>
  <si>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</si>
  <si>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</si>
  <si>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</si>
  <si>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</si>
  <si>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</si>
  <si>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</si>
  <si>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</si>
  <si>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</si>
  <si>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</si>
  <si>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</si>
  <si>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</si>
  <si>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</si>
  <si>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</si>
  <si>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</si>
  <si>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</si>
  <si>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</si>
  <si>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</si>
  <si>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</si>
  <si>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</si>
  <si>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</si>
  <si>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</si>
  <si>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</si>
  <si>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</si>
  <si>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</si>
  <si>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</si>
  <si>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</si>
  <si>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</si>
  <si>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</si>
  <si>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</si>
  <si>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</si>
  <si>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</si>
  <si>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</si>
  <si>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</si>
  <si>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</si>
  <si>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</si>
  <si>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</si>
  <si>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</si>
  <si>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</si>
  <si>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</si>
  <si>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</si>
  <si>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</si>
  <si>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</si>
  <si>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</si>
  <si>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</si>
  <si>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</si>
  <si>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</si>
  <si>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</si>
  <si>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</si>
  <si>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</si>
  <si>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</si>
  <si>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</si>
  <si>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</si>
  <si>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</si>
  <si>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</si>
  <si>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</si>
  <si>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</si>
  <si>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</si>
  <si>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</si>
  <si>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</si>
  <si>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</si>
  <si>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</si>
  <si>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</si>
  <si>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</si>
  <si>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</si>
  <si>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</si>
  <si>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</si>
  <si>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</si>
  <si>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</si>
  <si>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</si>
  <si>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</si>
  <si>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</si>
  <si>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</si>
  <si>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</si>
  <si>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</si>
  <si>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</si>
  <si>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</si>
  <si>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</si>
  <si>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</si>
  <si>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</si>
  <si>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</si>
  <si>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</si>
  <si>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</si>
  <si>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</si>
  <si>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</si>
  <si>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</si>
  <si>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</si>
  <si>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</si>
  <si>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</si>
  <si>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</si>
  <si>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</si>
  <si>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</si>
  <si>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</si>
  <si>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</si>
  <si>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</si>
  <si>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</si>
  <si>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</si>
  <si>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</si>
  <si>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</si>
  <si>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</si>
  <si>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</si>
  <si>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</si>
  <si>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</si>
  <si>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</si>
  <si>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</si>
  <si>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</si>
  <si>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</si>
  <si>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</si>
  <si>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</si>
  <si>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</si>
  <si>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</si>
  <si>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</si>
  <si>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</si>
  <si>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</si>
  <si>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</si>
  <si>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</si>
  <si>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</si>
  <si>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</si>
  <si>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</si>
  <si>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</si>
  <si>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</si>
  <si>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</si>
  <si>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</si>
  <si>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</si>
  <si>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</si>
  <si>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</si>
  <si>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</si>
  <si>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</si>
  <si>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</si>
  <si>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</si>
  <si>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</si>
  <si>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</si>
  <si>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</si>
  <si>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</si>
  <si>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</si>
  <si>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</si>
  <si>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</si>
  <si>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</si>
  <si>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</si>
  <si>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</si>
  <si>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</si>
  <si>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</si>
  <si>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</si>
  <si>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</si>
  <si>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</si>
  <si>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</si>
  <si>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</si>
  <si>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</si>
  <si>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</si>
  <si>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</si>
  <si>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</si>
  <si>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</si>
  <si>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</si>
  <si>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</si>
  <si>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</si>
  <si>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</si>
  <si>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</si>
  <si>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</si>
  <si>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</si>
  <si>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</si>
  <si>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</si>
  <si>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</si>
  <si>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</si>
  <si>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</si>
  <si>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</si>
  <si>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</si>
  <si>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</si>
  <si>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</si>
  <si>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</si>
  <si>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</si>
  <si>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</si>
  <si>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</si>
  <si>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</si>
  <si>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</si>
  <si>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</si>
  <si>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</si>
  <si>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</si>
  <si>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</si>
  <si>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</si>
  <si>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</si>
  <si>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</si>
  <si>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</si>
  <si>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</si>
  <si>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</si>
  <si>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</si>
  <si>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</si>
  <si>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</si>
  <si>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</si>
  <si>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</si>
  <si>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</si>
  <si>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</si>
  <si>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</si>
  <si>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</si>
  <si>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</si>
  <si>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</si>
  <si>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</si>
  <si>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</si>
  <si>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</si>
  <si>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</si>
  <si>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</si>
  <si>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</si>
  <si>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</si>
  <si>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</si>
  <si>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</si>
  <si>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</si>
  <si>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</si>
  <si>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</si>
  <si>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</si>
  <si>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</si>
  <si>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</si>
  <si>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</si>
  <si>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</si>
  <si>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</si>
  <si>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</si>
  <si>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</si>
  <si>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</si>
  <si>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</si>
  <si>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</si>
  <si>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</si>
  <si>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</si>
  <si>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</si>
  <si>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</si>
  <si>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</si>
  <si>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</si>
  <si>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</si>
  <si>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</si>
  <si>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</si>
  <si>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</si>
  <si>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</si>
  <si>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</si>
  <si>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</si>
  <si>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</si>
  <si>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</si>
  <si>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</si>
  <si>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</si>
  <si>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</si>
  <si>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</si>
  <si>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</si>
  <si>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</si>
  <si>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</si>
  <si>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</si>
  <si>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</si>
  <si>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</si>
  <si>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</si>
  <si>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</si>
  <si>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</si>
  <si>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</si>
  <si>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</si>
  <si>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</si>
  <si>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</si>
  <si>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</si>
  <si>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</si>
  <si>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</si>
  <si>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</si>
  <si>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</si>
  <si>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</si>
  <si>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</si>
  <si>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</si>
  <si>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</si>
  <si>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</si>
  <si>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</si>
  <si>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</si>
  <si>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</si>
  <si>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</si>
  <si>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</si>
  <si>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</si>
  <si>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</si>
  <si>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</si>
  <si>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</si>
  <si>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</si>
  <si>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</si>
  <si>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</si>
  <si>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</si>
  <si>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</si>
  <si>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</si>
  <si>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</si>
  <si>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</si>
  <si>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</si>
  <si>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</si>
  <si>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</si>
  <si>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</si>
  <si>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</si>
  <si>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</si>
  <si>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</si>
  <si>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</si>
  <si>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</si>
  <si>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</si>
  <si>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</si>
  <si>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</si>
  <si>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</si>
  <si>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</si>
  <si>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</si>
  <si>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</si>
  <si>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</si>
  <si>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</si>
  <si>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</si>
  <si>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</si>
  <si>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</si>
  <si>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</si>
  <si>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</si>
  <si>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</si>
  <si>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</si>
  <si>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</si>
  <si>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</si>
  <si>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</si>
  <si>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</si>
  <si>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</si>
  <si>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</si>
  <si>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</si>
  <si>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</si>
  <si>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</si>
  <si>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</si>
  <si>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</si>
  <si>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</si>
  <si>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</si>
  <si>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</si>
  <si>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</si>
  <si>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</si>
  <si>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</si>
  <si>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</si>
  <si>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</si>
  <si>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</si>
  <si>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</si>
  <si>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</si>
  <si>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</si>
  <si>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</si>
  <si>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</si>
  <si>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</si>
  <si>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</si>
  <si>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</si>
  <si>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</si>
  <si>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</si>
  <si>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</si>
  <si>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</si>
  <si>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</si>
  <si>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</si>
  <si>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</si>
  <si>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</si>
  <si>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</si>
  <si>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</si>
  <si>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</si>
  <si>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</si>
  <si>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</si>
  <si>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</si>
  <si>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</si>
  <si>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</si>
  <si>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</si>
  <si>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</si>
  <si>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</si>
  <si>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</si>
  <si>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</si>
  <si>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</si>
  <si>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</si>
  <si>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</si>
  <si>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</si>
  <si>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</si>
  <si>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</si>
  <si>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</si>
  <si>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</si>
  <si>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</si>
  <si>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</si>
  <si>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</si>
  <si>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</si>
  <si>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</si>
  <si>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</si>
  <si>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</si>
  <si>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</si>
  <si>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</si>
  <si>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</si>
  <si>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</si>
  <si>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</si>
  <si>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</si>
  <si>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</si>
  <si>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</si>
  <si>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</si>
  <si>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</si>
  <si>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</si>
  <si>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</si>
  <si>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</si>
  <si>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</si>
  <si>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</si>
  <si>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</si>
  <si>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</si>
  <si>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</si>
  <si>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</si>
  <si>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</si>
  <si>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</si>
  <si>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</si>
  <si>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</si>
  <si>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</si>
  <si>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</si>
  <si>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</si>
  <si>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</si>
  <si>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</si>
  <si>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</si>
  <si>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</si>
  <si>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</si>
  <si>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</si>
  <si>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</si>
  <si>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</si>
  <si>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</si>
  <si>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</si>
  <si>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</si>
  <si>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</si>
  <si>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</si>
  <si>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</si>
  <si>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</si>
  <si>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</si>
  <si>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</si>
  <si>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</si>
  <si>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</si>
  <si>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</si>
  <si>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</si>
  <si>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</si>
  <si>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</si>
  <si>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</si>
  <si>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</si>
  <si>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</si>
  <si>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</si>
  <si>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</si>
  <si>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</si>
  <si>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</si>
  <si>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</si>
  <si>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</si>
  <si>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</si>
  <si>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</si>
  <si>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</si>
  <si>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</si>
  <si>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</si>
  <si>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</si>
  <si>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</si>
  <si>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</si>
  <si>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</si>
  <si>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</si>
  <si>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</si>
  <si>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</si>
  <si>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</si>
  <si>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</si>
  <si>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</si>
  <si>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</si>
  <si>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</si>
  <si>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</si>
  <si>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</si>
  <si>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</si>
  <si>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</si>
  <si>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</si>
  <si>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</si>
  <si>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</si>
  <si>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</si>
  <si>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</si>
  <si>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</si>
  <si>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</si>
  <si>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</si>
  <si>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</si>
  <si>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</si>
  <si>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</si>
  <si>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</si>
  <si>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</si>
  <si>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</si>
  <si>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</si>
  <si>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</si>
  <si>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</si>
  <si>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</si>
  <si>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</si>
  <si>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</si>
  <si>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</si>
  <si>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</si>
  <si>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</si>
  <si>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</si>
  <si>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</si>
  <si>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</si>
  <si>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</si>
  <si>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</si>
  <si>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</si>
  <si>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</si>
  <si>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</si>
  <si>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</si>
  <si>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</si>
  <si>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</si>
  <si>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</si>
  <si>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</si>
  <si>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</si>
  <si>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</si>
  <si>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</si>
  <si>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</si>
  <si>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</si>
  <si>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</si>
  <si>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</si>
  <si>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</si>
  <si>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</si>
  <si>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</si>
  <si>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</si>
  <si>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</si>
  <si>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</si>
  <si>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</si>
  <si>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</si>
  <si>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</si>
  <si>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</si>
  <si>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</si>
  <si>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</si>
  <si>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</si>
  <si>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</si>
  <si>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</si>
  <si>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</si>
  <si>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</si>
  <si>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</si>
  <si>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</si>
  <si>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</si>
  <si>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</si>
  <si>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</si>
  <si>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</si>
  <si>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</si>
  <si>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</si>
  <si>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</si>
  <si>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</si>
  <si>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</si>
  <si>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</si>
  <si>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</si>
  <si>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</si>
  <si>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</si>
  <si>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</si>
  <si>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</si>
  <si>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</si>
  <si>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</si>
  <si>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</si>
  <si>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</si>
  <si>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</si>
  <si>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</si>
  <si>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</si>
  <si>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</si>
  <si>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</si>
  <si>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</si>
  <si>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</si>
  <si>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</si>
  <si>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</si>
  <si>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</si>
  <si>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</si>
  <si>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</si>
  <si>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</si>
  <si>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</si>
  <si>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</si>
  <si>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</si>
  <si>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</si>
  <si>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</si>
  <si>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</si>
  <si>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</si>
  <si>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</si>
  <si>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</si>
  <si>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</si>
  <si>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</si>
  <si>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</si>
  <si>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</si>
  <si>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</si>
  <si>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</si>
  <si>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</si>
  <si>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</si>
  <si>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</si>
  <si>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</si>
  <si>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</si>
  <si>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</si>
  <si>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</si>
  <si>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</si>
  <si>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</si>
  <si>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</si>
  <si>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</si>
  <si>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</si>
  <si>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</si>
  <si>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</si>
  <si>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</si>
  <si>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</si>
  <si>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</si>
  <si>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</si>
  <si>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</si>
  <si>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</si>
  <si>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</si>
  <si>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</si>
  <si>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</si>
  <si>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</si>
  <si>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</si>
  <si>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</si>
  <si>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</si>
  <si>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</si>
  <si>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</si>
  <si>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</si>
  <si>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</si>
  <si>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</si>
  <si>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</si>
  <si>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</si>
  <si>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</si>
  <si>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</si>
  <si>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</si>
  <si>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</si>
  <si>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</si>
  <si>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</si>
  <si>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</si>
  <si>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</si>
  <si>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</si>
  <si>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</si>
  <si>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</si>
  <si>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</si>
  <si>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</si>
  <si>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</si>
  <si>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</si>
  <si>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</si>
  <si>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</si>
  <si>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</si>
  <si>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</si>
  <si>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</si>
  <si>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</si>
  <si>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</si>
  <si>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</si>
  <si>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</si>
  <si>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</si>
  <si>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</si>
  <si>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</si>
  <si>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</si>
  <si>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</si>
  <si>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</si>
  <si>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</si>
  <si>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</si>
  <si>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</si>
  <si>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</si>
  <si>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</si>
  <si>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</si>
  <si>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</si>
  <si>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</si>
  <si>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</si>
  <si>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</si>
  <si>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</si>
  <si>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</si>
  <si>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</si>
  <si>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</si>
  <si>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</si>
  <si>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</si>
  <si>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</si>
  <si>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</si>
  <si>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</si>
  <si>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</si>
  <si>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</si>
  <si>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</si>
  <si>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</si>
  <si>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</si>
  <si>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</si>
  <si>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</si>
  <si>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</si>
  <si>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</si>
  <si>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</si>
  <si>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</si>
  <si>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</si>
  <si>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</si>
  <si>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</si>
  <si>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</si>
  <si>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</si>
  <si>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</si>
  <si>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</si>
  <si>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</si>
  <si>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</si>
  <si>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</si>
  <si>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</si>
  <si>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</si>
  <si>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</si>
  <si>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</si>
  <si>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</si>
  <si>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</si>
  <si>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</si>
  <si>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</si>
  <si>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</si>
  <si>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</si>
  <si>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</si>
  <si>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</si>
  <si>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</si>
  <si>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</si>
  <si>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</si>
  <si>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</si>
  <si>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</si>
  <si>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</si>
  <si>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</si>
  <si>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</si>
  <si>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</si>
  <si>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</si>
  <si>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</si>
  <si>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</si>
  <si>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</si>
  <si>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</si>
  <si>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</si>
  <si>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</si>
  <si>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</si>
  <si>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</si>
  <si>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</si>
  <si>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</si>
  <si>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</si>
  <si>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</si>
  <si>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</si>
  <si>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</si>
  <si>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</si>
  <si>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</si>
  <si>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</si>
  <si>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</si>
  <si>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</si>
  <si>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</si>
  <si>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</si>
  <si>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</si>
  <si>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</si>
  <si>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</si>
  <si>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</si>
  <si>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</si>
  <si>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</si>
  <si>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</si>
  <si>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</si>
  <si>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</si>
  <si>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</si>
  <si>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</si>
  <si>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</si>
  <si>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</si>
  <si>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</si>
  <si>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</si>
  <si>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</si>
  <si>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</si>
  <si>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</si>
  <si>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</si>
  <si>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</si>
  <si>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</si>
  <si>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</si>
  <si>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</si>
  <si>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</si>
  <si>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</si>
  <si>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</si>
  <si>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</si>
  <si>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</si>
  <si>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</si>
  <si>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</si>
  <si>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</si>
  <si>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</si>
  <si>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</si>
  <si>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</si>
  <si>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</si>
  <si>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</si>
  <si>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</si>
  <si>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</si>
  <si>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</si>
  <si>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</si>
  <si>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</si>
  <si>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</si>
  <si>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</si>
  <si>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</si>
  <si>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</si>
  <si>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</si>
  <si>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</si>
  <si>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</si>
  <si>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</si>
  <si>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</si>
  <si>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</si>
  <si>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</si>
  <si>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</si>
  <si>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</si>
  <si>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</si>
  <si>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</si>
  <si>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</si>
  <si>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</si>
  <si>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</si>
  <si>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</si>
  <si>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</si>
  <si>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</si>
  <si>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</si>
  <si>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</si>
  <si>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</si>
  <si>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</si>
  <si>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</si>
  <si>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</si>
  <si>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</si>
  <si>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</si>
  <si>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</si>
  <si>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</si>
  <si>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</si>
  <si>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</si>
  <si>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</si>
  <si>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</si>
  <si>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</si>
  <si>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</si>
  <si>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</si>
  <si>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</si>
  <si>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</si>
  <si>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</si>
  <si>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</si>
  <si>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</si>
  <si>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</si>
  <si>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</si>
  <si>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</si>
  <si>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</si>
  <si>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</si>
  <si>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</si>
  <si>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</si>
  <si>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</si>
  <si>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</si>
  <si>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</si>
  <si>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</si>
  <si>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</si>
  <si>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</si>
  <si>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</si>
  <si>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</si>
  <si>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</si>
  <si>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</si>
  <si>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</si>
  <si>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</si>
  <si>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</si>
  <si>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</si>
  <si>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</si>
  <si>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</si>
  <si>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</si>
  <si>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</si>
  <si>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</si>
  <si>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</si>
  <si>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</si>
  <si>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</si>
  <si>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</si>
  <si>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</si>
  <si>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</si>
  <si>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</si>
  <si>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</si>
  <si>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</si>
  <si>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</si>
  <si>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</si>
  <si>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</si>
  <si>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</si>
  <si>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</si>
  <si>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</si>
  <si>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</si>
  <si>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</si>
  <si>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</si>
  <si>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</si>
  <si>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</si>
  <si>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</si>
  <si>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</si>
  <si>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</si>
  <si>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</si>
  <si>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</si>
  <si>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</si>
  <si>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</si>
  <si>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</si>
  <si>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</si>
  <si>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</si>
  <si>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</si>
  <si>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</si>
  <si>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</si>
  <si>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</si>
  <si>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</si>
  <si>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</si>
  <si>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</si>
  <si>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</si>
  <si>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</si>
  <si>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</si>
  <si>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</si>
  <si>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</si>
  <si>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</si>
  <si>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</si>
  <si>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</si>
  <si>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</si>
  <si>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</si>
  <si>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</si>
  <si>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</si>
  <si>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</si>
  <si>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</si>
  <si>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</si>
  <si>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</si>
  <si>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</si>
  <si>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</si>
  <si>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</si>
  <si>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</si>
  <si>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</si>
  <si>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</si>
  <si>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</si>
  <si>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</si>
  <si>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</si>
  <si>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</si>
  <si>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</si>
  <si>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</si>
  <si>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</si>
  <si>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</si>
  <si>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</si>
  <si>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</si>
  <si>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</si>
  <si>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</si>
  <si>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</si>
  <si>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</si>
  <si>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</si>
  <si>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</si>
  <si>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</si>
  <si>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</si>
  <si>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</si>
  <si>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</si>
  <si>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</si>
  <si>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</si>
  <si>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</si>
  <si>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</si>
  <si>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</si>
  <si>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</si>
  <si>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</si>
  <si>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</si>
  <si>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</si>
  <si>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</si>
  <si>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</si>
  <si>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</si>
  <si>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</si>
  <si>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</si>
  <si>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</si>
  <si>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</si>
  <si>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</si>
  <si>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</si>
  <si>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</si>
  <si>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</si>
  <si>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</si>
  <si>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</si>
  <si>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</si>
  <si>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</si>
  <si>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</si>
  <si>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</si>
  <si>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</si>
  <si>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</si>
  <si>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</si>
  <si>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</si>
  <si>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</si>
  <si>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</si>
  <si>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</si>
  <si>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</si>
  <si>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</si>
  <si>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</si>
  <si>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</si>
  <si>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</si>
  <si>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</si>
  <si>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</si>
  <si>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</si>
  <si>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</si>
  <si>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</si>
  <si>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</si>
  <si>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</si>
  <si>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</si>
  <si>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</si>
  <si>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</si>
  <si>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</si>
  <si>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</si>
  <si>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</si>
  <si>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</si>
  <si>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</si>
  <si>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</si>
  <si>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</si>
  <si>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</si>
  <si>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</si>
  <si>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</si>
  <si>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</si>
  <si>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</si>
  <si>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</si>
  <si>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</si>
  <si>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</si>
  <si>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</si>
  <si>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</si>
  <si>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</si>
  <si>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</si>
  <si>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</si>
  <si>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</si>
  <si>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</si>
  <si>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</si>
  <si>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</si>
  <si>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</si>
  <si>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</si>
  <si>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</si>
  <si>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</si>
  <si>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</si>
  <si>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</si>
  <si>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</si>
  <si>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</si>
  <si>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</si>
  <si>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</si>
  <si>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</si>
  <si>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</si>
  <si>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</si>
  <si>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</si>
  <si>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</si>
  <si>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</si>
  <si>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</si>
  <si>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</si>
  <si>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</si>
  <si>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</si>
  <si>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</si>
  <si>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</si>
  <si>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</si>
  <si>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</si>
  <si>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</si>
  <si>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</si>
  <si>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</si>
  <si>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</si>
  <si>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</si>
  <si>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</si>
  <si>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</si>
  <si>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</si>
  <si>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</si>
  <si>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</si>
  <si>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</si>
  <si>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</si>
  <si>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</si>
  <si>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</si>
  <si>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</si>
  <si>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</si>
  <si>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</si>
  <si>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</si>
  <si>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</si>
  <si>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</si>
  <si>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</si>
  <si>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</si>
  <si>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</si>
  <si>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</si>
  <si>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</si>
  <si>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</si>
  <si>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</si>
  <si>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</si>
  <si>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</si>
  <si>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</si>
  <si>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</si>
  <si>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</si>
  <si>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</si>
  <si>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</si>
  <si>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</si>
  <si>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</si>
  <si>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</si>
  <si>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</si>
  <si>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</si>
  <si>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</si>
  <si>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</si>
  <si>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</si>
  <si>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</si>
  <si>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</si>
  <si>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</si>
  <si>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</si>
  <si>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</si>
  <si>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</si>
  <si>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</si>
  <si>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</si>
  <si>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</si>
  <si>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</si>
  <si>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</si>
  <si>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</si>
  <si>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</si>
  <si>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</si>
  <si>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</si>
  <si>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</si>
  <si>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</si>
  <si>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</si>
  <si>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</si>
  <si>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</si>
  <si>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</si>
  <si>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</si>
  <si>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</si>
  <si>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</si>
  <si>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</si>
  <si>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</si>
  <si>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</si>
  <si>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</si>
  <si>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</si>
  <si>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</si>
  <si>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</si>
  <si>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</si>
  <si>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</si>
  <si>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</si>
  <si>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</si>
  <si>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</si>
  <si>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</si>
  <si>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</si>
  <si>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</si>
  <si>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</si>
  <si>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</si>
  <si>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</si>
  <si>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</si>
  <si>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</si>
  <si>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</si>
  <si>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</si>
  <si>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</si>
  <si>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</si>
  <si>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</si>
  <si>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</si>
  <si>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</si>
  <si>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</si>
  <si>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</si>
  <si>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</si>
  <si>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</si>
  <si>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</si>
  <si>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</si>
  <si>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</si>
  <si>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</si>
  <si>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</si>
  <si>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</si>
  <si>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</si>
  <si>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</si>
  <si>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</si>
  <si>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</si>
  <si>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</si>
  <si>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</si>
  <si>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</si>
  <si>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</si>
  <si>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</si>
  <si>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</si>
  <si>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</si>
  <si>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</si>
  <si>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</si>
  <si>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</si>
  <si>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</si>
  <si>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</si>
  <si>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</si>
  <si>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</si>
  <si>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</si>
  <si>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</si>
  <si>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</si>
  <si>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</si>
  <si>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</si>
  <si>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</si>
  <si>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</si>
  <si>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</si>
  <si>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</si>
  <si>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</si>
  <si>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</si>
  <si>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</si>
  <si>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</si>
  <si>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</si>
  <si>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</si>
  <si>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</si>
  <si>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</si>
  <si>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</si>
  <si>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</si>
  <si>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</si>
  <si>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</si>
  <si>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</si>
  <si>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</si>
  <si>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</si>
  <si>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</si>
  <si>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</si>
  <si>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</si>
  <si>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</si>
  <si>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</si>
  <si>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</si>
  <si>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</si>
  <si>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</si>
  <si>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</si>
  <si>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</si>
  <si>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</si>
  <si>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</si>
  <si>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</si>
  <si>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</si>
  <si>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</si>
  <si>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</si>
  <si>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</si>
  <si>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</si>
  <si>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</si>
  <si>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</si>
  <si>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</si>
  <si>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</si>
  <si>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</si>
  <si>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</si>
  <si>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</si>
  <si>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</si>
  <si>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</si>
  <si>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</si>
  <si>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</si>
  <si>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</si>
  <si>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</si>
  <si>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</si>
  <si>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</si>
  <si>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</si>
  <si>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</si>
  <si>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</si>
  <si>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</si>
  <si>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</si>
  <si>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</si>
  <si>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</si>
  <si>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</si>
  <si>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</si>
  <si>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</si>
  <si>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</si>
  <si>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</si>
  <si>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</si>
  <si>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</si>
  <si>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</si>
  <si>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</si>
  <si>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</si>
  <si>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</si>
  <si>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</si>
  <si>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</si>
  <si>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</si>
  <si>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</si>
  <si>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</si>
  <si>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</si>
  <si>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</si>
  <si>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</si>
  <si>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</si>
  <si>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</si>
  <si>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</si>
  <si>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</si>
  <si>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</si>
  <si>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</si>
  <si>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</si>
  <si>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</si>
  <si>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</si>
  <si>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</si>
  <si>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</si>
  <si>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</si>
  <si>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</si>
  <si>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</si>
  <si>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</si>
  <si>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</si>
  <si>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</si>
  <si>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</si>
  <si>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</si>
  <si>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</si>
  <si>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</si>
  <si>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</si>
  <si>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</si>
  <si>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</si>
  <si>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</si>
  <si>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</si>
  <si>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</si>
  <si>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</si>
  <si>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</si>
  <si>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</si>
  <si>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</si>
  <si>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</si>
  <si>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</si>
  <si>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</si>
  <si>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</si>
  <si>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</si>
  <si>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</si>
  <si>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</si>
  <si>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</si>
  <si>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</si>
  <si>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</si>
  <si>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</si>
  <si>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</si>
  <si>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</si>
  <si>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</si>
  <si>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</si>
  <si>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</si>
  <si>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</si>
  <si>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</si>
  <si>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</si>
  <si>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</si>
  <si>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</si>
  <si>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</si>
  <si>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</si>
  <si>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</si>
  <si>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</si>
  <si>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</si>
  <si>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</si>
  <si>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</si>
  <si>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</si>
  <si>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</si>
  <si>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</si>
  <si>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</si>
  <si>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</si>
  <si>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</si>
  <si>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</si>
  <si>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</si>
  <si>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</si>
  <si>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</si>
  <si>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</si>
  <si>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</si>
  <si>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</si>
  <si>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</si>
  <si>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</si>
  <si>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</si>
  <si>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</si>
  <si>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</si>
  <si>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</si>
  <si>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</si>
  <si>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</si>
  <si>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</si>
  <si>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</si>
  <si>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</si>
  <si>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</si>
  <si>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</si>
  <si>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</si>
  <si>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</si>
  <si>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</si>
  <si>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</si>
  <si>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</si>
  <si>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</si>
  <si>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</si>
  <si>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</si>
  <si>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</si>
  <si>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</si>
  <si>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</si>
  <si>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</si>
  <si>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</si>
  <si>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</si>
  <si>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</si>
  <si>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</si>
  <si>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</si>
  <si>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</si>
  <si>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</si>
  <si>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</si>
  <si>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</si>
  <si>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</si>
  <si>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</si>
  <si>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</si>
  <si>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</si>
  <si>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</si>
  <si>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</si>
  <si>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</si>
  <si>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</si>
  <si>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</si>
  <si>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</si>
  <si>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</si>
  <si>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</si>
  <si>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</si>
  <si>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</si>
  <si>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</si>
  <si>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</si>
  <si>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</si>
  <si>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</si>
  <si>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</si>
  <si>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</si>
  <si>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</si>
  <si>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</si>
  <si>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</si>
  <si>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</si>
  <si>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</si>
  <si>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</si>
  <si>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</si>
  <si>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</si>
  <si>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</si>
  <si>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</si>
  <si>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</si>
  <si>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</si>
  <si>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</si>
  <si>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</si>
  <si>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</si>
  <si>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</si>
  <si>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</si>
  <si>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</si>
  <si>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</si>
  <si>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</si>
  <si>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</si>
  <si>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</si>
  <si>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</si>
  <si>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</si>
  <si>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</si>
  <si>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</si>
  <si>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</si>
  <si>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</si>
  <si>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</si>
  <si>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</si>
  <si>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</si>
  <si>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</si>
  <si>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</si>
  <si>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</si>
  <si>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</si>
  <si>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</si>
  <si>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</si>
  <si>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</si>
  <si>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</si>
  <si>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</si>
  <si>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</si>
  <si>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</si>
  <si>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</si>
  <si>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</si>
  <si>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</si>
  <si>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</si>
  <si>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</si>
  <si>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</si>
  <si>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</si>
  <si>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</si>
  <si>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</si>
  <si>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</si>
  <si>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</si>
  <si>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</si>
  <si>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</si>
  <si>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</si>
  <si>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</si>
  <si>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</si>
  <si>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</si>
  <si>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</si>
  <si>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</si>
  <si>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</si>
  <si>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</si>
  <si>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</si>
  <si>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</si>
  <si>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</si>
  <si>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</si>
  <si>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</si>
  <si>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</si>
  <si>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</si>
  <si>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</si>
  <si>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</si>
  <si>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</si>
  <si>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</si>
  <si>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</si>
  <si>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</si>
  <si>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</si>
  <si>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</si>
  <si>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</si>
  <si>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</si>
  <si>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</si>
  <si>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</si>
  <si>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</si>
  <si>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</si>
  <si>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</si>
  <si>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</si>
  <si>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</si>
  <si>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</si>
  <si>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</si>
  <si>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</si>
  <si>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</si>
  <si>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</si>
  <si>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</si>
  <si>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</si>
  <si>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</si>
  <si>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</si>
  <si>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</si>
  <si>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</si>
  <si>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</si>
  <si>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</si>
  <si>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</si>
  <si>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</si>
  <si>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</si>
  <si>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</si>
  <si>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</si>
  <si>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</si>
  <si>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</si>
  <si>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</si>
  <si>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</si>
  <si>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</si>
  <si>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</si>
  <si>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</si>
  <si>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</si>
  <si>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</si>
  <si>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</si>
  <si>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</si>
  <si>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</si>
  <si>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</si>
  <si>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</si>
  <si>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</si>
  <si>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</si>
  <si>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</si>
  <si>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</si>
  <si>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</si>
  <si>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</si>
  <si>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</si>
  <si>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</si>
  <si>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</si>
  <si>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</si>
  <si>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</si>
  <si>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</si>
  <si>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</si>
  <si>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</si>
  <si>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</si>
  <si>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</si>
  <si>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</si>
  <si>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</si>
  <si>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</si>
  <si>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</si>
  <si>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</si>
  <si>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</si>
  <si>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</si>
  <si>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</si>
  <si>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</si>
  <si>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</si>
  <si>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</si>
  <si>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</si>
  <si>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</si>
  <si>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</si>
  <si>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</si>
  <si>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</si>
  <si>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</si>
  <si>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</si>
  <si>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</si>
  <si>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</si>
  <si>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</si>
  <si>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</si>
  <si>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</si>
  <si>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</si>
  <si>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</si>
  <si>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</si>
  <si>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</si>
  <si>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</si>
  <si>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</si>
  <si>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</si>
  <si>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</si>
  <si>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</si>
  <si>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</si>
  <si>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</si>
  <si>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</si>
  <si>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</si>
  <si>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</si>
  <si>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</si>
  <si>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</si>
  <si>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</si>
  <si>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</si>
  <si>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</si>
  <si>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</si>
  <si>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</si>
  <si>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</si>
  <si>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</si>
  <si>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</si>
  <si>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</si>
  <si>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</si>
  <si>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</si>
  <si>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</si>
  <si>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</si>
  <si>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</si>
  <si>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</si>
  <si>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</si>
  <si>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</si>
  <si>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</si>
  <si>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</si>
  <si>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</si>
  <si>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</si>
  <si>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</si>
  <si>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</si>
  <si>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</si>
  <si>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</si>
  <si>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</si>
  <si>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</si>
  <si>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</si>
  <si>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</si>
  <si>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</si>
  <si>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</si>
  <si>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</si>
  <si>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</si>
  <si>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</si>
  <si>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</si>
  <si>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</si>
  <si>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</si>
  <si>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</si>
  <si>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</si>
  <si>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</si>
  <si>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</si>
  <si>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</si>
  <si>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</si>
  <si>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</si>
  <si>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</si>
  <si>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</si>
  <si>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</si>
  <si>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</si>
  <si>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</si>
  <si>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</si>
  <si>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</si>
  <si>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</si>
  <si>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</si>
  <si>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</si>
  <si>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</si>
  <si>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</si>
  <si>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</si>
  <si>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</si>
  <si>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</si>
  <si>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</si>
  <si>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</si>
  <si>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</si>
  <si>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</si>
  <si>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</si>
  <si>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</si>
  <si>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</si>
  <si>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</si>
  <si>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</si>
  <si>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</si>
  <si>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</si>
  <si>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</si>
  <si>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</si>
  <si>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</si>
  <si>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</si>
  <si>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</si>
  <si>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</si>
  <si>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</si>
  <si>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</si>
  <si>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</si>
  <si>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</si>
  <si>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</si>
  <si>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</si>
  <si>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</si>
  <si>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</si>
  <si>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</si>
  <si>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</si>
  <si>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</si>
  <si>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</si>
  <si>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</si>
  <si>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</si>
  <si>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</si>
  <si>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</si>
  <si>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</si>
  <si>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</si>
  <si>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</si>
  <si>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</si>
  <si>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</si>
  <si>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</si>
  <si>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</si>
  <si>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</si>
  <si>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</si>
  <si>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</si>
  <si>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</si>
  <si>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</si>
  <si>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</si>
  <si>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</si>
  <si>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</si>
  <si>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</si>
  <si>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</si>
  <si>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</si>
  <si>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</si>
  <si>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</si>
  <si>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</si>
  <si>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</si>
  <si>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</si>
  <si>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</si>
  <si>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</si>
  <si>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</si>
  <si>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</si>
  <si>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</si>
  <si>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</si>
  <si>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</si>
  <si>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</si>
  <si>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</si>
  <si>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</si>
  <si>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</si>
  <si>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</si>
  <si>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</si>
  <si>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</si>
  <si>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</si>
  <si>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</si>
  <si>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</si>
  <si>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</si>
  <si>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</si>
  <si>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</si>
  <si>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</si>
  <si>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</si>
  <si>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</si>
  <si>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</si>
  <si>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</si>
  <si>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</si>
  <si>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</si>
  <si>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</si>
  <si>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</si>
  <si>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</si>
  <si>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</si>
  <si>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</si>
  <si>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</si>
  <si>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</si>
  <si>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</si>
  <si>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</si>
  <si>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</si>
  <si>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</si>
  <si>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</si>
  <si>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</si>
  <si>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</si>
  <si>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</si>
  <si>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</si>
  <si>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</si>
  <si>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</si>
  <si>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</si>
  <si>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</si>
  <si>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</si>
  <si>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</si>
  <si>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</si>
  <si>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</si>
  <si>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</si>
  <si>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</si>
  <si>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</si>
  <si>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</si>
  <si>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</si>
  <si>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</si>
  <si>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</si>
  <si>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</si>
  <si>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</si>
  <si>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</si>
  <si>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</si>
  <si>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</si>
  <si>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</si>
  <si>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</si>
  <si>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</si>
  <si>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</si>
  <si>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</si>
  <si>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</si>
  <si>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</si>
  <si>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</si>
  <si>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</si>
  <si>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</si>
  <si>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</si>
  <si>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</si>
  <si>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</si>
  <si>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</si>
  <si>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</si>
  <si>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</si>
  <si>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</si>
  <si>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</si>
  <si>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</si>
  <si>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</si>
  <si>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</si>
  <si>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</si>
  <si>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</si>
  <si>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</si>
  <si>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</si>
  <si>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</si>
  <si>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</si>
  <si>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</si>
  <si>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</si>
  <si>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</si>
  <si>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</si>
  <si>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</si>
  <si>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</si>
  <si>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</si>
  <si>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</si>
  <si>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</si>
  <si>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</si>
  <si>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</si>
  <si>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</si>
  <si>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</si>
  <si>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</si>
  <si>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</si>
  <si>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</si>
  <si>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</si>
  <si>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</si>
  <si>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</si>
  <si>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</si>
  <si>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</si>
  <si>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</si>
  <si>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</si>
  <si>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</si>
  <si>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</si>
  <si>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</si>
  <si>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</si>
  <si>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</si>
  <si>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</si>
  <si>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</si>
  <si>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</si>
  <si>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</si>
  <si>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</si>
  <si>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</si>
  <si>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</si>
  <si>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</si>
  <si>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</si>
  <si>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</si>
  <si>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</si>
  <si>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</si>
  <si>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</si>
  <si>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</si>
  <si>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</si>
  <si>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</si>
  <si>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</si>
  <si>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</si>
  <si>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</si>
  <si>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</si>
  <si>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</si>
  <si>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</si>
  <si>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</si>
  <si>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</si>
  <si>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</si>
  <si>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</si>
  <si>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</si>
  <si>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</si>
  <si>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</si>
  <si>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</si>
  <si>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</si>
  <si>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</si>
  <si>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</si>
  <si>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</si>
  <si>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</si>
  <si>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</si>
  <si>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</si>
  <si>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</si>
  <si>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</si>
  <si>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</si>
  <si>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</si>
  <si>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</si>
  <si>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</si>
  <si>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</si>
  <si>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</si>
  <si>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</si>
  <si>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</si>
  <si>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</si>
  <si>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</si>
  <si>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</si>
  <si>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</si>
  <si>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</si>
  <si>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</si>
  <si>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</si>
  <si>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</si>
  <si>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</si>
  <si>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</si>
  <si>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</si>
  <si>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</si>
  <si>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</si>
  <si>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</si>
  <si>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</si>
  <si>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</si>
  <si>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</si>
  <si>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</si>
  <si>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</si>
  <si>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</si>
  <si>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</si>
  <si>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</si>
  <si>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</si>
  <si>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</si>
  <si>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</si>
  <si>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</si>
  <si>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</si>
  <si>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</si>
  <si>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</si>
  <si>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</si>
  <si>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</si>
  <si>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</si>
  <si>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</si>
  <si>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</si>
  <si>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</si>
  <si>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</si>
  <si>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</si>
  <si>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</si>
  <si>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</si>
  <si>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</si>
  <si>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</si>
  <si>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</si>
  <si>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</si>
  <si>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</si>
  <si>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</si>
  <si>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</si>
  <si>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</si>
  <si>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</si>
  <si>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</si>
  <si>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</si>
  <si>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</si>
  <si>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</si>
  <si>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</si>
  <si>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</si>
  <si>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</si>
  <si>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</si>
  <si>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</si>
  <si>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</si>
  <si>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</si>
  <si>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</si>
  <si>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</si>
  <si>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</si>
  <si>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</si>
  <si>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</si>
  <si>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</si>
  <si>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</si>
  <si>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</si>
  <si>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</si>
  <si>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</si>
  <si>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</si>
  <si>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</si>
  <si>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</si>
  <si>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</si>
  <si>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</si>
  <si>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</si>
  <si>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</si>
  <si>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</si>
  <si>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</si>
  <si>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</si>
  <si>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</si>
  <si>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</si>
  <si>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</si>
  <si>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</si>
  <si>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</si>
  <si>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</si>
  <si>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</si>
  <si>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</si>
  <si>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</si>
  <si>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</si>
  <si>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</si>
  <si>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</si>
  <si>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</si>
  <si>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</si>
  <si>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</si>
  <si>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</si>
  <si>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</si>
  <si>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</si>
  <si>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</si>
  <si>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</si>
  <si>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</si>
  <si>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</si>
  <si>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</si>
  <si>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</si>
  <si>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</si>
  <si>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</si>
  <si>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</si>
  <si>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</si>
  <si>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</si>
  <si>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</si>
  <si>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</si>
  <si>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</si>
  <si>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</si>
  <si>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</si>
  <si>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</si>
  <si>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</si>
  <si>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</si>
  <si>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</si>
  <si>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</si>
  <si>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</si>
  <si>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</si>
  <si>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</si>
  <si>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</si>
  <si>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</si>
  <si>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</si>
  <si>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</si>
  <si>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</si>
  <si>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</si>
  <si>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</si>
  <si>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</si>
  <si>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</si>
  <si>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</si>
  <si>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</si>
  <si>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</si>
  <si>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</si>
  <si>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</si>
  <si>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</si>
  <si>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</si>
  <si>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</si>
  <si>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</si>
  <si>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</si>
  <si>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</si>
  <si>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</si>
  <si>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</si>
  <si>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</si>
  <si>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</si>
  <si>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</si>
  <si>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</si>
  <si>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</si>
  <si>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</si>
  <si>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</si>
  <si>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</si>
  <si>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</si>
  <si>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</si>
  <si>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</si>
  <si>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</si>
  <si>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</si>
  <si>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</si>
  <si>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</si>
  <si>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</si>
  <si>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</si>
  <si>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</si>
  <si>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</si>
  <si>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</si>
  <si>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</si>
  <si>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</si>
  <si>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</si>
  <si>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</si>
  <si>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</si>
  <si>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</si>
  <si>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</si>
  <si>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</si>
  <si>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</si>
  <si>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</si>
  <si>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</si>
  <si>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</si>
  <si>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</si>
  <si>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</si>
  <si>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</si>
  <si>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</si>
  <si>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</si>
  <si>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</si>
  <si>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</si>
  <si>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</si>
  <si>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</si>
  <si>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</si>
  <si>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</si>
  <si>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</si>
  <si>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</si>
  <si>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</si>
  <si>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</si>
  <si>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</si>
  <si>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</si>
  <si>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</si>
  <si>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</si>
  <si>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</si>
  <si>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</si>
  <si>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</si>
  <si>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</si>
  <si>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</si>
  <si>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</si>
  <si>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</si>
  <si>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</si>
  <si>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</si>
  <si>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</si>
  <si>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</si>
  <si>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</si>
  <si>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</si>
  <si>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</si>
  <si>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</si>
  <si>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</si>
  <si>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</si>
  <si>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</si>
  <si>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</si>
  <si>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</si>
  <si>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</si>
  <si>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</si>
  <si>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</si>
  <si>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</si>
  <si>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</si>
  <si>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</si>
  <si>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</si>
  <si>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</si>
  <si>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</si>
  <si>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</si>
  <si>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</si>
  <si>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</si>
  <si>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</si>
  <si>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</si>
  <si>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</si>
  <si>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</si>
  <si>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</si>
  <si>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</si>
  <si>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</si>
  <si>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</si>
  <si>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</si>
  <si>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</si>
  <si>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</si>
  <si>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</si>
  <si>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</si>
  <si>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</si>
  <si>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</si>
  <si>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</si>
  <si>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</si>
  <si>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</si>
  <si>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</si>
  <si>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</si>
  <si>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</si>
  <si>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</si>
  <si>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</si>
  <si>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</si>
  <si>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</si>
  <si>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</si>
  <si>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</si>
  <si>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</si>
  <si>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</si>
  <si>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</si>
  <si>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</si>
  <si>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</si>
  <si>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</si>
  <si>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</si>
  <si>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</si>
  <si>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</si>
  <si>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</si>
  <si>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</si>
  <si>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</si>
  <si>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</si>
  <si>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</si>
  <si>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</si>
  <si>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</si>
  <si>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</si>
  <si>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</si>
  <si>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</si>
  <si>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</si>
  <si>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</si>
  <si>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</si>
  <si>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</si>
  <si>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</si>
  <si>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</si>
  <si>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</si>
  <si>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</si>
  <si>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</si>
  <si>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</si>
  <si>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</si>
  <si>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</si>
  <si>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</si>
  <si>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</si>
  <si>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</si>
  <si>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</si>
  <si>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</si>
  <si>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</si>
  <si>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</si>
  <si>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</si>
  <si>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</si>
  <si>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</si>
  <si>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</si>
  <si>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</si>
  <si>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</si>
  <si>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</si>
  <si>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</si>
  <si>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</si>
  <si>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</si>
  <si>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</si>
  <si>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</si>
  <si>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</si>
  <si>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</si>
  <si>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</si>
  <si>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</si>
  <si>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</si>
  <si>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</si>
  <si>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</si>
  <si>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</si>
  <si>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</si>
  <si>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</si>
  <si>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</si>
  <si>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</si>
  <si>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</si>
  <si>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</si>
  <si>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</si>
  <si>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</si>
  <si>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</si>
  <si>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</si>
  <si>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</si>
  <si>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</si>
  <si>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</si>
  <si>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</si>
  <si>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</si>
  <si>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</si>
  <si>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</si>
  <si>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</si>
  <si>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</si>
  <si>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</si>
  <si>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</si>
  <si>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</si>
  <si>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</si>
  <si>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</si>
  <si>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</si>
  <si>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</si>
  <si>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</si>
  <si>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</si>
  <si>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</si>
  <si>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</si>
  <si>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</si>
  <si>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</si>
  <si>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</si>
  <si>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</si>
  <si>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</si>
  <si>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</si>
  <si>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</si>
  <si>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</si>
  <si>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</si>
  <si>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</si>
  <si>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</si>
  <si>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</si>
  <si>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</si>
  <si>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</si>
  <si>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</si>
  <si>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</si>
  <si>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</si>
  <si>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</si>
  <si>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</si>
  <si>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</si>
  <si>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</si>
  <si>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</si>
  <si>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</si>
  <si>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</si>
  <si>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</si>
  <si>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</si>
  <si>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</si>
  <si>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</si>
  <si>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</si>
  <si>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</si>
  <si>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</si>
  <si>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</si>
  <si>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</si>
  <si>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</si>
  <si>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</si>
  <si>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</si>
  <si>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</si>
  <si>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</si>
  <si>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</si>
  <si>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</si>
  <si>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</si>
  <si>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</si>
  <si>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</si>
  <si>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</si>
  <si>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</si>
  <si>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</si>
  <si>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</si>
  <si>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</si>
  <si>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</si>
  <si>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</si>
  <si>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</si>
  <si>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</si>
  <si>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</si>
  <si>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</si>
  <si>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</si>
  <si>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</si>
  <si>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</si>
  <si>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</si>
  <si>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</si>
  <si>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</si>
  <si>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</si>
  <si>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</si>
  <si>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</si>
  <si>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</si>
  <si>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</si>
  <si>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</si>
  <si>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</si>
  <si>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</si>
  <si>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</si>
  <si>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</si>
  <si>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</si>
  <si>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</si>
  <si>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</si>
  <si>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</si>
  <si>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</si>
  <si>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</si>
  <si>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</si>
  <si>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</si>
  <si>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</si>
  <si>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</si>
  <si>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</si>
  <si>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</si>
  <si>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</si>
  <si>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</si>
  <si>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</si>
  <si>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</si>
  <si>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</si>
  <si>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</si>
  <si>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</si>
  <si>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</si>
  <si>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</si>
  <si>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</si>
  <si>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</si>
  <si>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</si>
  <si>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</si>
  <si>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</si>
  <si>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</si>
  <si>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</si>
  <si>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</si>
  <si>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</si>
  <si>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</si>
  <si>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</si>
  <si>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</si>
  <si>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</si>
  <si>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</si>
  <si>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</si>
  <si>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</si>
  <si>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</si>
  <si>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</si>
  <si>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</si>
  <si>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</si>
  <si>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</si>
  <si>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</si>
  <si>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</si>
  <si>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</si>
  <si>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</si>
  <si>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</si>
  <si>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</si>
  <si>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</si>
  <si>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</si>
  <si>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</si>
  <si>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</si>
  <si>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</si>
  <si>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</si>
  <si>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</si>
  <si>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</si>
  <si>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</si>
  <si>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</si>
  <si>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</si>
  <si>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</si>
  <si>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</si>
  <si>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</si>
  <si>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</si>
  <si>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</si>
  <si>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</si>
  <si>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</si>
  <si>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</si>
  <si>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</si>
  <si>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</si>
  <si>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</si>
  <si>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</si>
  <si>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</si>
  <si>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</si>
  <si>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</si>
  <si>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</si>
  <si>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</si>
  <si>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</si>
  <si>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</si>
  <si>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</si>
  <si>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</si>
  <si>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</si>
  <si>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</si>
  <si>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</si>
  <si>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</si>
  <si>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</si>
  <si>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</si>
  <si>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</si>
  <si>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</si>
  <si>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</si>
  <si>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</si>
  <si>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</si>
  <si>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</si>
  <si>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</si>
  <si>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</si>
  <si>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</si>
  <si>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</si>
  <si>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</si>
  <si>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</si>
  <si>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</si>
  <si>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</si>
  <si>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</si>
  <si>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</si>
  <si>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</si>
  <si>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</si>
  <si>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</si>
  <si>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</si>
  <si>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</si>
  <si>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</si>
  <si>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</si>
  <si>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</si>
  <si>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</si>
  <si>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</si>
  <si>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</si>
  <si>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</si>
  <si>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</si>
  <si>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</si>
  <si>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</si>
  <si>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</si>
  <si>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</si>
  <si>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</si>
  <si>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</si>
  <si>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</si>
  <si>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</si>
  <si>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</si>
  <si>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</si>
  <si>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</si>
  <si>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</si>
  <si>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</si>
  <si>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</si>
  <si>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</si>
  <si>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</si>
  <si>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</si>
  <si>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</si>
  <si>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</si>
  <si>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</si>
  <si>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</si>
  <si>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</si>
  <si>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</si>
  <si>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</si>
  <si>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</si>
  <si>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</si>
  <si>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</si>
  <si>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</si>
  <si>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</si>
  <si>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</si>
  <si>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</si>
  <si>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</si>
  <si>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</si>
  <si>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</si>
  <si>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</si>
  <si>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</si>
  <si>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</si>
  <si>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</si>
  <si>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</si>
  <si>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</si>
  <si>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</si>
  <si>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</si>
  <si>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</si>
  <si>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</si>
  <si>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</si>
  <si>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</si>
  <si>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</si>
  <si>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</si>
  <si>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</si>
  <si>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</si>
  <si>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</si>
  <si>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</si>
  <si>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</si>
  <si>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</si>
  <si>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</si>
  <si>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</si>
  <si>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</si>
  <si>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</si>
  <si>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</si>
  <si>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</si>
  <si>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</si>
  <si>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</si>
  <si>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</si>
  <si>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</si>
  <si>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</si>
  <si>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</si>
  <si>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</si>
  <si>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</si>
  <si>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</si>
  <si>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</si>
  <si>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</si>
  <si>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</si>
  <si>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</si>
  <si>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</si>
  <si>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</si>
  <si>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</si>
  <si>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</si>
  <si>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</si>
  <si>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</si>
  <si>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</si>
  <si>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</si>
  <si>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</si>
  <si>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</si>
  <si>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</si>
  <si>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</si>
  <si>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</si>
  <si>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</si>
  <si>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</si>
  <si>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</si>
  <si>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</si>
  <si>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</si>
  <si>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</si>
  <si>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</si>
  <si>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</si>
  <si>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</si>
  <si>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</si>
  <si>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</si>
  <si>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</si>
  <si>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</si>
  <si>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</si>
  <si>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</si>
  <si>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</si>
  <si>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</si>
  <si>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</si>
  <si>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</si>
  <si>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</si>
  <si>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</si>
  <si>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</si>
  <si>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</si>
  <si>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</si>
  <si>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</si>
  <si>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</si>
  <si>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</si>
  <si>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</si>
  <si>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</si>
  <si>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</si>
  <si>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</si>
  <si>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</si>
  <si>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</si>
  <si>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</si>
  <si>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</si>
  <si>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</si>
  <si>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</si>
  <si>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</si>
  <si>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</si>
  <si>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</si>
  <si>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</si>
  <si>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</si>
  <si>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</si>
  <si>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</si>
  <si>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</si>
  <si>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</si>
  <si>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</si>
  <si>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</si>
  <si>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</si>
  <si>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</si>
  <si>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</si>
  <si>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</si>
  <si>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</si>
  <si>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</si>
  <si>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</si>
  <si>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</si>
  <si>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</si>
  <si>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</si>
  <si>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</si>
  <si>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</si>
  <si>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</si>
  <si>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</si>
  <si>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</si>
  <si>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</si>
  <si>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</si>
  <si>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</si>
  <si>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</si>
  <si>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</si>
  <si>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</si>
  <si>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</si>
  <si>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</si>
  <si>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</si>
  <si>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</si>
  <si>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</si>
  <si>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</si>
  <si>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</si>
  <si>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</si>
  <si>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</si>
  <si>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</si>
  <si>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</si>
  <si>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</si>
  <si>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</si>
  <si>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</si>
  <si>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</si>
  <si>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</si>
  <si>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</si>
  <si>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</si>
  <si>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</si>
  <si>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</si>
  <si>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</si>
  <si>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</si>
  <si>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</si>
  <si>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</si>
  <si>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</si>
  <si>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</si>
  <si>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</si>
  <si>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</si>
  <si>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</si>
  <si>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</si>
  <si>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</si>
  <si>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</si>
  <si>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</si>
  <si>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</si>
  <si>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</si>
  <si>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</si>
  <si>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</si>
  <si>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</si>
  <si>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</si>
  <si>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</si>
  <si>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</si>
  <si>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</si>
  <si>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</si>
  <si>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</si>
  <si>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</si>
  <si>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</si>
  <si>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</si>
  <si>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</si>
  <si>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</si>
  <si>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</si>
  <si>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</si>
  <si>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</si>
  <si>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</si>
  <si>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</si>
  <si>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</si>
  <si>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</si>
  <si>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</si>
  <si>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</si>
  <si>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</si>
  <si>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</si>
  <si>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</si>
  <si>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</si>
  <si>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</si>
  <si>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</si>
  <si>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</si>
  <si>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</si>
  <si>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</si>
  <si>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</si>
  <si>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</si>
  <si>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</si>
  <si>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</si>
  <si>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</si>
  <si>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</si>
  <si>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</si>
  <si>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</si>
  <si>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</si>
  <si>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</si>
  <si>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</si>
  <si>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</si>
  <si>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</si>
  <si>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</si>
  <si>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</si>
  <si>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</si>
  <si>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</si>
  <si>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</si>
  <si>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</si>
  <si>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</si>
  <si>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</si>
  <si>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</si>
  <si>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</si>
  <si>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</si>
  <si>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</si>
  <si>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</si>
  <si>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</si>
  <si>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</si>
  <si>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</si>
  <si>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</si>
  <si>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</si>
  <si>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</si>
  <si>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</si>
  <si>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</si>
  <si>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</si>
  <si>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</si>
  <si>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</si>
  <si>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</si>
  <si>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</si>
  <si>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</si>
  <si>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</si>
  <si>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</si>
  <si>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</si>
  <si>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</si>
  <si>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</si>
  <si>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</si>
  <si>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</si>
  <si>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</si>
  <si>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</si>
  <si>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</si>
  <si>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</si>
  <si>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</si>
  <si>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</si>
  <si>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</si>
  <si>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</si>
  <si>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</si>
  <si>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</si>
  <si>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</si>
  <si>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</si>
  <si>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</si>
  <si>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</si>
  <si>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</si>
  <si>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</si>
  <si>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</si>
  <si>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</si>
  <si>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</si>
  <si>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</si>
  <si>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</si>
  <si>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</si>
  <si>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</si>
  <si>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</si>
  <si>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</si>
  <si>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</si>
  <si>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</si>
  <si>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</si>
  <si>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</si>
  <si>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</si>
  <si>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</si>
  <si>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</si>
  <si>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</si>
  <si>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</si>
  <si>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</si>
  <si>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</si>
  <si>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</si>
  <si>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</si>
  <si>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</si>
  <si>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</si>
  <si>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</si>
  <si>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</si>
  <si>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</si>
  <si>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</si>
  <si>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</si>
  <si>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</si>
  <si>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</si>
  <si>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</si>
  <si>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</si>
  <si>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</si>
  <si>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</si>
  <si>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</si>
  <si>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</si>
  <si>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</si>
  <si>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</si>
  <si>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</si>
  <si>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</si>
  <si>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</si>
  <si>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</si>
  <si>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</si>
  <si>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</si>
  <si>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</si>
  <si>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</si>
  <si>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</si>
  <si>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</si>
  <si>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</si>
  <si>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</si>
  <si>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</si>
  <si>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</si>
  <si>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</si>
  <si>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</si>
  <si>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</si>
  <si>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</si>
  <si>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</si>
  <si>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</si>
  <si>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</si>
  <si>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</si>
  <si>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</si>
  <si>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</si>
  <si>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</si>
  <si>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</si>
  <si>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</si>
  <si>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</si>
  <si>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</si>
  <si>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</si>
  <si>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</si>
  <si>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</si>
  <si>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</si>
  <si>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</si>
  <si>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</si>
  <si>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</si>
  <si>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</si>
  <si>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</si>
  <si>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</si>
  <si>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</si>
  <si>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</si>
  <si>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</si>
  <si>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</si>
  <si>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</si>
  <si>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</si>
  <si>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</si>
  <si>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</si>
  <si>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</si>
  <si>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</si>
  <si>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</si>
  <si>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</si>
  <si>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</si>
  <si>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</si>
  <si>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</si>
  <si>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</si>
  <si>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</si>
  <si>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</si>
  <si>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</si>
  <si>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</si>
  <si>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</si>
  <si>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</si>
  <si>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</si>
  <si>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</si>
  <si>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</si>
  <si>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</si>
  <si>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</si>
  <si>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</si>
  <si>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</si>
  <si>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</si>
  <si>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</si>
  <si>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</si>
  <si>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</si>
  <si>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</si>
  <si>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</si>
  <si>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</si>
  <si>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</si>
  <si>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</si>
  <si>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</si>
  <si>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</si>
  <si>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</si>
  <si>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</si>
  <si>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</si>
  <si>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</si>
  <si>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</si>
  <si>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</si>
  <si>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</si>
  <si>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</si>
  <si>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</si>
  <si>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</si>
  <si>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</si>
  <si>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</si>
  <si>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</si>
  <si>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</si>
  <si>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</si>
  <si>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</si>
  <si>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</si>
  <si>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</si>
  <si>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</si>
  <si>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</si>
  <si>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</si>
  <si>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</si>
  <si>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</si>
  <si>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</si>
  <si>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</si>
  <si>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</si>
  <si>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</si>
  <si>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</si>
  <si>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</si>
  <si>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</si>
  <si>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</si>
  <si>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</si>
  <si>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</si>
  <si>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</si>
  <si>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</si>
  <si>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</si>
  <si>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</si>
  <si>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</si>
  <si>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</si>
  <si>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</si>
  <si>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</si>
  <si>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</si>
  <si>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</si>
  <si>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</si>
  <si>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</si>
  <si>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</si>
  <si>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</si>
  <si>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</si>
  <si>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</si>
  <si>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</si>
  <si>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</si>
  <si>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</si>
  <si>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</si>
  <si>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</si>
  <si>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</si>
  <si>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</si>
  <si>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</si>
  <si>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</si>
  <si>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</si>
  <si>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</si>
  <si>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</si>
  <si>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</si>
  <si>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</si>
  <si>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</si>
  <si>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</si>
  <si>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</si>
  <si>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</si>
  <si>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</si>
  <si>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</si>
  <si>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</si>
  <si>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</si>
  <si>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</si>
  <si>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</si>
  <si>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</si>
  <si>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</si>
  <si>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</si>
  <si>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</si>
  <si>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</si>
  <si>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</si>
  <si>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</si>
  <si>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</si>
  <si>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</si>
  <si>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</si>
  <si>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</si>
  <si>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</si>
  <si>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</si>
  <si>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</si>
  <si>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</si>
  <si>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</si>
  <si>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</si>
  <si>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</si>
  <si>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</si>
  <si>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</si>
  <si>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</si>
  <si>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</si>
  <si>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</si>
  <si>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</si>
  <si>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</si>
  <si>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</si>
  <si>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</si>
  <si>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</si>
  <si>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</si>
  <si>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</si>
  <si>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</si>
  <si>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</si>
  <si>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</si>
  <si>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</si>
  <si>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</si>
  <si>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</si>
  <si>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</si>
  <si>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</si>
  <si>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</si>
  <si>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</si>
  <si>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</si>
  <si>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</si>
  <si>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</si>
  <si>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</si>
  <si>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</si>
  <si>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</si>
  <si>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</si>
  <si>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</si>
  <si>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</si>
  <si>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</si>
  <si>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</si>
  <si>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</si>
  <si>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</si>
  <si>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</si>
  <si>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</si>
  <si>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</si>
  <si>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</si>
  <si>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</si>
  <si>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</si>
  <si>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</si>
  <si>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</si>
  <si>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</si>
  <si>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</si>
  <si>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</si>
  <si>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</si>
  <si>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</si>
  <si>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</si>
  <si>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</si>
  <si>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</si>
  <si>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</si>
  <si>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</si>
  <si>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</si>
  <si>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</si>
  <si>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</si>
  <si>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</si>
  <si>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</si>
  <si>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</si>
  <si>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</si>
  <si>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</si>
  <si>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</si>
  <si>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</si>
  <si>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</si>
  <si>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</si>
  <si>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</si>
  <si>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</si>
  <si>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</si>
  <si>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</si>
  <si>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</si>
  <si>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</si>
  <si>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</si>
  <si>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</si>
  <si>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</si>
  <si>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</si>
  <si>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</si>
  <si>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</si>
  <si>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</si>
  <si>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</si>
  <si>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</si>
  <si>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</si>
  <si>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</si>
  <si>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</si>
  <si>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</si>
  <si>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</si>
  <si>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</si>
  <si>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</si>
  <si>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</si>
  <si>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</si>
  <si>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</si>
  <si>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</si>
  <si>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</si>
  <si>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</si>
  <si>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</si>
  <si>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</si>
  <si>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</si>
  <si>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</si>
  <si>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</si>
  <si>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</si>
  <si>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</si>
  <si>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</si>
  <si>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</si>
  <si>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</si>
  <si>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</si>
  <si>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</si>
  <si>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</si>
  <si>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</si>
  <si>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</si>
  <si>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</si>
  <si>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</si>
  <si>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</si>
  <si>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</si>
  <si>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</si>
  <si>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</si>
  <si>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</si>
  <si>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</si>
  <si>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</si>
  <si>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</si>
  <si>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</si>
  <si>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</si>
  <si>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</si>
  <si>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</si>
  <si>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</si>
  <si>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</si>
  <si>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</si>
  <si>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</si>
  <si>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</si>
  <si>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</si>
  <si>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</si>
  <si>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</si>
  <si>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</si>
  <si>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</si>
  <si>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</si>
  <si>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</si>
  <si>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</si>
  <si>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</si>
  <si>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</si>
  <si>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</si>
  <si>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</si>
  <si>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</si>
  <si>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</si>
  <si>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</si>
  <si>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</si>
  <si>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</si>
  <si>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</si>
  <si>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</si>
  <si>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</si>
  <si>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</si>
  <si>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</si>
  <si>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</si>
  <si>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</si>
  <si>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</si>
  <si>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</si>
  <si>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</si>
  <si>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</si>
  <si>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</si>
  <si>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</si>
  <si>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</si>
  <si>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</si>
  <si>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</si>
  <si>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</si>
  <si>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</si>
  <si>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</si>
  <si>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</si>
  <si>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</si>
  <si>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</si>
  <si>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</si>
  <si>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</si>
  <si>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</si>
  <si>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</si>
  <si>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</si>
  <si>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</si>
  <si>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</si>
  <si>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</si>
  <si>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</si>
  <si>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</si>
  <si>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</si>
  <si>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</si>
  <si>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</si>
  <si>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</si>
  <si>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</si>
  <si>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</si>
  <si>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</si>
  <si>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</si>
  <si>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</si>
  <si>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</si>
  <si>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</si>
  <si>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</si>
  <si>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</si>
  <si>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</si>
  <si>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</si>
  <si>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</si>
  <si>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</si>
  <si>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</si>
  <si>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</si>
  <si>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</si>
  <si>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</si>
  <si>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</si>
  <si>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</si>
  <si>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</si>
  <si>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</si>
  <si>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</si>
  <si>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</si>
  <si>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</si>
  <si>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</si>
  <si>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</si>
  <si>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</si>
  <si>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</si>
  <si>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</si>
  <si>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</si>
  <si>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</si>
  <si>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</si>
  <si>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</si>
  <si>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</si>
  <si>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</si>
  <si>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</si>
  <si>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</si>
  <si>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</si>
  <si>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</si>
  <si>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</si>
  <si>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</si>
  <si>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</si>
  <si>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</si>
  <si>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</si>
  <si>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</si>
  <si>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</si>
  <si>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</si>
  <si>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</si>
  <si>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</si>
  <si>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</si>
  <si>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</si>
  <si>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</si>
  <si>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</si>
  <si>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</si>
  <si>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</si>
  <si>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</si>
  <si>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</si>
  <si>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</si>
  <si>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</si>
  <si>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</si>
  <si>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</si>
  <si>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</si>
  <si>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</si>
  <si>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</si>
  <si>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</si>
  <si>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</si>
  <si>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</si>
  <si>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</si>
  <si>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</si>
  <si>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</si>
  <si>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</si>
  <si>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</si>
  <si>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</si>
  <si>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</si>
  <si>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</si>
  <si>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</si>
  <si>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</si>
  <si>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</si>
  <si>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</si>
  <si>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</si>
  <si>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</si>
  <si>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</si>
  <si>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</si>
  <si>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</si>
  <si>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</si>
  <si>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</si>
  <si>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</si>
  <si>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</si>
  <si>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</si>
  <si>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</si>
  <si>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</si>
  <si>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</si>
  <si>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</si>
  <si>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</si>
  <si>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</si>
  <si>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</si>
  <si>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</si>
  <si>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</si>
  <si>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</si>
  <si>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</si>
  <si>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</si>
  <si>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</si>
  <si>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</si>
  <si>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</si>
  <si>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</si>
  <si>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</si>
  <si>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</si>
  <si>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</si>
  <si>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</si>
  <si>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</si>
  <si>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</si>
  <si>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</si>
  <si>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</si>
  <si>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</si>
  <si>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</si>
  <si>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</si>
  <si>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</si>
  <si>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</si>
  <si>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</si>
  <si>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</si>
  <si>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</si>
  <si>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</si>
  <si>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</si>
  <si>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</si>
  <si>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</si>
  <si>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</si>
  <si>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</si>
  <si>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</si>
  <si>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</si>
  <si>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</si>
  <si>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</si>
  <si>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</si>
  <si>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</si>
  <si>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</si>
  <si>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</si>
  <si>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</si>
  <si>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</si>
  <si>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</si>
  <si>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</si>
  <si>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</si>
  <si>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</si>
  <si>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</si>
  <si>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</si>
  <si>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</si>
  <si>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</si>
  <si>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</si>
  <si>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</si>
  <si>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</si>
  <si>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</si>
  <si>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</si>
  <si>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</si>
  <si>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</si>
  <si>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</si>
  <si>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</si>
  <si>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</si>
  <si>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</si>
  <si>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</si>
  <si>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</si>
  <si>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</si>
  <si>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</si>
  <si>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</si>
  <si>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</si>
  <si>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</si>
  <si>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</si>
  <si>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</si>
  <si>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</si>
  <si>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</si>
  <si>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</si>
  <si>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</si>
  <si>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</si>
  <si>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</si>
  <si>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</si>
  <si>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</si>
  <si>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</si>
  <si>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</si>
  <si>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</si>
  <si>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</si>
  <si>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</si>
  <si>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</si>
  <si>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</si>
  <si>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</si>
  <si>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</si>
  <si>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</si>
  <si>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</si>
  <si>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</si>
  <si>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</si>
  <si>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</si>
  <si>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</si>
  <si>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</si>
  <si>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</si>
  <si>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</si>
  <si>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</si>
  <si>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</si>
  <si>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</si>
  <si>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</si>
  <si>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</si>
  <si>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</si>
  <si>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</si>
  <si>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</si>
  <si>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</si>
  <si>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</si>
  <si>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</si>
  <si>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</si>
  <si>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</si>
  <si>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</si>
  <si>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</si>
  <si>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</si>
  <si>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</si>
  <si>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</si>
  <si>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</si>
  <si>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</si>
  <si>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</si>
  <si>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</si>
  <si>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</si>
  <si>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</si>
  <si>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</si>
  <si>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</si>
  <si>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</si>
  <si>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</si>
  <si>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</si>
  <si>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</si>
  <si>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</si>
  <si>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</si>
  <si>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</si>
  <si>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</si>
  <si>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</si>
  <si>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</si>
  <si>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</si>
  <si>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</si>
  <si>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</si>
  <si>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</si>
  <si>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</si>
  <si>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</si>
  <si>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</si>
  <si>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</si>
  <si>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</si>
  <si>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</si>
  <si>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</si>
  <si>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</si>
  <si>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</si>
  <si>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</si>
  <si>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</si>
  <si>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</si>
  <si>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</si>
  <si>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</si>
  <si>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</si>
  <si>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</si>
  <si>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</si>
  <si>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</si>
  <si>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</si>
  <si>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</si>
  <si>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</si>
  <si>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</si>
  <si>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</si>
  <si>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</si>
  <si>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</si>
  <si>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</si>
  <si>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</si>
  <si>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</si>
  <si>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</si>
  <si>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</si>
  <si>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</si>
  <si>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</si>
  <si>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</si>
  <si>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</si>
  <si>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</si>
  <si>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</si>
  <si>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</si>
  <si>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</si>
  <si>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</si>
  <si>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</si>
  <si>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</si>
  <si>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</si>
  <si>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</si>
  <si>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</si>
  <si>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</si>
  <si>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</si>
  <si>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</si>
  <si>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</si>
  <si>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</si>
  <si>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</si>
  <si>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</si>
  <si>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</si>
  <si>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</si>
  <si>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</si>
  <si>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</si>
  <si>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</si>
  <si>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</si>
  <si>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</si>
  <si>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</si>
  <si>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</si>
  <si>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</si>
  <si>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</si>
  <si>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</si>
  <si>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</si>
  <si>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</si>
  <si>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</si>
  <si>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</si>
  <si>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</si>
  <si>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</si>
  <si>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</si>
  <si>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</si>
  <si>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</si>
  <si>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</si>
  <si>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</si>
  <si>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</si>
  <si>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</si>
  <si>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</si>
  <si>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</si>
  <si>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</si>
  <si>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</si>
  <si>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</si>
  <si>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</si>
  <si>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</si>
  <si>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</si>
  <si>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</si>
  <si>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</si>
  <si>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</si>
  <si>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</si>
  <si>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</si>
  <si>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</si>
  <si>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</si>
  <si>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</si>
  <si>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</si>
  <si>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</si>
  <si>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</si>
  <si>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</si>
  <si>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</si>
  <si>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</si>
  <si>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</si>
  <si>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</si>
  <si>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</si>
  <si>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</si>
  <si>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</si>
  <si>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</si>
  <si>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</si>
  <si>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</si>
  <si>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</si>
  <si>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</si>
  <si>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</si>
  <si>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</si>
  <si>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</si>
  <si>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</si>
  <si>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</si>
  <si>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</si>
  <si>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</si>
  <si>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</si>
  <si>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</si>
  <si>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</si>
  <si>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</si>
  <si>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</si>
  <si>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</si>
  <si>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</si>
  <si>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</si>
  <si>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</si>
  <si>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</si>
  <si>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</si>
  <si>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</si>
  <si>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</si>
  <si>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</si>
  <si>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</si>
  <si>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</si>
  <si>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</si>
  <si>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</si>
  <si>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</si>
  <si>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</si>
  <si>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</si>
  <si>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</si>
  <si>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</si>
  <si>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</si>
  <si>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</si>
  <si>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</si>
  <si>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</si>
  <si>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</si>
  <si>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</si>
  <si>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</si>
  <si>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</si>
  <si>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</si>
  <si>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</si>
  <si>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</si>
  <si>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</si>
  <si>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</si>
  <si>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</si>
  <si>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</si>
  <si>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</si>
  <si>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</si>
  <si>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</si>
  <si>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</si>
  <si>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</si>
  <si>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</si>
  <si>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</si>
  <si>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</si>
  <si>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</si>
  <si>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</si>
  <si>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</si>
  <si>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</si>
  <si>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</si>
  <si>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</si>
  <si>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</si>
  <si>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</si>
  <si>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</si>
  <si>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</si>
  <si>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</si>
  <si>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</si>
  <si>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</si>
  <si>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</si>
  <si>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</si>
  <si>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</si>
  <si>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</si>
  <si>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</si>
  <si>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</si>
  <si>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</si>
  <si>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</si>
  <si>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</si>
  <si>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</si>
  <si>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</si>
  <si>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</si>
  <si>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</si>
  <si>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</si>
  <si>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</si>
  <si>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</si>
  <si>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</si>
  <si>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</si>
  <si>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</si>
  <si>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</si>
  <si>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</si>
  <si>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</si>
  <si>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</si>
  <si>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</si>
  <si>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</si>
  <si>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</si>
  <si>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</si>
  <si>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</si>
  <si>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</si>
  <si>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</si>
  <si>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</si>
  <si>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</si>
  <si>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</si>
  <si>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</si>
  <si>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</si>
  <si>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</si>
  <si>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</si>
  <si>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</si>
  <si>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</si>
  <si>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</si>
  <si>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</si>
  <si>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</si>
  <si>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</si>
  <si>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</si>
  <si>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</si>
  <si>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</si>
  <si>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</si>
  <si>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</si>
  <si>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</si>
  <si>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</si>
  <si>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</si>
  <si>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</si>
  <si>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</si>
  <si>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</si>
  <si>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</si>
  <si>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</si>
  <si>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</si>
  <si>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</si>
  <si>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</si>
  <si>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</si>
  <si>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</si>
  <si>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</si>
  <si>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</si>
  <si>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</si>
  <si>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</si>
  <si>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</si>
  <si>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</si>
  <si>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</si>
  <si>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</si>
  <si>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</si>
  <si>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</si>
  <si>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</si>
  <si>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</si>
  <si>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</si>
  <si>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</si>
  <si>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</si>
  <si>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</si>
  <si>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</si>
  <si>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</si>
  <si>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</si>
  <si>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</si>
  <si>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</si>
  <si>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</si>
  <si>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</si>
  <si>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</si>
  <si>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</si>
  <si>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</si>
  <si>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</si>
  <si>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</si>
  <si>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</si>
  <si>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</si>
  <si>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</si>
  <si>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</si>
  <si>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</si>
  <si>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</si>
  <si>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</si>
  <si>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</si>
  <si>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</si>
  <si>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</si>
  <si>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</si>
  <si>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</si>
  <si>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</si>
  <si>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</si>
  <si>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</si>
  <si>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</si>
  <si>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</si>
  <si>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</si>
  <si>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</si>
  <si>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</si>
  <si>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</si>
  <si>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</si>
  <si>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</si>
  <si>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</si>
  <si>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</si>
  <si>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</si>
  <si>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</si>
  <si>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</si>
  <si>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</si>
  <si>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</si>
  <si>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</si>
  <si>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</si>
  <si>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</si>
  <si>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</si>
  <si>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</si>
  <si>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</si>
  <si>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</si>
  <si>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</si>
  <si>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</si>
  <si>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</si>
  <si>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</si>
  <si>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</si>
  <si>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</si>
  <si>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</si>
  <si>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</si>
  <si>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</si>
  <si>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</si>
  <si>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</si>
  <si>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</si>
  <si>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</si>
  <si>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</si>
  <si>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</si>
  <si>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</si>
  <si>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</si>
  <si>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</si>
  <si>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</si>
  <si>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</si>
  <si>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</si>
  <si>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</si>
  <si>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</si>
  <si>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</si>
  <si>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</si>
  <si>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</si>
  <si>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</si>
  <si>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</si>
  <si>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</si>
  <si>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</si>
  <si>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</si>
  <si>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</si>
  <si>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</si>
  <si>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</si>
  <si>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</si>
  <si>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</si>
  <si>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</si>
  <si>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</si>
  <si>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</si>
  <si>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</si>
  <si>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</si>
  <si>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</si>
  <si>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</si>
  <si>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</si>
  <si>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</si>
  <si>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</si>
  <si>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</si>
  <si>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</si>
  <si>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</si>
  <si>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</si>
  <si>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</si>
  <si>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</si>
  <si>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</si>
  <si>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</si>
  <si>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</si>
  <si>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</si>
  <si>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</si>
  <si>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</si>
  <si>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</si>
  <si>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</si>
  <si>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</si>
  <si>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</si>
  <si>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</si>
  <si>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</si>
  <si>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</si>
  <si>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</si>
  <si>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</si>
  <si>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</si>
  <si>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</si>
  <si>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</si>
  <si>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</si>
  <si>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</si>
  <si>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</si>
  <si>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</si>
  <si>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</si>
  <si>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</si>
  <si>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</si>
  <si>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</si>
  <si>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</si>
  <si>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</si>
  <si>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</si>
  <si>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</si>
  <si>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</si>
  <si>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</si>
  <si>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</si>
  <si>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</si>
  <si>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</si>
  <si>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</si>
  <si>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</si>
  <si>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</si>
  <si>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</si>
  <si>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</si>
  <si>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</si>
  <si>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</si>
  <si>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</si>
  <si>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</si>
  <si>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</si>
  <si>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</si>
  <si>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</si>
  <si>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</si>
  <si>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</si>
  <si>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</si>
  <si>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</si>
  <si>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</si>
  <si>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</si>
  <si>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</si>
  <si>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</si>
  <si>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</si>
  <si>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</si>
  <si>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</si>
  <si>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</si>
  <si>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</si>
  <si>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</si>
  <si>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</si>
  <si>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</si>
  <si>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</si>
  <si>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</si>
  <si>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</si>
  <si>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</si>
  <si>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</si>
  <si>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</si>
  <si>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</si>
  <si>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</si>
  <si>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</si>
  <si>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</si>
  <si>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</si>
  <si>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</si>
  <si>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</si>
  <si>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</si>
  <si>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</si>
  <si>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</si>
  <si>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</si>
  <si>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</si>
  <si>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</si>
  <si>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</si>
  <si>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</si>
  <si>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</si>
  <si>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</si>
  <si>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</si>
  <si>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</si>
  <si>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</si>
  <si>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</si>
  <si>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</si>
  <si>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</si>
  <si>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</si>
  <si>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</si>
  <si>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</si>
  <si>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</si>
  <si>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</si>
  <si>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</si>
  <si>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</si>
  <si>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</si>
  <si>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</si>
  <si>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</si>
  <si>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</si>
  <si>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</si>
  <si>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</si>
  <si>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</si>
  <si>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</si>
  <si>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</si>
  <si>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</si>
  <si>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</si>
  <si>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</si>
  <si>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</si>
  <si>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</si>
  <si>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</si>
  <si>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</si>
  <si>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</si>
  <si>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</si>
  <si>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</si>
  <si>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</si>
  <si>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</si>
  <si>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</si>
  <si>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</si>
  <si>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</si>
  <si>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</si>
  <si>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</si>
  <si>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</si>
  <si>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</si>
  <si>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</si>
  <si>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</si>
  <si>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</si>
  <si>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</si>
  <si>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</si>
  <si>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</si>
  <si>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</si>
  <si>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</si>
  <si>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</si>
  <si>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</si>
  <si>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</si>
  <si>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</si>
  <si>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</si>
  <si>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</si>
  <si>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</si>
  <si>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</si>
  <si>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</si>
  <si>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</si>
  <si>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</si>
  <si>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</si>
  <si>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</si>
  <si>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</si>
  <si>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</si>
  <si>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</si>
  <si>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</si>
  <si>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</si>
  <si>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</si>
  <si>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</si>
  <si>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</si>
  <si>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</si>
  <si>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</si>
  <si>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</si>
  <si>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</si>
  <si>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</si>
  <si>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</si>
  <si>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</si>
  <si>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</si>
  <si>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</si>
  <si>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</si>
  <si>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</si>
  <si>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</si>
  <si>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</si>
  <si>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</si>
  <si>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</si>
  <si>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</si>
  <si>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</si>
  <si>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</si>
  <si>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</si>
  <si>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</si>
  <si>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</si>
  <si>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</si>
  <si>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</si>
  <si>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</si>
  <si>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</si>
  <si>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</si>
  <si>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</si>
  <si>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</si>
  <si>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</si>
  <si>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</si>
  <si>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</si>
  <si>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</si>
  <si>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</si>
  <si>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</si>
  <si>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</si>
  <si>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</si>
  <si>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</si>
  <si>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</si>
  <si>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</si>
  <si>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</si>
  <si>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</si>
  <si>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</si>
  <si>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</si>
  <si>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</si>
  <si>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</si>
  <si>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</si>
  <si>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</si>
  <si>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</si>
  <si>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</si>
  <si>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</si>
  <si>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</si>
  <si>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</si>
  <si>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</si>
  <si>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</si>
  <si>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</si>
  <si>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</si>
  <si>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</si>
  <si>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</si>
  <si>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</si>
  <si>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</si>
  <si>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</si>
  <si>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</si>
  <si>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</si>
  <si>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</si>
  <si>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</si>
  <si>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</si>
  <si>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</si>
  <si>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</si>
  <si>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</si>
  <si>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</si>
  <si>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</si>
  <si>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</si>
  <si>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</si>
  <si>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</si>
  <si>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</si>
  <si>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</si>
  <si>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</si>
  <si>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</si>
  <si>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</si>
  <si>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</si>
  <si>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</si>
  <si>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</si>
  <si>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</si>
  <si>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</si>
  <si>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</si>
  <si>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</si>
  <si>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</si>
  <si>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</si>
  <si>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</si>
  <si>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</si>
  <si>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</si>
  <si>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</si>
  <si>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</si>
  <si>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</si>
  <si>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</si>
  <si>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</si>
  <si>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</si>
  <si>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</si>
  <si>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</si>
  <si>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</si>
  <si>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</si>
  <si>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</si>
  <si>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</si>
  <si>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</si>
  <si>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</si>
  <si>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</si>
  <si>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</si>
  <si>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</si>
  <si>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</si>
  <si>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</si>
  <si>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</si>
  <si>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</si>
  <si>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</si>
  <si>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</si>
  <si>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</si>
  <si>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</si>
  <si>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</si>
  <si>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</si>
  <si>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</si>
  <si>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</si>
  <si>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</si>
  <si>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</si>
  <si>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</si>
  <si>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</si>
  <si>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</si>
  <si>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</si>
  <si>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</si>
  <si>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</si>
  <si>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</si>
  <si>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</si>
  <si>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</si>
  <si>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</si>
  <si>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</si>
  <si>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</si>
  <si>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</si>
  <si>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</si>
  <si>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</si>
  <si>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</si>
  <si>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</si>
  <si>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</si>
  <si>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</si>
  <si>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</si>
  <si>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</si>
  <si>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</si>
  <si>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</si>
  <si>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</si>
  <si>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</si>
  <si>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</si>
  <si>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</si>
  <si>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</si>
  <si>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</si>
  <si>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</si>
  <si>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</si>
  <si>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</si>
  <si>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</si>
  <si>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</si>
  <si>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</si>
  <si>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</si>
  <si>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</si>
  <si>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</si>
  <si>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</si>
  <si>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</si>
  <si>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</si>
  <si>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</si>
  <si>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</si>
  <si>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</si>
  <si>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</si>
  <si>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</si>
  <si>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</si>
  <si>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</si>
  <si>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</si>
  <si>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</si>
  <si>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</si>
  <si>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</si>
  <si>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</si>
  <si>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</si>
  <si>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</si>
  <si>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</si>
  <si>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</si>
  <si>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</si>
  <si>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</si>
  <si>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</si>
  <si>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</si>
  <si>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</si>
  <si>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</si>
  <si>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</si>
  <si>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</si>
  <si>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</si>
  <si>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</si>
  <si>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</si>
  <si>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</si>
  <si>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</si>
  <si>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</si>
  <si>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</si>
  <si>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</si>
  <si>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</si>
  <si>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</si>
  <si>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</si>
  <si>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</si>
  <si>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</si>
  <si>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</si>
  <si>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</si>
  <si>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</si>
  <si>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</si>
  <si>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</si>
  <si>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</si>
  <si>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</si>
  <si>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</si>
  <si>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</si>
  <si>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</si>
  <si>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</si>
  <si>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</si>
  <si>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</si>
  <si>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</si>
  <si>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</si>
  <si>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</si>
  <si>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</si>
  <si>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</si>
  <si>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</si>
  <si>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</si>
  <si>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</si>
  <si>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</si>
  <si>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</si>
  <si>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</si>
  <si>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</si>
  <si>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</si>
  <si>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</si>
  <si>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</si>
  <si>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</si>
  <si>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</si>
  <si>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</si>
  <si>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</si>
  <si>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</si>
  <si>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</si>
  <si>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</si>
  <si>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</si>
  <si>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</si>
  <si>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</si>
  <si>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</si>
  <si>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</si>
  <si>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</si>
  <si>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</si>
  <si>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</si>
  <si>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</si>
  <si>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</si>
  <si>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</si>
  <si>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</si>
  <si>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</si>
  <si>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</si>
  <si>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</si>
  <si>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</si>
  <si>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</si>
  <si>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</si>
  <si>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</si>
  <si>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</si>
  <si>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</si>
  <si>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</si>
  <si>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</si>
  <si>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</si>
  <si>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</si>
  <si>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</si>
  <si>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</si>
  <si>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</si>
  <si>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</si>
  <si>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</si>
  <si>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</si>
  <si>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</si>
  <si>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</si>
  <si>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</si>
  <si>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</si>
  <si>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</si>
  <si>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</si>
  <si>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</si>
  <si>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</si>
  <si>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</si>
  <si>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</si>
  <si>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</si>
  <si>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</si>
  <si>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</si>
  <si>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</si>
  <si>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</si>
  <si>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</si>
  <si>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</si>
  <si>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</si>
  <si>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</si>
  <si>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</si>
  <si>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</si>
  <si>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</si>
  <si>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</si>
  <si>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</si>
  <si>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</si>
  <si>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</si>
  <si>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</si>
  <si>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</si>
  <si>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</si>
  <si>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</si>
  <si>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</si>
  <si>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</si>
  <si>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</si>
  <si>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</si>
  <si>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</si>
  <si>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</si>
  <si>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</si>
  <si>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</si>
  <si>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</si>
  <si>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</si>
  <si>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</si>
  <si>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</si>
  <si>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</si>
  <si>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</si>
  <si>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</si>
  <si>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</si>
  <si>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</si>
  <si>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</si>
  <si>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</si>
  <si>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</si>
  <si>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</si>
  <si>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</si>
  <si>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</si>
  <si>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</si>
  <si>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</si>
  <si>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</si>
  <si>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</si>
  <si>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</si>
  <si>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</si>
  <si>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</si>
  <si>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</si>
  <si>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</si>
  <si>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</si>
  <si>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</si>
  <si>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</si>
  <si>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</si>
  <si>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</si>
  <si>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</si>
  <si>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</si>
  <si>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</si>
  <si>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</si>
  <si>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</si>
  <si>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</si>
  <si>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</si>
  <si>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</si>
  <si>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</si>
  <si>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</si>
  <si>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</si>
  <si>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</si>
  <si>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</si>
  <si>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</si>
  <si>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</si>
  <si>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</si>
  <si>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</si>
  <si>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</si>
  <si>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</si>
  <si>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</si>
  <si>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</si>
  <si>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</si>
  <si>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</si>
  <si>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</si>
  <si>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</si>
  <si>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</si>
  <si>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</si>
  <si>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</si>
  <si>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</si>
  <si>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</si>
  <si>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</si>
  <si>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</si>
  <si>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</si>
  <si>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</si>
  <si>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</si>
  <si>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</si>
  <si>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</si>
  <si>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</si>
  <si>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</si>
  <si>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</si>
  <si>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</si>
  <si>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</si>
  <si>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</si>
  <si>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</si>
  <si>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</si>
  <si>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</si>
  <si>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</si>
  <si>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</si>
  <si>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</si>
  <si>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</si>
  <si>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</si>
  <si>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</si>
  <si>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</si>
  <si>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</si>
  <si>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</si>
  <si>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</si>
  <si>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</si>
  <si>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</si>
  <si>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</si>
  <si>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</si>
  <si>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</si>
  <si>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</si>
  <si>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</si>
  <si>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</si>
  <si>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</si>
  <si>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</si>
  <si>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</si>
  <si>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</si>
  <si>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</si>
  <si>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</si>
  <si>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</si>
  <si>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</si>
  <si>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</si>
  <si>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</si>
  <si>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</si>
  <si>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</si>
  <si>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</si>
  <si>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</si>
  <si>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</si>
  <si>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</si>
  <si>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</si>
  <si>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</si>
  <si>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</si>
  <si>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</si>
  <si>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</si>
  <si>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</si>
  <si>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</si>
  <si>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</si>
  <si>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</si>
  <si>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</si>
  <si>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</si>
  <si>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</si>
  <si>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</si>
  <si>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</si>
  <si>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</si>
  <si>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</si>
  <si>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</si>
  <si>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</si>
  <si>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</si>
  <si>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</si>
  <si>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</si>
  <si>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</si>
  <si>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</si>
  <si>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</si>
  <si>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</si>
  <si>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</si>
  <si>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</si>
  <si>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</si>
  <si>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</si>
  <si>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</si>
  <si>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</si>
  <si>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</si>
  <si>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</si>
  <si>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</si>
  <si>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</si>
  <si>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</si>
  <si>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</si>
  <si>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</si>
  <si>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</si>
  <si>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</si>
  <si>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</si>
  <si>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</si>
  <si>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</si>
  <si>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</si>
  <si>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</si>
  <si>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</si>
  <si>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</si>
  <si>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</si>
  <si>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</si>
  <si>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</si>
  <si>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</si>
  <si>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</si>
  <si>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</si>
  <si>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</si>
  <si>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</si>
  <si>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</si>
  <si>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</si>
  <si>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</si>
  <si>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</si>
  <si>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</si>
  <si>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</si>
  <si>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</si>
  <si>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</si>
  <si>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</si>
  <si>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</si>
  <si>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</si>
  <si>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</si>
  <si>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</si>
  <si>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</si>
  <si>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</si>
  <si>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</si>
  <si>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</si>
  <si>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</si>
  <si>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</si>
  <si>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</si>
  <si>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</si>
  <si>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</si>
  <si>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</si>
  <si>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</si>
  <si>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</si>
  <si>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</si>
  <si>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</si>
  <si>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</si>
  <si>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</si>
  <si>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</si>
  <si>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</si>
  <si>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</si>
  <si>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</si>
  <si>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</si>
  <si>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</si>
  <si>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</si>
  <si>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</si>
  <si>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</si>
  <si>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</si>
  <si>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</si>
  <si>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</si>
  <si>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</si>
  <si>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</si>
  <si>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</si>
  <si>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</si>
  <si>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</si>
  <si>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</si>
  <si>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</si>
  <si>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</si>
  <si>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</si>
  <si>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</si>
  <si>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</si>
  <si>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</si>
  <si>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</si>
  <si>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</si>
  <si>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</si>
  <si>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</si>
  <si>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</si>
  <si>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</si>
  <si>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</si>
  <si>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</si>
  <si>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</si>
  <si>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</si>
  <si>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</si>
  <si>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</si>
  <si>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</si>
  <si>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</si>
  <si>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</si>
  <si>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</si>
  <si>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</si>
  <si>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</si>
  <si>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</si>
  <si>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</si>
  <si>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</si>
  <si>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</si>
  <si>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</si>
  <si>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</si>
  <si>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</si>
  <si>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</si>
  <si>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</si>
  <si>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</si>
  <si>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</si>
  <si>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</si>
  <si>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</si>
  <si>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</si>
  <si>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</si>
  <si>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</si>
  <si>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</si>
  <si>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</si>
  <si>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</si>
  <si>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</si>
  <si>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</si>
  <si>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</si>
  <si>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</si>
  <si>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</si>
  <si>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</si>
  <si>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</si>
  <si>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</si>
  <si>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</si>
  <si>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</si>
  <si>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</si>
  <si>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</si>
  <si>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</si>
  <si>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</si>
  <si>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</si>
  <si>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</si>
  <si>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</si>
  <si>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</si>
  <si>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</si>
  <si>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</si>
  <si>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</si>
  <si>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</si>
  <si>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</si>
  <si>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</si>
  <si>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</si>
  <si>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</si>
  <si>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</si>
  <si>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</si>
  <si>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</si>
  <si>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</si>
  <si>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</si>
  <si>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</si>
  <si>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</si>
  <si>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</si>
  <si>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</si>
  <si>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</si>
  <si>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</si>
  <si>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</si>
  <si>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</si>
  <si>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</si>
  <si>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</si>
  <si>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</si>
  <si>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</si>
  <si>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</si>
  <si>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</si>
  <si>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</si>
  <si>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</si>
  <si>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</si>
  <si>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</si>
  <si>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</si>
  <si>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</si>
  <si>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</si>
  <si>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</si>
  <si>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</si>
  <si>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</si>
  <si>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</si>
  <si>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</si>
  <si>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</si>
  <si>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</si>
  <si>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</si>
  <si>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</si>
  <si>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</si>
  <si>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</si>
  <si>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</si>
  <si>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</si>
  <si>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</si>
  <si>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</si>
  <si>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</si>
  <si>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</si>
  <si>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</si>
  <si>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</si>
  <si>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</si>
  <si>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</si>
  <si>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</si>
  <si>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</si>
  <si>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</si>
  <si>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</si>
  <si>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</si>
  <si>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</si>
  <si>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</si>
  <si>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</si>
  <si>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</si>
  <si>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</si>
  <si>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</si>
  <si>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</si>
  <si>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</si>
  <si>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</si>
  <si>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</si>
  <si>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</si>
  <si>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</si>
  <si>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</si>
  <si>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</si>
  <si>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</si>
  <si>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</si>
  <si>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</si>
  <si>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</si>
  <si>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</si>
  <si>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</si>
  <si>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</si>
  <si>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</si>
  <si>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</si>
  <si>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</si>
  <si>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</si>
  <si>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</si>
  <si>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</si>
  <si>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</si>
  <si>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</si>
  <si>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</si>
  <si>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</si>
  <si>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</si>
  <si>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</si>
  <si>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</si>
  <si>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</si>
  <si>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</si>
  <si>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</si>
  <si>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</si>
  <si>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</si>
  <si>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</si>
  <si>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</si>
  <si>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</si>
  <si>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</si>
  <si>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</si>
  <si>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</si>
  <si>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</si>
  <si>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</si>
  <si>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</si>
  <si>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</si>
  <si>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</si>
  <si>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</si>
  <si>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</si>
  <si>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</si>
  <si>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</si>
  <si>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</si>
  <si>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</si>
  <si>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</si>
  <si>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</si>
  <si>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</si>
  <si>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</si>
  <si>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</si>
  <si>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</si>
  <si>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</si>
  <si>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</si>
  <si>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</si>
  <si>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</si>
  <si>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</si>
  <si>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</si>
  <si>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</si>
  <si>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</si>
  <si>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</si>
  <si>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</si>
  <si>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</si>
  <si>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</si>
  <si>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</si>
  <si>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</si>
  <si>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</si>
  <si>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</si>
  <si>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</si>
  <si>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</si>
  <si>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</si>
  <si>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</si>
  <si>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</si>
  <si>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</si>
  <si>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</si>
  <si>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</si>
  <si>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</si>
  <si>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</si>
  <si>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</si>
  <si>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</si>
  <si>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</si>
  <si>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</si>
  <si>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</si>
  <si>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</si>
  <si>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</si>
  <si>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</si>
  <si>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</si>
  <si>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</si>
  <si>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</si>
  <si>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</si>
  <si>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</si>
  <si>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</si>
  <si>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</si>
  <si>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</si>
  <si>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</si>
  <si>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</si>
  <si>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</si>
  <si>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</si>
  <si>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</si>
  <si>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</si>
  <si>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</si>
  <si>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</si>
  <si>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</si>
  <si>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</si>
  <si>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</si>
  <si>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</si>
  <si>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</si>
  <si>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</si>
  <si>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</si>
  <si>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</si>
  <si>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</si>
  <si>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</si>
  <si>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</si>
  <si>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</si>
  <si>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</si>
  <si>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</si>
  <si>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</si>
  <si>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</si>
  <si>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</si>
  <si>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</si>
  <si>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</si>
  <si>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</si>
  <si>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</si>
  <si>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</si>
  <si>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</si>
  <si>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</si>
  <si>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</si>
  <si>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</si>
  <si>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</si>
  <si>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</si>
  <si>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</si>
  <si>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</si>
  <si>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</si>
  <si>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</si>
  <si>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</si>
  <si>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</si>
  <si>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</si>
  <si>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</si>
  <si>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</si>
  <si>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</si>
  <si>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</si>
  <si>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</si>
  <si>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</si>
  <si>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</si>
  <si>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</si>
  <si>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</si>
  <si>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</si>
  <si>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</si>
  <si>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</si>
  <si>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</si>
  <si>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</si>
  <si>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</si>
  <si>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</si>
  <si>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</si>
  <si>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</si>
  <si>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</si>
  <si>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</si>
  <si>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</si>
  <si>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</si>
  <si>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</si>
  <si>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</si>
  <si>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</si>
  <si>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</si>
  <si>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</si>
  <si>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</si>
  <si>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</si>
  <si>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</si>
  <si>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</si>
  <si>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</si>
  <si>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</si>
  <si>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</si>
  <si>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</si>
  <si>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</si>
  <si>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</si>
  <si>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</si>
  <si>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</si>
  <si>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</si>
  <si>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</si>
  <si>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</si>
  <si>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</si>
  <si>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</si>
  <si>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</si>
  <si>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</si>
  <si>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</si>
  <si>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</si>
  <si>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</si>
  <si>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</si>
  <si>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</si>
  <si>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</si>
  <si>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</si>
  <si>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</si>
  <si>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</si>
  <si>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</si>
  <si>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</si>
  <si>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</si>
  <si>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</si>
  <si>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</si>
  <si>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</si>
  <si>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</si>
  <si>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</si>
  <si>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</si>
  <si>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</si>
  <si>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</si>
  <si>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</si>
  <si>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</si>
  <si>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</si>
  <si>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</si>
  <si>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</si>
  <si>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</si>
  <si>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</si>
  <si>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</si>
  <si>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</si>
  <si>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</si>
  <si>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</si>
  <si>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</si>
  <si>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</si>
  <si>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</si>
  <si>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</si>
  <si>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</si>
  <si>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</si>
  <si>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</si>
  <si>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</si>
  <si>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</si>
  <si>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</si>
  <si>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</si>
  <si>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</si>
  <si>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</si>
  <si>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</si>
  <si>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</si>
  <si>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</si>
  <si>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</si>
  <si>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</si>
  <si>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</si>
  <si>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</si>
  <si>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</si>
  <si>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</si>
  <si>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</si>
  <si>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</si>
  <si>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</si>
  <si>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</si>
  <si>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</si>
  <si>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</si>
  <si>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</si>
  <si>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</si>
  <si>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</si>
  <si>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</si>
  <si>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</si>
  <si>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</si>
  <si>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</si>
  <si>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</si>
  <si>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</si>
  <si>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</si>
  <si>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</si>
  <si>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</si>
  <si>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</si>
  <si>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</si>
  <si>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</si>
  <si>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</si>
  <si>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</si>
  <si>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</si>
  <si>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</si>
  <si>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</si>
  <si>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</si>
  <si>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</si>
  <si>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</si>
  <si>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</si>
  <si>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</si>
  <si>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</si>
  <si>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</si>
  <si>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</si>
  <si>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</si>
  <si>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</si>
  <si>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</si>
  <si>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</si>
  <si>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</si>
  <si>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</si>
  <si>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</si>
  <si>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</si>
  <si>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</si>
  <si>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</si>
  <si>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</si>
  <si>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</si>
  <si>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</si>
  <si>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</si>
  <si>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</si>
  <si>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</si>
  <si>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</si>
  <si>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</si>
  <si>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</si>
  <si>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</si>
  <si>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</si>
  <si>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</si>
  <si>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</si>
  <si>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</si>
  <si>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</si>
  <si>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</si>
  <si>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</si>
  <si>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</si>
  <si>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</si>
  <si>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</si>
  <si>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</si>
  <si>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</si>
  <si>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</si>
  <si>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</si>
  <si>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</si>
  <si>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</si>
  <si>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</si>
  <si>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</si>
  <si>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</si>
  <si>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</si>
  <si>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</si>
  <si>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</si>
  <si>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</si>
  <si>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</si>
  <si>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</si>
  <si>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</si>
  <si>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</si>
  <si>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</si>
  <si>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</si>
  <si>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</si>
  <si>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</si>
  <si>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</si>
  <si>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</si>
  <si>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</si>
  <si>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</si>
  <si>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</si>
  <si>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</si>
  <si>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</si>
  <si>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</si>
  <si>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</si>
  <si>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</si>
  <si>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</si>
  <si>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</si>
  <si>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</si>
  <si>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</si>
  <si>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</si>
  <si>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</si>
  <si>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</si>
  <si>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</si>
  <si>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</si>
  <si>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</si>
  <si>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</si>
  <si>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</si>
  <si>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</si>
  <si>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</si>
  <si>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</si>
  <si>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</si>
  <si>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</si>
  <si>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</si>
  <si>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</si>
  <si>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</si>
  <si>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</si>
  <si>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</si>
  <si>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</si>
  <si>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</si>
  <si>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</si>
  <si>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</si>
  <si>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</si>
  <si>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</si>
  <si>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</si>
  <si>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</si>
  <si>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</si>
  <si>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</si>
  <si>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</si>
  <si>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</si>
  <si>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</si>
  <si>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</si>
  <si>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</si>
  <si>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</si>
  <si>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</si>
  <si>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</si>
  <si>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</si>
  <si>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</si>
  <si>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</si>
  <si>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</si>
  <si>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</si>
  <si>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</si>
  <si>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</si>
  <si>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</si>
  <si>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</si>
  <si>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</si>
  <si>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</si>
  <si>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</si>
  <si>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</si>
  <si>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</si>
  <si>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</si>
  <si>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</si>
  <si>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</si>
  <si>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</si>
  <si>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</si>
  <si>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</si>
  <si>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</si>
  <si>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</si>
  <si>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</si>
  <si>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</si>
  <si>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</si>
  <si>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</si>
  <si>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</si>
  <si>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</si>
  <si>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</si>
  <si>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</si>
  <si>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</si>
  <si>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</si>
  <si>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</si>
  <si>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</si>
  <si>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</si>
  <si>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</si>
  <si>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</si>
  <si>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</si>
  <si>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</si>
  <si>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</si>
  <si>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</si>
  <si>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</si>
  <si>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</si>
  <si>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</si>
  <si>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</si>
  <si>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</si>
  <si>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</si>
  <si>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</si>
  <si>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</si>
  <si>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</si>
  <si>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</si>
  <si>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</si>
  <si>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</si>
  <si>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</si>
  <si>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</si>
  <si>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</si>
  <si>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</si>
  <si>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</si>
  <si>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</si>
  <si>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</si>
  <si>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</si>
  <si>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</si>
  <si>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</si>
  <si>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</si>
  <si>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</si>
  <si>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</si>
  <si>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</si>
  <si>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</si>
  <si>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</si>
  <si>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</si>
  <si>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</si>
  <si>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</si>
  <si>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</si>
  <si>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</si>
  <si>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</si>
  <si>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</si>
  <si>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</si>
  <si>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</si>
  <si>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</si>
  <si>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</si>
  <si>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</si>
  <si>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</si>
  <si>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</si>
  <si>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</si>
  <si>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</si>
  <si>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</si>
  <si>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</si>
  <si>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</si>
  <si>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</si>
  <si>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</si>
  <si>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</si>
  <si>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</si>
  <si>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</si>
  <si>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</si>
  <si>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</si>
  <si>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</si>
  <si>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</si>
  <si>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</si>
  <si>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</si>
  <si>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</si>
  <si>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</si>
  <si>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</si>
  <si>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</si>
  <si>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</si>
  <si>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</si>
  <si>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</si>
  <si>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</si>
  <si>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</si>
  <si>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</si>
  <si>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</si>
  <si>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</si>
  <si>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</si>
  <si>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</si>
  <si>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</si>
  <si>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</si>
  <si>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</si>
  <si>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</si>
  <si>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</si>
  <si>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</si>
  <si>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</si>
  <si>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</si>
  <si>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</si>
  <si>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</si>
  <si>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</si>
  <si>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</si>
  <si>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</si>
  <si>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</si>
  <si>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</si>
  <si>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</si>
  <si>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</si>
  <si>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</si>
  <si>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</si>
  <si>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</si>
  <si>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</si>
  <si>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</si>
  <si>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</si>
  <si>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</si>
  <si>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</si>
  <si>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</si>
  <si>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</si>
  <si>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</si>
  <si>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</si>
  <si>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</si>
  <si>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</si>
  <si>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</si>
  <si>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</si>
  <si>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</si>
  <si>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</si>
  <si>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</si>
  <si>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</si>
  <si>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</si>
  <si>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</si>
  <si>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</si>
  <si>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</si>
  <si>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</si>
  <si>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</si>
  <si>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</si>
  <si>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</si>
  <si>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</si>
  <si>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</si>
  <si>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</si>
  <si>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</si>
  <si>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</si>
  <si>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</si>
  <si>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</si>
  <si>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</si>
  <si>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</si>
  <si>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</si>
  <si>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</si>
  <si>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</si>
  <si>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</si>
  <si>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</si>
  <si>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</si>
  <si>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</si>
  <si>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</si>
  <si>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</si>
  <si>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</si>
  <si>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</si>
  <si>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</si>
  <si>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</si>
  <si>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</si>
  <si>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</si>
  <si>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</si>
  <si>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</si>
  <si>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</si>
  <si>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</si>
  <si>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</si>
  <si>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</si>
  <si>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</si>
  <si>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</si>
  <si>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</si>
  <si>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</si>
  <si>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</si>
  <si>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</si>
  <si>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</si>
  <si>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</si>
  <si>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</si>
  <si>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</si>
  <si>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</si>
  <si>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</si>
  <si>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</si>
  <si>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</si>
  <si>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</si>
  <si>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</si>
  <si>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</si>
  <si>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</si>
  <si>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</si>
  <si>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</si>
  <si>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</si>
  <si>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</si>
  <si>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</si>
  <si>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</si>
  <si>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</si>
  <si>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</si>
  <si>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</si>
  <si>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</si>
  <si>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</si>
  <si>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</si>
  <si>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</si>
  <si>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</si>
  <si>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</si>
  <si>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</si>
  <si>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</si>
  <si>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</si>
  <si>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</si>
  <si>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</si>
  <si>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</si>
  <si>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</si>
  <si>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</si>
  <si>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</si>
  <si>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</si>
  <si>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</si>
  <si>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</si>
  <si>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</si>
  <si>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</si>
  <si>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</si>
  <si>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</si>
  <si>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</si>
  <si>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</si>
  <si>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</si>
  <si>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</si>
  <si>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</si>
  <si>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</si>
  <si>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</si>
  <si>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</si>
  <si>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</si>
  <si>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</si>
  <si>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</si>
  <si>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</si>
  <si>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</si>
  <si>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</si>
  <si>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</si>
  <si>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</si>
  <si>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</si>
  <si>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</si>
  <si>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</si>
  <si>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</si>
  <si>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</si>
  <si>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</si>
  <si>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</si>
  <si>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</si>
  <si>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</si>
  <si>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</si>
  <si>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</si>
  <si>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</si>
  <si>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</si>
  <si>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</si>
  <si>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</si>
  <si>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</si>
  <si>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</si>
  <si>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</si>
  <si>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</si>
  <si>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</si>
  <si>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</si>
  <si>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</si>
  <si>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</si>
  <si>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</si>
  <si>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</si>
  <si>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</si>
  <si>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</si>
  <si>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</si>
  <si>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</si>
  <si>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</si>
  <si>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</si>
  <si>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</si>
  <si>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</si>
  <si>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</si>
  <si>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</si>
  <si>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</si>
  <si>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</si>
  <si>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</si>
  <si>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</si>
  <si>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</si>
  <si>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</si>
  <si>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</si>
  <si>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</si>
  <si>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</si>
  <si>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</si>
  <si>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</si>
  <si>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</si>
  <si>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</si>
  <si>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</si>
  <si>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</si>
  <si>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</si>
  <si>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</si>
  <si>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</si>
  <si>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</si>
  <si>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</si>
  <si>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</si>
  <si>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</si>
  <si>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</si>
  <si>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</si>
  <si>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</si>
  <si>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</si>
  <si>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</si>
  <si>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</si>
  <si>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</si>
  <si>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</si>
  <si>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</si>
  <si>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</si>
  <si>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</si>
  <si>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</si>
  <si>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</si>
  <si>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</si>
  <si>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</si>
  <si>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</si>
  <si>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</si>
  <si>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</si>
  <si>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</si>
  <si>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</si>
  <si>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</si>
  <si>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</si>
  <si>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</si>
  <si>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</si>
  <si>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</si>
  <si>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</si>
  <si>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</si>
  <si>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</si>
  <si>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</si>
  <si>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</si>
  <si>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</si>
  <si>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</si>
  <si>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</si>
  <si>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</si>
  <si>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</si>
  <si>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</si>
  <si>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</si>
  <si>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</si>
  <si>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</si>
  <si>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</si>
  <si>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</si>
  <si>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</si>
  <si>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</si>
  <si>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</si>
  <si>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</si>
  <si>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</si>
  <si>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</si>
  <si>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</si>
  <si>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</si>
  <si>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</si>
  <si>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</si>
  <si>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</si>
  <si>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</si>
  <si>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</si>
  <si>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</si>
  <si>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</si>
  <si>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</si>
  <si>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</si>
  <si>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</si>
  <si>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</si>
  <si>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</si>
  <si>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</si>
  <si>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</si>
  <si>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</si>
  <si>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</si>
  <si>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</si>
  <si>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</si>
  <si>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</si>
  <si>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</si>
  <si>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</si>
  <si>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</si>
  <si>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</si>
  <si>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</si>
  <si>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</si>
  <si>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</si>
  <si>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</si>
  <si>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</si>
  <si>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</si>
  <si>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</si>
  <si>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</si>
  <si>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</si>
  <si>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</si>
  <si>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</si>
  <si>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</si>
  <si>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</si>
  <si>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</si>
  <si>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</si>
  <si>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</si>
  <si>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</si>
  <si>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</si>
  <si>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</si>
  <si>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</si>
  <si>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</si>
  <si>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</si>
  <si>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</si>
  <si>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</si>
  <si>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</si>
  <si>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</si>
  <si>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</si>
  <si>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</si>
  <si>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</si>
  <si>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</si>
  <si>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</si>
  <si>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</si>
  <si>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</si>
  <si>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</si>
  <si>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</si>
  <si>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</si>
  <si>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</si>
  <si>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</si>
  <si>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</si>
  <si>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</si>
  <si>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</si>
  <si>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</si>
  <si>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</si>
  <si>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</si>
  <si>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</si>
  <si>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</si>
  <si>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</si>
  <si>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</si>
  <si>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</si>
  <si>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</si>
  <si>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</si>
  <si>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</si>
  <si>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</si>
  <si>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</si>
  <si>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</si>
  <si>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</si>
  <si>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</si>
  <si>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</si>
  <si>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</si>
  <si>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</si>
  <si>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</si>
  <si>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</si>
  <si>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</si>
  <si>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</si>
  <si>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</si>
  <si>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</si>
  <si>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</si>
  <si>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</si>
  <si>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</si>
  <si>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</si>
  <si>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</si>
  <si>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</si>
  <si>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</si>
  <si>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</si>
  <si>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</si>
  <si>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</si>
  <si>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</si>
  <si>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</si>
  <si>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</si>
  <si>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</si>
  <si>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</si>
  <si>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</si>
  <si>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</si>
  <si>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</si>
  <si>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</si>
  <si>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</si>
  <si>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</si>
  <si>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</si>
  <si>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</si>
  <si>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</si>
  <si>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</si>
  <si>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</si>
  <si>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</si>
  <si>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</si>
  <si>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</si>
  <si>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</si>
  <si>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</si>
  <si>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</si>
  <si>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</si>
  <si>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</si>
  <si>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</si>
  <si>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</si>
  <si>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</si>
  <si>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</si>
  <si>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</si>
  <si>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</si>
  <si>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</si>
  <si>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</si>
  <si>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</si>
  <si>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</si>
  <si>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</si>
  <si>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</si>
  <si>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</si>
  <si>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</si>
  <si>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</si>
  <si>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</si>
  <si>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</si>
  <si>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</si>
  <si>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</si>
  <si>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</si>
  <si>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</si>
  <si>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</si>
  <si>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</si>
  <si>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</si>
  <si>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</si>
  <si>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</si>
  <si>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</si>
  <si>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</si>
  <si>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</si>
  <si>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</si>
  <si>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</si>
  <si>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</si>
  <si>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</si>
  <si>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</si>
  <si>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</si>
  <si>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</si>
  <si>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</si>
  <si>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</si>
  <si>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</si>
  <si>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</si>
  <si>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</si>
  <si>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</si>
  <si>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</si>
  <si>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</si>
  <si>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</si>
  <si>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</si>
  <si>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</si>
  <si>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</si>
  <si>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</si>
  <si>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</si>
  <si>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</si>
  <si>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</si>
  <si>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</si>
  <si>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</si>
  <si>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</si>
  <si>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</si>
  <si>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</si>
  <si>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</si>
  <si>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</si>
  <si>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</si>
  <si>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</si>
  <si>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</si>
  <si>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</si>
  <si>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</si>
  <si>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</si>
  <si>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</si>
  <si>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</si>
  <si>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</si>
  <si>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</si>
  <si>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</si>
  <si>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</si>
  <si>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Row Labels</t>
  </si>
  <si>
    <t>Grand Total</t>
  </si>
  <si>
    <t>Count of outcomes</t>
  </si>
  <si>
    <t>Column Labels</t>
  </si>
  <si>
    <t>(All)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</si>
  <si>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</si>
  <si>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</si>
  <si>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</si>
  <si>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</si>
  <si>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</si>
  <si>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</si>
  <si>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</si>
  <si>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</si>
  <si>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</si>
  <si>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</si>
  <si>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</si>
  <si>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</si>
  <si>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</si>
  <si>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deadline Date</t>
  </si>
  <si>
    <t xml:space="preserve">Goal </t>
  </si>
  <si>
    <t xml:space="preserve">Number Successful </t>
  </si>
  <si>
    <t xml:space="preserve">Number Canceled </t>
  </si>
  <si>
    <t xml:space="preserve">Total Projects </t>
  </si>
  <si>
    <t xml:space="preserve">Percentage Failed </t>
  </si>
  <si>
    <t xml:space="preserve">Pencentage Successful </t>
  </si>
  <si>
    <t xml:space="preserve">Percentage Canceled 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</si>
  <si>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</si>
  <si>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</si>
  <si>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</si>
  <si>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</si>
  <si>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</si>
  <si>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</si>
  <si>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</si>
  <si>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</si>
  <si>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</si>
  <si>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</si>
  <si>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</si>
  <si>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</si>
  <si>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Number Failed 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</si>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</sst>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9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layout>
        <c:manualLayout>
          <c:xMode val="edge"/>
          <c:yMode val="edge"/>
          <c:x val="0.22157170219304476"/>
          <c:y val="0.1307962582817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45EE-9FD8-E575015AFE7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8-40A7-85D0-EA2BAA03B59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8-40A7-85D0-EA2BAA03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87536"/>
        <c:axId val="621485568"/>
      </c:lineChart>
      <c:catAx>
        <c:axId val="621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85568"/>
        <c:crosses val="autoZero"/>
        <c:auto val="1"/>
        <c:lblAlgn val="ctr"/>
        <c:lblOffset val="100"/>
        <c:noMultiLvlLbl val="0"/>
      </c:catAx>
      <c:valAx>
        <c:axId val="621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72482384468067E-2"/>
          <c:y val="0.1721818963138628"/>
          <c:w val="0.89587911421485666"/>
          <c:h val="0.61861783430257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 '!$F$1</c:f>
              <c:strCache>
                <c:ptCount val="1"/>
                <c:pt idx="0">
                  <c:v>Pencentage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C-4432-AA44-F2777B941DF3}"/>
            </c:ext>
          </c:extLst>
        </c:ser>
        <c:ser>
          <c:idx val="1"/>
          <c:order val="1"/>
          <c:tx>
            <c:strRef>
              <c:f>'Outcomes Based on Goals 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C-4432-AA44-F2777B941DF3}"/>
            </c:ext>
          </c:extLst>
        </c:ser>
        <c:ser>
          <c:idx val="2"/>
          <c:order val="2"/>
          <c:tx>
            <c:strRef>
              <c:f>'Outcomes Based on Goals '!$H$1</c:f>
              <c:strCache>
                <c:ptCount val="1"/>
                <c:pt idx="0">
                  <c:v>Percentage Canceled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C-4432-AA44-F2777B94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93728"/>
        <c:axId val="595194056"/>
      </c:lineChart>
      <c:catAx>
        <c:axId val="5951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94056"/>
        <c:crosses val="autoZero"/>
        <c:auto val="1"/>
        <c:lblAlgn val="ctr"/>
        <c:lblOffset val="100"/>
        <c:noMultiLvlLbl val="0"/>
      </c:catAx>
      <c:valAx>
        <c:axId val="59519405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0</xdr:row>
      <xdr:rowOff>126681</xdr:rowOff>
    </xdr:from>
    <xdr:to>
      <xdr:col>14</xdr:col>
      <xdr:colOff>120015</xdr:colOff>
      <xdr:row>18</xdr:row>
      <xdr:rowOff>127634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5EDFC53A-19DB-4F85-BE0E-0E936F27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14</xdr:row>
      <xdr:rowOff>16192</xdr:rowOff>
    </xdr:from>
    <xdr:to>
      <xdr:col>6</xdr:col>
      <xdr:colOff>714376</xdr:colOff>
      <xdr:row>36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43D42-3132-4BD1-B961-815817BD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e Young" refreshedDate="44431.943508449076" createdVersion="6" refreshedVersion="6" minRefreshableVersion="3" recordCount="4123" xr:uid="{55B3D970-FA3D-403F-91EA-50B84D26C640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 Date" numFmtId="0">
      <sharedItems containsNonDate="0" containsDate="1" containsString="0" containsBlank="1" minDate="2009-08-10T19:26:00" maxDate="2017-05-03T19:12:00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3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d v="2015-07-23T03:00:00"/>
    <x v="0"/>
    <n v="1437620400"/>
    <n v="1434931811"/>
    <b v="0"/>
    <n v="182"/>
    <b v="1"/>
    <s v="film &amp; video/television"/>
    <x v="0"/>
    <s v="television"/>
    <n v="137"/>
    <x v="0"/>
  </r>
  <r>
    <n v="1"/>
    <s v="FannibalFest Fan Convention"/>
    <s v="A Hannibal TV Show Fan Convention and Art Collective"/>
    <n v="10275"/>
    <n v="14653"/>
    <x v="0"/>
    <s v="US"/>
    <s v="USD"/>
    <d v="2017-03-02T14:24:43"/>
    <x v="1"/>
    <n v="1488464683"/>
    <n v="1485872683"/>
    <b v="0"/>
    <n v="79"/>
    <b v="1"/>
    <s v="film &amp; video/television"/>
    <x v="0"/>
    <s v="television"/>
    <n v="1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d v="2016-02-15T16:51:23"/>
    <x v="2"/>
    <n v="1455555083"/>
    <n v="1454691083"/>
    <b v="0"/>
    <n v="35"/>
    <b v="1"/>
    <s v="film &amp; video/television"/>
    <x v="0"/>
    <s v="television"/>
    <n v="10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d v="2014-08-07T12:21:47"/>
    <x v="3"/>
    <n v="1407414107"/>
    <n v="1404822107"/>
    <b v="0"/>
    <n v="150"/>
    <b v="1"/>
    <s v="film &amp; video/television"/>
    <x v="0"/>
    <s v="television"/>
    <n v="104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d v="2015-12-19T20:01:19"/>
    <x v="4"/>
    <n v="1450555279"/>
    <n v="1447963279"/>
    <b v="0"/>
    <n v="284"/>
    <b v="1"/>
    <s v="film &amp; video/television"/>
    <x v="0"/>
    <s v="television"/>
    <n v="123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d v="2016-07-29T05:35:00"/>
    <x v="5"/>
    <n v="1469770500"/>
    <n v="1468362207"/>
    <b v="0"/>
    <n v="47"/>
    <b v="1"/>
    <s v="film &amp; video/television"/>
    <x v="0"/>
    <s v="television"/>
    <n v="11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d v="2014-06-14T01:44:10"/>
    <x v="6"/>
    <n v="1402710250"/>
    <n v="1401846250"/>
    <b v="0"/>
    <n v="58"/>
    <b v="1"/>
    <s v="film &amp; video/television"/>
    <x v="0"/>
    <s v="television"/>
    <n v="10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d v="2016-07-05T01:07:47"/>
    <x v="7"/>
    <n v="1467680867"/>
    <n v="1464224867"/>
    <b v="0"/>
    <n v="57"/>
    <b v="1"/>
    <s v="film &amp; video/television"/>
    <x v="0"/>
    <s v="television"/>
    <n v="101"/>
    <x v="2"/>
  </r>
  <r>
    <n v="8"/>
    <s v="Sizzling in the Kitchen Flynn Style"/>
    <s v="Help us raise the funds to film our pilot episode!"/>
    <n v="3500"/>
    <n v="3501.52"/>
    <x v="0"/>
    <s v="US"/>
    <s v="USD"/>
    <d v="2016-04-15T21:00:00"/>
    <x v="8"/>
    <n v="1460754000"/>
    <n v="1460155212"/>
    <b v="0"/>
    <n v="12"/>
    <b v="1"/>
    <s v="film &amp; video/television"/>
    <x v="0"/>
    <s v="television"/>
    <n v="1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d v="2016-04-17T02:29:04"/>
    <x v="9"/>
    <n v="1460860144"/>
    <n v="1458268144"/>
    <b v="0"/>
    <n v="20"/>
    <b v="1"/>
    <s v="film &amp; video/television"/>
    <x v="0"/>
    <s v="television"/>
    <n v="126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d v="2014-06-25T01:37:59"/>
    <x v="10"/>
    <n v="1403660279"/>
    <n v="1400636279"/>
    <b v="0"/>
    <n v="19"/>
    <b v="1"/>
    <s v="film &amp; video/television"/>
    <x v="0"/>
    <s v="television"/>
    <n v="101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d v="2016-08-22T03:00:00"/>
    <x v="11"/>
    <n v="1471834800"/>
    <n v="1469126462"/>
    <b v="0"/>
    <n v="75"/>
    <b v="1"/>
    <s v="film &amp; video/television"/>
    <x v="0"/>
    <s v="television"/>
    <n v="12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d v="2014-07-16T03:00:00"/>
    <x v="12"/>
    <n v="1405479600"/>
    <n v="1401642425"/>
    <b v="0"/>
    <n v="827"/>
    <b v="1"/>
    <s v="film &amp; video/television"/>
    <x v="0"/>
    <s v="television"/>
    <n v="165"/>
    <x v="3"/>
  </r>
  <r>
    <n v="13"/>
    <s v="Can't Go Home"/>
    <s v="A travel series hosted by touring musicians that profiles a different American city in each episode."/>
    <n v="3500"/>
    <n v="5599"/>
    <x v="0"/>
    <s v="US"/>
    <s v="USD"/>
    <d v="2016-06-23T20:27:00"/>
    <x v="13"/>
    <n v="1466713620"/>
    <n v="1463588109"/>
    <b v="0"/>
    <n v="51"/>
    <b v="1"/>
    <s v="film &amp; video/television"/>
    <x v="0"/>
    <s v="television"/>
    <n v="160"/>
    <x v="2"/>
  </r>
  <r>
    <n v="14"/>
    <s v="3010 | Sci-fi Series"/>
    <s v="A highly charged post apocalyptic sci fi series that pulls no punches!"/>
    <n v="6000"/>
    <n v="6056"/>
    <x v="0"/>
    <s v="AU"/>
    <s v="AUD"/>
    <d v="2014-07-13T13:59:00"/>
    <x v="14"/>
    <n v="1405259940"/>
    <n v="1403051888"/>
    <b v="0"/>
    <n v="41"/>
    <b v="1"/>
    <s v="film &amp; video/television"/>
    <x v="0"/>
    <s v="television"/>
    <n v="101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d v="2015-09-27T20:14:00"/>
    <x v="15"/>
    <n v="1443384840"/>
    <n v="1441790658"/>
    <b v="0"/>
    <n v="98"/>
    <b v="1"/>
    <s v="film &amp; video/television"/>
    <x v="0"/>
    <s v="television"/>
    <n v="10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d v="2014-06-16T05:30:00"/>
    <x v="16"/>
    <n v="1402896600"/>
    <n v="1398971211"/>
    <b v="0"/>
    <n v="70"/>
    <b v="1"/>
    <s v="film &amp; video/television"/>
    <x v="0"/>
    <s v="television"/>
    <n v="1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d v="2014-11-04T18:33:42"/>
    <x v="17"/>
    <n v="1415126022"/>
    <n v="1412530422"/>
    <b v="0"/>
    <n v="36"/>
    <b v="1"/>
    <s v="film &amp; video/television"/>
    <x v="0"/>
    <s v="television"/>
    <n v="101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d v="2014-09-17T13:00:56"/>
    <x v="18"/>
    <n v="1410958856"/>
    <n v="1408366856"/>
    <b v="0"/>
    <n v="342"/>
    <b v="1"/>
    <s v="film &amp; video/television"/>
    <x v="0"/>
    <s v="television"/>
    <n v="10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d v="2015-07-20T19:35:34"/>
    <x v="19"/>
    <n v="1437420934"/>
    <n v="1434828934"/>
    <b v="0"/>
    <n v="22"/>
    <b v="1"/>
    <s v="film &amp; video/television"/>
    <x v="0"/>
    <s v="television"/>
    <n v="145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d v="2015-09-13T18:11:52"/>
    <x v="20"/>
    <n v="1442167912"/>
    <n v="1436983912"/>
    <b v="0"/>
    <n v="25"/>
    <b v="1"/>
    <s v="film &amp; video/television"/>
    <x v="0"/>
    <s v="television"/>
    <n v="10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d v="2014-09-26T15:03:09"/>
    <x v="21"/>
    <n v="1411743789"/>
    <n v="1409151789"/>
    <b v="0"/>
    <n v="101"/>
    <b v="1"/>
    <s v="film &amp; video/television"/>
    <x v="0"/>
    <s v="television"/>
    <n v="109"/>
    <x v="3"/>
  </r>
  <r>
    <n v="22"/>
    <s v="CREATURES OF HABIT!"/>
    <s v="Meet Gary, and Troy: Two unlikely friends that investigate &quot;strange phenomenon&quot;."/>
    <n v="350"/>
    <n v="410"/>
    <x v="0"/>
    <s v="US"/>
    <s v="USD"/>
    <d v="2015-01-01T07:59:00"/>
    <x v="22"/>
    <n v="1420099140"/>
    <n v="1418766740"/>
    <b v="0"/>
    <n v="8"/>
    <b v="1"/>
    <s v="film &amp; video/television"/>
    <x v="0"/>
    <s v="television"/>
    <n v="117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d v="2015-04-30T15:20:00"/>
    <x v="23"/>
    <n v="1430407200"/>
    <n v="1428086501"/>
    <b v="0"/>
    <n v="23"/>
    <b v="1"/>
    <s v="film &amp; video/television"/>
    <x v="0"/>
    <s v="television"/>
    <n v="119"/>
    <x v="0"/>
  </r>
  <r>
    <n v="24"/>
    <s v="Bring STL Up Late to TV"/>
    <s v="STL Up Late is a weekly late night comedy talk show for St. Louis television."/>
    <n v="35000"/>
    <n v="38082.69"/>
    <x v="0"/>
    <s v="US"/>
    <s v="USD"/>
    <d v="2015-09-15T19:39:00"/>
    <x v="24"/>
    <n v="1442345940"/>
    <n v="1439494863"/>
    <b v="0"/>
    <n v="574"/>
    <b v="1"/>
    <s v="film &amp; video/television"/>
    <x v="0"/>
    <s v="television"/>
    <n v="109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d v="2016-01-09T00:36:01"/>
    <x v="25"/>
    <n v="1452299761"/>
    <n v="1447115761"/>
    <b v="0"/>
    <n v="14"/>
    <b v="1"/>
    <s v="film &amp; video/television"/>
    <x v="0"/>
    <s v="television"/>
    <n v="133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d v="2014-08-17T12:22:24"/>
    <x v="26"/>
    <n v="1408278144"/>
    <n v="1404822144"/>
    <b v="0"/>
    <n v="19"/>
    <b v="1"/>
    <s v="film &amp; video/television"/>
    <x v="0"/>
    <s v="television"/>
    <n v="155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d v="2014-11-16T04:57:13"/>
    <x v="27"/>
    <n v="1416113833"/>
    <n v="1413518233"/>
    <b v="0"/>
    <n v="150"/>
    <b v="1"/>
    <s v="film &amp; video/television"/>
    <x v="0"/>
    <s v="television"/>
    <n v="112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d v="2015-12-16T23:08:04"/>
    <x v="28"/>
    <n v="1450307284"/>
    <n v="1447715284"/>
    <b v="0"/>
    <n v="71"/>
    <b v="1"/>
    <s v="film &amp; video/television"/>
    <x v="0"/>
    <s v="television"/>
    <n v="1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d v="2014-07-22T16:09:28"/>
    <x v="29"/>
    <n v="1406045368"/>
    <n v="1403453368"/>
    <b v="0"/>
    <n v="117"/>
    <b v="1"/>
    <s v="film &amp; video/television"/>
    <x v="0"/>
    <s v="television"/>
    <n v="123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d v="2014-08-21T07:01:55"/>
    <x v="30"/>
    <n v="1408604515"/>
    <n v="1406012515"/>
    <b v="0"/>
    <n v="53"/>
    <b v="1"/>
    <s v="film &amp; video/television"/>
    <x v="0"/>
    <s v="television"/>
    <n v="101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d v="2016-01-25T19:00:34"/>
    <x v="31"/>
    <n v="1453748434"/>
    <n v="1452193234"/>
    <b v="0"/>
    <n v="1"/>
    <b v="1"/>
    <s v="film &amp; video/television"/>
    <x v="0"/>
    <s v="television"/>
    <n v="100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d v="2016-05-13T03:59:00"/>
    <x v="32"/>
    <n v="1463111940"/>
    <n v="1459523017"/>
    <b v="0"/>
    <n v="89"/>
    <b v="1"/>
    <s v="film &amp; video/television"/>
    <x v="0"/>
    <s v="television"/>
    <n v="1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d v="2015-11-08T16:51:41"/>
    <x v="33"/>
    <n v="1447001501"/>
    <n v="1444405901"/>
    <b v="0"/>
    <n v="64"/>
    <b v="1"/>
    <s v="film &amp; video/television"/>
    <x v="0"/>
    <s v="television"/>
    <n v="102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d v="2014-08-05T07:43:21"/>
    <x v="34"/>
    <n v="1407224601"/>
    <n v="1405928601"/>
    <b v="0"/>
    <n v="68"/>
    <b v="1"/>
    <s v="film &amp; video/television"/>
    <x v="0"/>
    <s v="television"/>
    <n v="13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d v="2015-04-28T00:00:00"/>
    <x v="35"/>
    <n v="1430179200"/>
    <n v="1428130814"/>
    <b v="0"/>
    <n v="28"/>
    <b v="1"/>
    <s v="film &amp; video/television"/>
    <x v="0"/>
    <s v="television"/>
    <n v="167"/>
    <x v="0"/>
  </r>
  <r>
    <n v="36"/>
    <s v="THE LISTENING BOX"/>
    <s v="A modern day priest makes an unusual discovery, setting off a chain of events."/>
    <n v="6000"/>
    <n v="8529"/>
    <x v="0"/>
    <s v="US"/>
    <s v="USD"/>
    <d v="2015-04-04T06:22:05"/>
    <x v="36"/>
    <n v="1428128525"/>
    <n v="1425540125"/>
    <b v="0"/>
    <n v="44"/>
    <b v="1"/>
    <s v="film &amp; video/television"/>
    <x v="0"/>
    <s v="television"/>
    <n v="142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d v="2015-02-27T16:37:59"/>
    <x v="37"/>
    <n v="1425055079"/>
    <n v="1422463079"/>
    <b v="0"/>
    <n v="253"/>
    <b v="1"/>
    <s v="film &amp; video/television"/>
    <x v="0"/>
    <s v="television"/>
    <n v="183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d v="2013-05-11T01:22:24"/>
    <x v="38"/>
    <n v="1368235344"/>
    <n v="1365643344"/>
    <b v="0"/>
    <n v="66"/>
    <b v="1"/>
    <s v="film &amp; video/television"/>
    <x v="0"/>
    <s v="television"/>
    <n v="11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d v="2014-05-25T22:59:00"/>
    <x v="39"/>
    <n v="1401058740"/>
    <n v="1398388068"/>
    <b v="0"/>
    <n v="217"/>
    <b v="1"/>
    <s v="film &amp; video/television"/>
    <x v="0"/>
    <s v="television"/>
    <n v="131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d v="2014-06-19T04:00:00"/>
    <x v="40"/>
    <n v="1403150400"/>
    <n v="1401426488"/>
    <b v="0"/>
    <n v="16"/>
    <b v="1"/>
    <s v="film &amp; video/television"/>
    <x v="0"/>
    <s v="television"/>
    <n v="101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d v="2014-10-05T13:39:14"/>
    <x v="41"/>
    <n v="1412516354"/>
    <n v="1409924354"/>
    <b v="0"/>
    <n v="19"/>
    <b v="1"/>
    <s v="film &amp; video/television"/>
    <x v="0"/>
    <s v="television"/>
    <n v="10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d v="2014-12-28T15:20:26"/>
    <x v="42"/>
    <n v="1419780026"/>
    <n v="1417188026"/>
    <b v="0"/>
    <n v="169"/>
    <b v="1"/>
    <s v="film &amp; video/television"/>
    <x v="0"/>
    <s v="television"/>
    <n v="1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d v="2014-07-13T00:00:00"/>
    <x v="43"/>
    <n v="1405209600"/>
    <n v="1402599486"/>
    <b v="0"/>
    <n v="263"/>
    <b v="1"/>
    <s v="film &amp; video/television"/>
    <x v="0"/>
    <s v="television"/>
    <n v="309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d v="2014-10-07T02:22:17"/>
    <x v="44"/>
    <n v="1412648537"/>
    <n v="1408760537"/>
    <b v="0"/>
    <n v="15"/>
    <b v="1"/>
    <s v="film &amp; video/television"/>
    <x v="0"/>
    <s v="television"/>
    <n v="10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d v="2016-04-27T14:58:27"/>
    <x v="45"/>
    <n v="1461769107"/>
    <n v="1459177107"/>
    <b v="0"/>
    <n v="61"/>
    <b v="1"/>
    <s v="film &amp; video/television"/>
    <x v="0"/>
    <s v="television"/>
    <n v="120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d v="2015-12-15T23:09:34"/>
    <x v="46"/>
    <n v="1450220974"/>
    <n v="1447628974"/>
    <b v="0"/>
    <n v="45"/>
    <b v="1"/>
    <s v="film &amp; video/television"/>
    <x v="0"/>
    <s v="television"/>
    <n v="10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d v="2014-12-19T20:40:07"/>
    <x v="47"/>
    <n v="1419021607"/>
    <n v="1413834007"/>
    <b v="0"/>
    <n v="70"/>
    <b v="1"/>
    <s v="film &amp; video/television"/>
    <x v="0"/>
    <s v="television"/>
    <n v="108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d v="2015-03-01T12:00:00"/>
    <x v="48"/>
    <n v="1425211200"/>
    <n v="1422534260"/>
    <b v="0"/>
    <n v="38"/>
    <b v="1"/>
    <s v="film &amp; video/television"/>
    <x v="0"/>
    <s v="television"/>
    <n v="108"/>
    <x v="0"/>
  </r>
  <r>
    <n v="49"/>
    <s v="Driving Jersey - Season Five"/>
    <s v="Driving Jersey is real people telling real stories."/>
    <n v="12000"/>
    <n v="12000"/>
    <x v="0"/>
    <s v="US"/>
    <s v="USD"/>
    <d v="2015-10-24T04:14:05"/>
    <x v="49"/>
    <n v="1445660045"/>
    <n v="1443068045"/>
    <b v="0"/>
    <n v="87"/>
    <b v="1"/>
    <s v="film &amp; video/television"/>
    <x v="0"/>
    <s v="television"/>
    <n v="10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d v="2015-01-30T17:00:00"/>
    <x v="50"/>
    <n v="1422637200"/>
    <n v="1419271458"/>
    <b v="0"/>
    <n v="22"/>
    <b v="1"/>
    <s v="film &amp; video/television"/>
    <x v="0"/>
    <s v="television"/>
    <n v="1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d v="2015-08-10T22:17:17"/>
    <x v="51"/>
    <n v="1439245037"/>
    <n v="1436653037"/>
    <b v="0"/>
    <n v="119"/>
    <b v="1"/>
    <s v="film &amp; video/television"/>
    <x v="0"/>
    <s v="television"/>
    <n v="128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d v="2014-07-17T16:50:46"/>
    <x v="52"/>
    <n v="1405615846"/>
    <n v="1403023846"/>
    <b v="0"/>
    <n v="52"/>
    <b v="1"/>
    <s v="film &amp; video/television"/>
    <x v="0"/>
    <s v="television"/>
    <n v="116"/>
    <x v="3"/>
  </r>
  <r>
    <n v="53"/>
    <s v="Rolling out Vegan Mashup's Season 2"/>
    <s v="Delicious TV's Vegan Mashup launching season two on public television"/>
    <n v="3000"/>
    <n v="3289"/>
    <x v="0"/>
    <s v="US"/>
    <s v="USD"/>
    <d v="2014-04-04T22:00:00"/>
    <x v="53"/>
    <n v="1396648800"/>
    <n v="1395407445"/>
    <b v="0"/>
    <n v="117"/>
    <b v="1"/>
    <s v="film &amp; video/television"/>
    <x v="0"/>
    <s v="television"/>
    <n v="11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d v="2015-12-25T17:07:01"/>
    <x v="54"/>
    <n v="1451063221"/>
    <n v="1448471221"/>
    <b v="0"/>
    <n v="52"/>
    <b v="1"/>
    <s v="film &amp; video/television"/>
    <x v="0"/>
    <s v="television"/>
    <n v="1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d v="2016-05-27T23:15:16"/>
    <x v="55"/>
    <n v="1464390916"/>
    <n v="1462576516"/>
    <b v="0"/>
    <n v="86"/>
    <b v="1"/>
    <s v="film &amp; video/television"/>
    <x v="0"/>
    <s v="television"/>
    <n v="129"/>
    <x v="2"/>
  </r>
  <r>
    <n v="56"/>
    <s v="Voxwomen Cycling Show"/>
    <s v="We want to see more women's cycling on TV - and we need your help to make it happen!"/>
    <n v="8000"/>
    <n v="8581"/>
    <x v="0"/>
    <s v="GB"/>
    <s v="GBP"/>
    <d v="2015-06-08T16:00:00"/>
    <x v="56"/>
    <n v="1433779200"/>
    <n v="1432559424"/>
    <b v="0"/>
    <n v="174"/>
    <b v="1"/>
    <s v="film &amp; video/television"/>
    <x v="0"/>
    <s v="television"/>
    <n v="107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d v="2015-04-25T19:59:22"/>
    <x v="57"/>
    <n v="1429991962"/>
    <n v="1427399962"/>
    <b v="0"/>
    <n v="69"/>
    <b v="1"/>
    <s v="film &amp; video/television"/>
    <x v="0"/>
    <s v="television"/>
    <n v="102"/>
    <x v="0"/>
  </r>
  <r>
    <n v="58"/>
    <s v="Gloaming"/>
    <s v="Alex thought he knew how the world worked. You live, you die and it's over. He was very, very wrong."/>
    <n v="10000"/>
    <n v="10291"/>
    <x v="0"/>
    <s v="US"/>
    <s v="USD"/>
    <d v="2014-11-19T18:52:52"/>
    <x v="58"/>
    <n v="1416423172"/>
    <n v="1413827572"/>
    <b v="0"/>
    <n v="75"/>
    <b v="1"/>
    <s v="film &amp; video/television"/>
    <x v="0"/>
    <s v="television"/>
    <n v="103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d v="2015-09-14T21:00:00"/>
    <x v="59"/>
    <n v="1442264400"/>
    <n v="1439530776"/>
    <b v="0"/>
    <n v="33"/>
    <b v="1"/>
    <s v="film &amp; video/television"/>
    <x v="0"/>
    <s v="television"/>
    <n v="1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d v="2014-03-23T00:00:00"/>
    <x v="60"/>
    <n v="1395532800"/>
    <n v="1393882717"/>
    <b v="0"/>
    <n v="108"/>
    <b v="1"/>
    <s v="film &amp; video/shorts"/>
    <x v="0"/>
    <s v="shorts"/>
    <n v="103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d v="2013-06-06T19:32:37"/>
    <x v="61"/>
    <n v="1370547157"/>
    <n v="1368646357"/>
    <b v="0"/>
    <n v="23"/>
    <b v="1"/>
    <s v="film &amp; video/shorts"/>
    <x v="0"/>
    <s v="shorts"/>
    <n v="148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d v="2013-03-03T19:11:18"/>
    <x v="62"/>
    <n v="1362337878"/>
    <n v="1360177878"/>
    <b v="0"/>
    <n v="48"/>
    <b v="1"/>
    <s v="film &amp; video/shorts"/>
    <x v="0"/>
    <s v="shorts"/>
    <n v="155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d v="2013-12-28T04:59:00"/>
    <x v="63"/>
    <n v="1388206740"/>
    <n v="1386194013"/>
    <b v="0"/>
    <n v="64"/>
    <b v="1"/>
    <s v="film &amp; video/shorts"/>
    <x v="0"/>
    <s v="shorts"/>
    <n v="114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d v="2013-07-08T00:26:21"/>
    <x v="64"/>
    <n v="1373243181"/>
    <n v="1370651181"/>
    <b v="0"/>
    <n v="24"/>
    <b v="1"/>
    <s v="film &amp; video/shorts"/>
    <x v="0"/>
    <s v="shorts"/>
    <n v="173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d v="2014-08-11T05:59:00"/>
    <x v="65"/>
    <n v="1407736740"/>
    <n v="1405453354"/>
    <b v="0"/>
    <n v="57"/>
    <b v="1"/>
    <s v="film &amp; video/shorts"/>
    <x v="0"/>
    <s v="shorts"/>
    <n v="108"/>
    <x v="3"/>
  </r>
  <r>
    <n v="66"/>
    <s v="A Stagnant Fever: Short Film"/>
    <s v="A dark comedy set in the '60s about clinical depression and one night stands."/>
    <n v="2000"/>
    <n v="2372"/>
    <x v="0"/>
    <s v="US"/>
    <s v="USD"/>
    <d v="2016-07-18T20:23:40"/>
    <x v="66"/>
    <n v="1468873420"/>
    <n v="1466281420"/>
    <b v="0"/>
    <n v="26"/>
    <b v="1"/>
    <s v="film &amp; video/shorts"/>
    <x v="0"/>
    <s v="shorts"/>
    <n v="119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d v="2012-07-15T14:00:04"/>
    <x v="67"/>
    <n v="1342360804"/>
    <n v="1339768804"/>
    <b v="0"/>
    <n v="20"/>
    <b v="1"/>
    <s v="film &amp; video/shorts"/>
    <x v="0"/>
    <s v="shorts"/>
    <n v="116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d v="2014-02-23T13:39:51"/>
    <x v="68"/>
    <n v="1393162791"/>
    <n v="1390570791"/>
    <b v="0"/>
    <n v="36"/>
    <b v="1"/>
    <s v="film &amp; video/shorts"/>
    <x v="0"/>
    <s v="shorts"/>
    <n v="127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d v="2011-10-02T06:59:00"/>
    <x v="69"/>
    <n v="1317538740"/>
    <n v="1314765025"/>
    <b v="0"/>
    <n v="178"/>
    <b v="1"/>
    <s v="film &amp; video/shorts"/>
    <x v="0"/>
    <s v="shorts"/>
    <n v="111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d v="2011-09-04T21:30:45"/>
    <x v="70"/>
    <n v="1315171845"/>
    <n v="1309987845"/>
    <b v="0"/>
    <n v="17"/>
    <b v="1"/>
    <s v="film &amp; video/shorts"/>
    <x v="0"/>
    <s v="shorts"/>
    <n v="127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d v="2012-05-28T06:30:57"/>
    <x v="71"/>
    <n v="1338186657"/>
    <n v="1333002657"/>
    <b v="0"/>
    <n v="32"/>
    <b v="1"/>
    <s v="film &amp; video/shorts"/>
    <x v="0"/>
    <s v="shorts"/>
    <n v="124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d v="2012-11-15T00:00:00"/>
    <x v="72"/>
    <n v="1352937600"/>
    <n v="1351210481"/>
    <b v="0"/>
    <n v="41"/>
    <b v="1"/>
    <s v="film &amp; video/shorts"/>
    <x v="0"/>
    <s v="shorts"/>
    <n v="108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d v="2011-05-03T03:59:00"/>
    <x v="73"/>
    <n v="1304395140"/>
    <n v="1297620584"/>
    <b v="0"/>
    <n v="18"/>
    <b v="1"/>
    <s v="film &amp; video/shorts"/>
    <x v="0"/>
    <s v="shorts"/>
    <n v="1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d v="2016-01-21T11:41:35"/>
    <x v="74"/>
    <n v="1453376495"/>
    <n v="1450784495"/>
    <b v="0"/>
    <n v="29"/>
    <b v="1"/>
    <s v="film &amp; video/shorts"/>
    <x v="0"/>
    <s v="shorts"/>
    <n v="113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d v="2013-04-23T05:01:12"/>
    <x v="75"/>
    <n v="1366693272"/>
    <n v="1364101272"/>
    <b v="0"/>
    <n v="47"/>
    <b v="1"/>
    <s v="film &amp; video/shorts"/>
    <x v="0"/>
    <s v="shorts"/>
    <n v="11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d v="2011-12-27T17:35:58"/>
    <x v="76"/>
    <n v="1325007358"/>
    <n v="1319819758"/>
    <b v="0"/>
    <n v="15"/>
    <b v="1"/>
    <s v="film &amp; video/shorts"/>
    <x v="0"/>
    <s v="shorts"/>
    <n v="153"/>
    <x v="6"/>
  </r>
  <r>
    <n v="77"/>
    <s v="Jonah and the Crab"/>
    <s v="A short film about a boy searching for companionship in a hermit crab he finds on the beach."/>
    <n v="400"/>
    <n v="1570"/>
    <x v="0"/>
    <s v="US"/>
    <s v="USD"/>
    <d v="2012-05-21T02:59:00"/>
    <x v="77"/>
    <n v="1337569140"/>
    <n v="1332991717"/>
    <b v="0"/>
    <n v="26"/>
    <b v="1"/>
    <s v="film &amp; video/shorts"/>
    <x v="0"/>
    <s v="shorts"/>
    <n v="393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d v="2016-09-01T17:32:01"/>
    <x v="78"/>
    <n v="1472751121"/>
    <n v="1471887121"/>
    <b v="0"/>
    <n v="35"/>
    <b v="1"/>
    <s v="film &amp; video/shorts"/>
    <x v="0"/>
    <s v="shorts"/>
    <n v="2702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d v="2014-04-25T18:38:13"/>
    <x v="79"/>
    <n v="1398451093"/>
    <n v="1395859093"/>
    <b v="0"/>
    <n v="41"/>
    <b v="1"/>
    <s v="film &amp; video/shorts"/>
    <x v="0"/>
    <s v="shorts"/>
    <n v="12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d v="2013-12-10T02:00:56"/>
    <x v="80"/>
    <n v="1386640856"/>
    <n v="1383616856"/>
    <b v="0"/>
    <n v="47"/>
    <b v="1"/>
    <s v="film &amp; video/shorts"/>
    <x v="0"/>
    <s v="shorts"/>
    <n v="107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d v="2012-07-14T03:02:00"/>
    <x v="81"/>
    <n v="1342234920"/>
    <n v="1341892127"/>
    <b v="0"/>
    <n v="28"/>
    <b v="1"/>
    <s v="film &amp; video/shorts"/>
    <x v="0"/>
    <s v="shorts"/>
    <n v="198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d v="2011-10-09T19:41:01"/>
    <x v="82"/>
    <n v="1318189261"/>
    <n v="1315597261"/>
    <b v="0"/>
    <n v="100"/>
    <b v="1"/>
    <s v="film &amp; video/shorts"/>
    <x v="0"/>
    <s v="shorts"/>
    <n v="100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d v="2015-02-22T11:30:00"/>
    <x v="83"/>
    <n v="1424604600"/>
    <n v="1423320389"/>
    <b v="0"/>
    <n v="13"/>
    <b v="1"/>
    <s v="film &amp; video/shorts"/>
    <x v="0"/>
    <s v="shorts"/>
    <n v="10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d v="2011-05-15T18:11:26"/>
    <x v="84"/>
    <n v="1305483086"/>
    <n v="1302891086"/>
    <b v="0"/>
    <n v="7"/>
    <b v="1"/>
    <s v="film &amp; video/shorts"/>
    <x v="0"/>
    <s v="shorts"/>
    <n v="100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d v="2011-09-23T03:00:37"/>
    <x v="85"/>
    <n v="1316746837"/>
    <n v="1314154837"/>
    <b v="0"/>
    <n v="21"/>
    <b v="1"/>
    <s v="film &amp; video/shorts"/>
    <x v="0"/>
    <s v="shorts"/>
    <n v="126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d v="2015-12-27T14:20:45"/>
    <x v="86"/>
    <n v="1451226045"/>
    <n v="1444828845"/>
    <b v="0"/>
    <n v="17"/>
    <b v="1"/>
    <s v="film &amp; video/shorts"/>
    <x v="0"/>
    <s v="shorts"/>
    <n v="10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d v="2010-06-03T01:41:00"/>
    <x v="87"/>
    <n v="1275529260"/>
    <n v="1274705803"/>
    <b v="0"/>
    <n v="25"/>
    <b v="1"/>
    <s v="film &amp; video/shorts"/>
    <x v="0"/>
    <s v="shorts"/>
    <n v="10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d v="2014-06-22T15:48:51"/>
    <x v="88"/>
    <n v="1403452131"/>
    <n v="1401205731"/>
    <b v="0"/>
    <n v="60"/>
    <b v="1"/>
    <s v="film &amp; video/shorts"/>
    <x v="0"/>
    <s v="shorts"/>
    <n v="103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d v="2013-06-02T18:03:12"/>
    <x v="89"/>
    <n v="1370196192"/>
    <n v="1368036192"/>
    <b v="0"/>
    <n v="56"/>
    <b v="1"/>
    <s v="film &amp; video/shorts"/>
    <x v="0"/>
    <s v="shorts"/>
    <n v="11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d v="2011-07-12T07:08:19"/>
    <x v="90"/>
    <n v="1310454499"/>
    <n v="1307862499"/>
    <b v="0"/>
    <n v="16"/>
    <b v="1"/>
    <s v="film &amp; video/shorts"/>
    <x v="0"/>
    <s v="shorts"/>
    <n v="10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d v="2011-05-17T09:39:24"/>
    <x v="91"/>
    <n v="1305625164"/>
    <n v="1300354764"/>
    <b v="0"/>
    <n v="46"/>
    <b v="1"/>
    <s v="film &amp; video/shorts"/>
    <x v="0"/>
    <s v="shorts"/>
    <n v="120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d v="2017-02-01T08:00:00"/>
    <x v="92"/>
    <n v="1485936000"/>
    <n v="1481949983"/>
    <b v="0"/>
    <n v="43"/>
    <b v="1"/>
    <s v="film &amp; video/shorts"/>
    <x v="0"/>
    <s v="shorts"/>
    <n v="105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d v="2012-07-03T21:00:00"/>
    <x v="93"/>
    <n v="1341349200"/>
    <n v="1338928537"/>
    <b v="0"/>
    <n v="15"/>
    <b v="1"/>
    <s v="film &amp; video/shorts"/>
    <x v="0"/>
    <s v="shorts"/>
    <n v="111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d v="2014-04-07T17:13:42"/>
    <x v="94"/>
    <n v="1396890822"/>
    <n v="1395162822"/>
    <b v="0"/>
    <n v="12"/>
    <b v="1"/>
    <s v="film &amp; video/shorts"/>
    <x v="0"/>
    <s v="shorts"/>
    <n v="10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d v="2012-02-26T00:07:21"/>
    <x v="95"/>
    <n v="1330214841"/>
    <n v="1327622841"/>
    <b v="0"/>
    <n v="21"/>
    <b v="1"/>
    <s v="film &amp; video/shorts"/>
    <x v="0"/>
    <s v="shorts"/>
    <n v="13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d v="2010-08-01T03:00:00"/>
    <x v="96"/>
    <n v="1280631600"/>
    <n v="1274889241"/>
    <b v="0"/>
    <n v="34"/>
    <b v="1"/>
    <s v="film &amp; video/shorts"/>
    <x v="0"/>
    <s v="shorts"/>
    <n v="11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d v="2011-07-12T03:14:42"/>
    <x v="97"/>
    <n v="1310440482"/>
    <n v="1307848482"/>
    <b v="0"/>
    <n v="8"/>
    <b v="1"/>
    <s v="film &amp; video/shorts"/>
    <x v="0"/>
    <s v="shorts"/>
    <n v="106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d v="2012-12-07T23:30:00"/>
    <x v="98"/>
    <n v="1354923000"/>
    <n v="1351796674"/>
    <b v="0"/>
    <n v="60"/>
    <b v="1"/>
    <s v="film &amp; video/shorts"/>
    <x v="0"/>
    <s v="shorts"/>
    <n v="106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d v="2014-01-22T21:39:59"/>
    <x v="99"/>
    <n v="1390426799"/>
    <n v="1387834799"/>
    <b v="0"/>
    <n v="39"/>
    <b v="1"/>
    <s v="film &amp; video/shorts"/>
    <x v="0"/>
    <s v="shorts"/>
    <n v="106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d v="2012-11-04T19:04:46"/>
    <x v="100"/>
    <n v="1352055886"/>
    <n v="1350324286"/>
    <b v="0"/>
    <n v="26"/>
    <b v="1"/>
    <s v="film &amp; video/shorts"/>
    <x v="0"/>
    <s v="shorts"/>
    <n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d v="2013-01-24T18:38:30"/>
    <x v="101"/>
    <n v="1359052710"/>
    <n v="1356979110"/>
    <b v="0"/>
    <n v="35"/>
    <b v="1"/>
    <s v="film &amp; video/shorts"/>
    <x v="0"/>
    <s v="shorts"/>
    <n v="10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d v="2010-12-23T03:08:53"/>
    <x v="102"/>
    <n v="1293073733"/>
    <n v="1290481733"/>
    <b v="0"/>
    <n v="65"/>
    <b v="1"/>
    <s v="film &amp; video/shorts"/>
    <x v="0"/>
    <s v="shorts"/>
    <n v="128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d v="2014-03-07T19:20:30"/>
    <x v="103"/>
    <n v="1394220030"/>
    <n v="1392232830"/>
    <b v="0"/>
    <n v="49"/>
    <b v="1"/>
    <s v="film &amp; video/shorts"/>
    <x v="0"/>
    <s v="shorts"/>
    <n v="105"/>
    <x v="3"/>
  </r>
  <r>
    <n v="104"/>
    <s v="Good 'Ol Trumpet"/>
    <s v="UCF short film about an old man, his love for music, and his misplaced trumpet.  "/>
    <n v="500"/>
    <n v="600"/>
    <x v="0"/>
    <s v="US"/>
    <s v="USD"/>
    <d v="2011-04-03T01:00:00"/>
    <x v="104"/>
    <n v="1301792400"/>
    <n v="1299775266"/>
    <b v="0"/>
    <n v="10"/>
    <b v="1"/>
    <s v="film &amp; video/shorts"/>
    <x v="0"/>
    <s v="shorts"/>
    <n v="12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d v="2016-05-14T00:00:00"/>
    <x v="105"/>
    <n v="1463184000"/>
    <n v="1461605020"/>
    <b v="0"/>
    <n v="60"/>
    <b v="1"/>
    <s v="film &amp; video/shorts"/>
    <x v="0"/>
    <s v="shorts"/>
    <n v="107"/>
    <x v="2"/>
  </r>
  <r>
    <n v="106"/>
    <s v="LOST WEEKEND"/>
    <s v="A Boy. A Girl. A Car. A Serial Killer."/>
    <n v="5000"/>
    <n v="5025"/>
    <x v="0"/>
    <s v="US"/>
    <s v="USD"/>
    <d v="2012-04-02T18:38:21"/>
    <x v="106"/>
    <n v="1333391901"/>
    <n v="1332182301"/>
    <b v="0"/>
    <n v="27"/>
    <b v="1"/>
    <s v="film &amp; video/shorts"/>
    <x v="0"/>
    <s v="shorts"/>
    <n v="10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d v="2011-04-24T23:34:47"/>
    <x v="107"/>
    <n v="1303688087"/>
    <n v="1301787287"/>
    <b v="0"/>
    <n v="69"/>
    <b v="1"/>
    <s v="film &amp; video/shorts"/>
    <x v="0"/>
    <s v="shorts"/>
    <n v="102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d v="2013-05-31T14:42:50"/>
    <x v="108"/>
    <n v="1370011370"/>
    <n v="1364827370"/>
    <b v="0"/>
    <n v="47"/>
    <b v="1"/>
    <s v="film &amp; video/shorts"/>
    <x v="0"/>
    <s v="shorts"/>
    <n v="247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d v="2011-02-26T00:37:10"/>
    <x v="109"/>
    <n v="1298680630"/>
    <n v="1296088630"/>
    <b v="0"/>
    <n v="47"/>
    <b v="1"/>
    <s v="film &amp; video/shorts"/>
    <x v="0"/>
    <s v="shorts"/>
    <n v="22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d v="2013-11-14T05:59:00"/>
    <x v="110"/>
    <n v="1384408740"/>
    <n v="1381445253"/>
    <b v="0"/>
    <n v="26"/>
    <b v="1"/>
    <s v="film &amp; video/shorts"/>
    <x v="0"/>
    <s v="shorts"/>
    <n v="131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d v="2015-05-31T07:59:47"/>
    <x v="111"/>
    <n v="1433059187"/>
    <n v="1430467187"/>
    <b v="0"/>
    <n v="53"/>
    <b v="1"/>
    <s v="film &amp; video/shorts"/>
    <x v="0"/>
    <s v="shorts"/>
    <n v="15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d v="2014-04-13T02:00:00"/>
    <x v="112"/>
    <n v="1397354400"/>
    <n v="1395277318"/>
    <b v="0"/>
    <n v="81"/>
    <b v="1"/>
    <s v="film &amp; video/shorts"/>
    <x v="0"/>
    <s v="shorts"/>
    <n v="104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d v="2011-08-06T15:00:00"/>
    <x v="113"/>
    <n v="1312642800"/>
    <n v="1311963128"/>
    <b v="0"/>
    <n v="78"/>
    <b v="1"/>
    <s v="film &amp; video/shorts"/>
    <x v="0"/>
    <s v="shorts"/>
    <n v="14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d v="2012-01-13T06:34:48"/>
    <x v="114"/>
    <n v="1326436488"/>
    <n v="1321252488"/>
    <b v="0"/>
    <n v="35"/>
    <b v="1"/>
    <s v="film &amp; video/shorts"/>
    <x v="0"/>
    <s v="shorts"/>
    <n v="103"/>
    <x v="6"/>
  </r>
  <r>
    <n v="115"/>
    <s v="The World's Greatest Lover"/>
    <s v="Never judge a book (or a lover) by their cover."/>
    <n v="450"/>
    <n v="632"/>
    <x v="0"/>
    <s v="US"/>
    <s v="USD"/>
    <d v="2012-02-04T17:44:04"/>
    <x v="115"/>
    <n v="1328377444"/>
    <n v="1326217444"/>
    <b v="0"/>
    <n v="22"/>
    <b v="1"/>
    <s v="film &amp; video/shorts"/>
    <x v="0"/>
    <s v="shorts"/>
    <n v="140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d v="2011-04-08T10:55:55"/>
    <x v="116"/>
    <n v="1302260155"/>
    <n v="1298289355"/>
    <b v="0"/>
    <n v="57"/>
    <b v="1"/>
    <s v="film &amp; video/shorts"/>
    <x v="0"/>
    <s v="shorts"/>
    <n v="114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d v="2010-06-09T19:00:00"/>
    <x v="117"/>
    <n v="1276110000"/>
    <n v="1268337744"/>
    <b v="0"/>
    <n v="27"/>
    <b v="1"/>
    <s v="film &amp; video/shorts"/>
    <x v="0"/>
    <s v="shorts"/>
    <n v="100"/>
    <x v="7"/>
  </r>
  <r>
    <n v="118"/>
    <s v="DENOUNCED - A Short Film"/>
    <s v="When a ruthless hit-man is 'denounced' from the mafia, his old enemies declare war."/>
    <n v="5000"/>
    <n v="5651.58"/>
    <x v="0"/>
    <s v="US"/>
    <s v="USD"/>
    <d v="2011-07-29T01:17:16"/>
    <x v="118"/>
    <n v="1311902236"/>
    <n v="1309310236"/>
    <b v="0"/>
    <n v="39"/>
    <b v="1"/>
    <s v="film &amp; video/shorts"/>
    <x v="0"/>
    <s v="shorts"/>
    <n v="113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d v="2011-08-13T23:00:00"/>
    <x v="119"/>
    <n v="1313276400"/>
    <n v="1310693986"/>
    <b v="0"/>
    <n v="37"/>
    <b v="1"/>
    <s v="film &amp; video/shorts"/>
    <x v="0"/>
    <s v="shorts"/>
    <n v="105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d v="2016-10-03T01:11:47"/>
    <x v="120"/>
    <n v="1475457107"/>
    <n v="1472865107"/>
    <b v="0"/>
    <n v="1"/>
    <b v="0"/>
    <s v="film &amp; video/science fiction"/>
    <x v="0"/>
    <s v="science fiction"/>
    <n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d v="2015-04-18T10:16:00"/>
    <x v="121"/>
    <n v="1429352160"/>
    <n v="1427993710"/>
    <b v="0"/>
    <n v="1"/>
    <b v="0"/>
    <s v="film &amp; video/science fiction"/>
    <x v="0"/>
    <s v="science fiction"/>
    <n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d v="2016-10-10T10:21:47"/>
    <x v="122"/>
    <n v="1476094907"/>
    <n v="1470910907"/>
    <b v="0"/>
    <n v="0"/>
    <b v="0"/>
    <s v="film &amp; video/science fiction"/>
    <x v="0"/>
    <s v="science fiction"/>
    <n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d v="2014-10-28T22:00:00"/>
    <x v="123"/>
    <n v="1414533600"/>
    <n v="1411411564"/>
    <b v="0"/>
    <n v="6"/>
    <b v="0"/>
    <s v="film &amp; video/science fiction"/>
    <x v="0"/>
    <s v="science fiction"/>
    <n v="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d v="2015-05-15T22:17:22"/>
    <x v="124"/>
    <n v="1431728242"/>
    <n v="1429568242"/>
    <b v="0"/>
    <n v="0"/>
    <b v="0"/>
    <s v="film &amp; video/science fiction"/>
    <x v="0"/>
    <s v="science fiction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d v="2017-02-03T23:51:20"/>
    <x v="125"/>
    <n v="1486165880"/>
    <n v="1480981880"/>
    <b v="0"/>
    <n v="6"/>
    <b v="0"/>
    <s v="film &amp; video/science fiction"/>
    <x v="0"/>
    <s v="science fiction"/>
    <n v="14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d v="2015-06-11T02:00:00"/>
    <x v="126"/>
    <n v="1433988000"/>
    <n v="1431353337"/>
    <b v="0"/>
    <n v="13"/>
    <b v="0"/>
    <s v="film &amp; video/science fiction"/>
    <x v="0"/>
    <s v="science fiction"/>
    <n v="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d v="2015-04-03T13:59:01"/>
    <x v="127"/>
    <n v="1428069541"/>
    <n v="1425481141"/>
    <b v="0"/>
    <n v="4"/>
    <b v="0"/>
    <s v="film &amp; video/science fiction"/>
    <x v="0"/>
    <s v="science fiction"/>
    <n v="2"/>
    <x v="0"/>
  </r>
  <r>
    <n v="128"/>
    <s v="Ralphi3 (Canceled)"/>
    <s v="A Science Fiction film filled with entertainment and Excitement"/>
    <n v="100000"/>
    <n v="1867"/>
    <x v="1"/>
    <s v="US"/>
    <s v="USD"/>
    <d v="2016-10-20T05:28:13"/>
    <x v="128"/>
    <n v="1476941293"/>
    <n v="1473917293"/>
    <b v="0"/>
    <n v="6"/>
    <b v="0"/>
    <s v="film &amp; video/science fiction"/>
    <x v="0"/>
    <s v="science fiction"/>
    <n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d v="2014-10-30T22:29:43"/>
    <x v="129"/>
    <n v="1414708183"/>
    <n v="1409524183"/>
    <b v="0"/>
    <n v="0"/>
    <b v="0"/>
    <s v="film &amp; video/science fiction"/>
    <x v="0"/>
    <s v="science fiction"/>
    <n v="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d v="2014-06-16T20:16:00"/>
    <x v="130"/>
    <n v="1402949760"/>
    <n v="1400536692"/>
    <b v="0"/>
    <n v="0"/>
    <b v="0"/>
    <s v="film &amp; video/science fiction"/>
    <x v="0"/>
    <s v="science fiction"/>
    <n v="0"/>
    <x v="3"/>
  </r>
  <r>
    <n v="131"/>
    <s v="I (Canceled)"/>
    <s v="I"/>
    <n v="1200"/>
    <n v="0"/>
    <x v="1"/>
    <s v="US"/>
    <s v="USD"/>
    <d v="2016-07-06T00:00:00"/>
    <x v="131"/>
    <n v="1467763200"/>
    <n v="1466453161"/>
    <b v="0"/>
    <n v="0"/>
    <b v="0"/>
    <s v="film &amp; video/science fiction"/>
    <x v="0"/>
    <s v="science fiction"/>
    <n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d v="2014-11-07T20:30:07"/>
    <x v="132"/>
    <n v="1415392207"/>
    <n v="1411500607"/>
    <b v="0"/>
    <n v="81"/>
    <b v="0"/>
    <s v="film &amp; video/science fiction"/>
    <x v="0"/>
    <s v="science fiction"/>
    <n v="10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d v="2016-05-31T17:31:00"/>
    <x v="133"/>
    <n v="1464715860"/>
    <n v="1462130584"/>
    <b v="0"/>
    <n v="0"/>
    <b v="0"/>
    <s v="film &amp; video/science fiction"/>
    <x v="0"/>
    <s v="science fiction"/>
    <n v="0"/>
    <x v="2"/>
  </r>
  <r>
    <n v="134"/>
    <s v="MARLEY'S GHOST (AMBASSADORS OF STEAM) (Canceled)"/>
    <s v="steampunk  remake of &quot;a Christmas carol&quot;"/>
    <n v="5000"/>
    <n v="0"/>
    <x v="1"/>
    <s v="US"/>
    <s v="USD"/>
    <d v="2015-09-04T17:00:00"/>
    <x v="134"/>
    <n v="1441386000"/>
    <n v="1438811418"/>
    <b v="0"/>
    <n v="0"/>
    <b v="0"/>
    <s v="film &amp; video/science fiction"/>
    <x v="0"/>
    <s v="science fiction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d v="2014-07-01T19:00:00"/>
    <x v="135"/>
    <n v="1404241200"/>
    <n v="1401354597"/>
    <b v="0"/>
    <n v="5"/>
    <b v="0"/>
    <s v="film &amp; video/science fiction"/>
    <x v="0"/>
    <s v="science fiction"/>
    <n v="13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d v="2015-05-16T10:16:00"/>
    <x v="136"/>
    <n v="1431771360"/>
    <n v="1427968234"/>
    <b v="0"/>
    <n v="0"/>
    <b v="0"/>
    <s v="film &amp; video/science fiction"/>
    <x v="0"/>
    <s v="science fiction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d v="2015-10-12T13:46:33"/>
    <x v="137"/>
    <n v="1444657593"/>
    <n v="1440337593"/>
    <b v="0"/>
    <n v="0"/>
    <b v="0"/>
    <s v="film &amp; video/science fiction"/>
    <x v="0"/>
    <s v="science fiction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d v="2015-08-01T04:59:00"/>
    <x v="138"/>
    <n v="1438405140"/>
    <n v="1435731041"/>
    <b v="0"/>
    <n v="58"/>
    <b v="0"/>
    <s v="film &amp; video/science fiction"/>
    <x v="0"/>
    <s v="science fiction"/>
    <n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d v="2015-07-12T22:06:12"/>
    <x v="139"/>
    <n v="1436738772"/>
    <n v="1435874772"/>
    <b v="0"/>
    <n v="1"/>
    <b v="0"/>
    <s v="film &amp; video/science fiction"/>
    <x v="0"/>
    <s v="science fiction"/>
    <n v="1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d v="2015-03-20T03:45:32"/>
    <x v="140"/>
    <n v="1426823132"/>
    <n v="1424234732"/>
    <b v="0"/>
    <n v="0"/>
    <b v="0"/>
    <s v="film &amp; video/science fiction"/>
    <x v="0"/>
    <s v="science fiction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d v="2015-05-31T03:40:23"/>
    <x v="141"/>
    <n v="1433043623"/>
    <n v="1429155623"/>
    <b v="0"/>
    <n v="28"/>
    <b v="0"/>
    <s v="film &amp; video/science fiction"/>
    <x v="0"/>
    <s v="science fiction"/>
    <n v="1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d v="2014-11-16T22:26:18"/>
    <x v="142"/>
    <n v="1416176778"/>
    <n v="1414358778"/>
    <b v="0"/>
    <n v="1"/>
    <b v="0"/>
    <s v="film &amp; video/science fiction"/>
    <x v="0"/>
    <s v="science fiction"/>
    <n v="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d v="2016-09-03T05:55:00"/>
    <x v="143"/>
    <n v="1472882100"/>
    <n v="1467941542"/>
    <b v="0"/>
    <n v="0"/>
    <b v="0"/>
    <s v="film &amp; video/science fiction"/>
    <x v="0"/>
    <s v="science fiction"/>
    <n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d v="2015-04-13T17:17:52"/>
    <x v="144"/>
    <n v="1428945472"/>
    <n v="1423765072"/>
    <b v="0"/>
    <n v="37"/>
    <b v="0"/>
    <s v="film &amp; video/science fiction"/>
    <x v="0"/>
    <s v="science fiction"/>
    <n v="28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d v="2015-08-11T13:00:52"/>
    <x v="145"/>
    <n v="1439298052"/>
    <n v="1436965252"/>
    <b v="0"/>
    <n v="9"/>
    <b v="0"/>
    <s v="film &amp; video/science fiction"/>
    <x v="0"/>
    <s v="science fiction"/>
    <n v="8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d v="2017-01-18T00:23:18"/>
    <x v="146"/>
    <n v="1484698998"/>
    <n v="1479514998"/>
    <b v="0"/>
    <n v="3"/>
    <b v="0"/>
    <s v="film &amp; video/science fiction"/>
    <x v="0"/>
    <s v="science fiction"/>
    <n v="1"/>
    <x v="2"/>
  </r>
  <r>
    <n v="147"/>
    <s v="Consumed (Static Air) (Canceled)"/>
    <s v="Film makers catch live footage beyond their wildest dreams."/>
    <n v="7000"/>
    <n v="0"/>
    <x v="1"/>
    <s v="GB"/>
    <s v="GBP"/>
    <d v="2015-01-08T18:18:00"/>
    <x v="147"/>
    <n v="1420741080"/>
    <n v="1417026340"/>
    <b v="0"/>
    <n v="0"/>
    <b v="0"/>
    <s v="film &amp; video/science fiction"/>
    <x v="0"/>
    <s v="science fiction"/>
    <n v="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d v="2016-02-27T06:45:36"/>
    <x v="148"/>
    <n v="1456555536"/>
    <n v="1453963536"/>
    <b v="0"/>
    <n v="2"/>
    <b v="0"/>
    <s v="film &amp; video/science fiction"/>
    <x v="0"/>
    <s v="science fiction"/>
    <n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d v="2014-12-25T08:00:00"/>
    <x v="149"/>
    <n v="1419494400"/>
    <n v="1416888470"/>
    <b v="0"/>
    <n v="6"/>
    <b v="0"/>
    <s v="film &amp; video/science fiction"/>
    <x v="0"/>
    <s v="science fiction"/>
    <n v="1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d v="2015-05-26T03:53:02"/>
    <x v="150"/>
    <n v="1432612382"/>
    <n v="1427428382"/>
    <b v="0"/>
    <n v="67"/>
    <b v="0"/>
    <s v="film &amp; video/science fiction"/>
    <x v="0"/>
    <s v="science fiction"/>
    <n v="2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d v="2015-06-18T13:13:11"/>
    <x v="151"/>
    <n v="1434633191"/>
    <n v="1429449191"/>
    <b v="0"/>
    <n v="5"/>
    <b v="0"/>
    <s v="film &amp; video/science fiction"/>
    <x v="0"/>
    <s v="science fiction"/>
    <n v="0"/>
    <x v="0"/>
  </r>
  <r>
    <n v="152"/>
    <s v="The Great Dark (Canceled)"/>
    <s v="The Great Dark is a journey through the unimaginable...and un foreseeable..."/>
    <n v="380000"/>
    <n v="30"/>
    <x v="1"/>
    <s v="US"/>
    <s v="USD"/>
    <d v="2014-09-23T01:51:40"/>
    <x v="152"/>
    <n v="1411437100"/>
    <n v="1408845100"/>
    <b v="0"/>
    <n v="2"/>
    <b v="0"/>
    <s v="film &amp; video/science fiction"/>
    <x v="0"/>
    <s v="science fiction"/>
    <n v="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d v="2014-12-02T15:04:04"/>
    <x v="153"/>
    <n v="1417532644"/>
    <n v="1413900244"/>
    <b v="0"/>
    <n v="10"/>
    <b v="0"/>
    <s v="film &amp; video/science fiction"/>
    <x v="0"/>
    <s v="science fiction"/>
    <n v="1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d v="2015-06-03T13:08:15"/>
    <x v="154"/>
    <n v="1433336895"/>
    <n v="1429621695"/>
    <b v="0"/>
    <n v="3"/>
    <b v="0"/>
    <s v="film &amp; video/science fiction"/>
    <x v="0"/>
    <s v="science fiction"/>
    <n v="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d v="2015-07-23T13:25:35"/>
    <x v="155"/>
    <n v="1437657935"/>
    <n v="1434201935"/>
    <b v="0"/>
    <n v="4"/>
    <b v="0"/>
    <s v="film &amp; video/science fiction"/>
    <x v="0"/>
    <s v="science fiction"/>
    <n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d v="2014-08-03T02:59:56"/>
    <x v="156"/>
    <n v="1407034796"/>
    <n v="1401850796"/>
    <b v="0"/>
    <n v="15"/>
    <b v="0"/>
    <s v="film &amp; video/science fiction"/>
    <x v="0"/>
    <s v="science fiction"/>
    <n v="5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d v="2016-02-26T21:52:52"/>
    <x v="157"/>
    <n v="1456523572"/>
    <n v="1453931572"/>
    <b v="0"/>
    <n v="2"/>
    <b v="0"/>
    <s v="film &amp; video/science fiction"/>
    <x v="0"/>
    <s v="science fiction"/>
    <n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d v="2014-10-22T01:50:28"/>
    <x v="158"/>
    <n v="1413942628"/>
    <n v="1411350628"/>
    <b v="0"/>
    <n v="0"/>
    <b v="0"/>
    <s v="film &amp; video/science fiction"/>
    <x v="0"/>
    <s v="science fiction"/>
    <n v="0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d v="2016-07-03T10:25:45"/>
    <x v="159"/>
    <n v="1467541545"/>
    <n v="1464085545"/>
    <b v="0"/>
    <n v="1"/>
    <b v="0"/>
    <s v="film &amp; video/science fiction"/>
    <x v="0"/>
    <s v="science fiction"/>
    <n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d v="2015-08-15T21:54:51"/>
    <x v="160"/>
    <n v="1439675691"/>
    <n v="1434491691"/>
    <b v="0"/>
    <n v="0"/>
    <b v="0"/>
    <s v="film &amp; video/drama"/>
    <x v="0"/>
    <s v="drama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d v="2014-07-02T16:29:55"/>
    <x v="161"/>
    <n v="1404318595"/>
    <n v="1401726595"/>
    <b v="0"/>
    <n v="1"/>
    <b v="0"/>
    <s v="film &amp; video/drama"/>
    <x v="0"/>
    <s v="drama"/>
    <n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d v="2014-08-16T23:42:00"/>
    <x v="162"/>
    <n v="1408232520"/>
    <n v="1405393356"/>
    <b v="0"/>
    <n v="10"/>
    <b v="0"/>
    <s v="film &amp; video/drama"/>
    <x v="0"/>
    <s v="drama"/>
    <n v="16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d v="2015-10-01T00:00:00"/>
    <x v="163"/>
    <n v="1443657600"/>
    <n v="1440716654"/>
    <b v="0"/>
    <n v="0"/>
    <b v="0"/>
    <s v="film &amp; video/drama"/>
    <x v="0"/>
    <s v="drama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d v="2014-09-19T18:18:21"/>
    <x v="164"/>
    <n v="1411150701"/>
    <n v="1405966701"/>
    <b v="0"/>
    <n v="7"/>
    <b v="0"/>
    <s v="film &amp; video/drama"/>
    <x v="0"/>
    <s v="drama"/>
    <n v="1"/>
    <x v="3"/>
  </r>
  <r>
    <n v="165"/>
    <s v="NET"/>
    <s v="A teacher. A boy. The beach and a heatwave that drove them all insane."/>
    <n v="17000"/>
    <n v="0"/>
    <x v="2"/>
    <s v="GB"/>
    <s v="GBP"/>
    <d v="2016-01-12T15:48:44"/>
    <x v="165"/>
    <n v="1452613724"/>
    <n v="1450021724"/>
    <b v="0"/>
    <n v="0"/>
    <b v="0"/>
    <s v="film &amp; video/drama"/>
    <x v="0"/>
    <s v="drama"/>
    <n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d v="2017-01-16T01:49:22"/>
    <x v="166"/>
    <n v="1484531362"/>
    <n v="1481939362"/>
    <b v="0"/>
    <n v="1"/>
    <b v="0"/>
    <s v="film &amp; video/drama"/>
    <x v="0"/>
    <s v="drama"/>
    <n v="6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d v="2015-08-04T22:15:35"/>
    <x v="167"/>
    <n v="1438726535"/>
    <n v="1433542535"/>
    <b v="0"/>
    <n v="2"/>
    <b v="0"/>
    <s v="film &amp; video/drama"/>
    <x v="0"/>
    <s v="drama"/>
    <n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d v="2015-03-19T19:02:50"/>
    <x v="168"/>
    <n v="1426791770"/>
    <n v="1424203370"/>
    <b v="0"/>
    <n v="3"/>
    <b v="0"/>
    <s v="film &amp; video/drama"/>
    <x v="0"/>
    <s v="drama"/>
    <n v="4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d v="2014-10-18T12:07:39"/>
    <x v="169"/>
    <n v="1413634059"/>
    <n v="1411042059"/>
    <b v="0"/>
    <n v="10"/>
    <b v="0"/>
    <s v="film &amp; video/drama"/>
    <x v="0"/>
    <s v="drama"/>
    <n v="22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d v="2015-08-30T05:28:00"/>
    <x v="170"/>
    <n v="1440912480"/>
    <n v="1438385283"/>
    <b v="0"/>
    <n v="10"/>
    <b v="0"/>
    <s v="film &amp; video/drama"/>
    <x v="0"/>
    <s v="drama"/>
    <n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d v="2016-08-12T04:20:14"/>
    <x v="171"/>
    <n v="1470975614"/>
    <n v="1465791614"/>
    <b v="0"/>
    <n v="1"/>
    <b v="0"/>
    <s v="film &amp; video/drama"/>
    <x v="0"/>
    <s v="drama"/>
    <n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d v="2015-03-19T08:28:43"/>
    <x v="172"/>
    <n v="1426753723"/>
    <n v="1423733323"/>
    <b v="0"/>
    <n v="0"/>
    <b v="0"/>
    <s v="film &amp; video/drama"/>
    <x v="0"/>
    <s v="drama"/>
    <n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d v="2015-02-28T13:45:08"/>
    <x v="173"/>
    <n v="1425131108"/>
    <n v="1422539108"/>
    <b v="0"/>
    <n v="0"/>
    <b v="0"/>
    <s v="film &amp; video/drama"/>
    <x v="0"/>
    <s v="drama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d v="2015-05-08T18:12:56"/>
    <x v="174"/>
    <n v="1431108776"/>
    <n v="1425924776"/>
    <b v="0"/>
    <n v="0"/>
    <b v="0"/>
    <s v="film &amp; video/drama"/>
    <x v="0"/>
    <s v="drama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d v="2014-08-29T18:40:11"/>
    <x v="175"/>
    <n v="1409337611"/>
    <n v="1407177611"/>
    <b v="0"/>
    <n v="26"/>
    <b v="0"/>
    <s v="film &amp; video/drama"/>
    <x v="0"/>
    <s v="drama"/>
    <n v="6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d v="2015-08-05T19:46:39"/>
    <x v="176"/>
    <n v="1438803999"/>
    <n v="1436211999"/>
    <b v="0"/>
    <n v="0"/>
    <b v="0"/>
    <s v="film &amp; video/drama"/>
    <x v="0"/>
    <s v="drama"/>
    <n v="0"/>
    <x v="0"/>
  </r>
  <r>
    <n v="177"/>
    <s v="The Good Samaritan"/>
    <s v="I'm making a modern day version of the bible story &quot; The Good Samaritan&quot;"/>
    <n v="450"/>
    <n v="180"/>
    <x v="2"/>
    <s v="US"/>
    <s v="USD"/>
    <d v="2015-03-24T00:08:46"/>
    <x v="177"/>
    <n v="1427155726"/>
    <n v="1425690526"/>
    <b v="0"/>
    <n v="7"/>
    <b v="0"/>
    <s v="film &amp; video/drama"/>
    <x v="0"/>
    <s v="drama"/>
    <n v="4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d v="2015-11-26T23:55:45"/>
    <x v="178"/>
    <n v="1448582145"/>
    <n v="1445986545"/>
    <b v="0"/>
    <n v="0"/>
    <b v="0"/>
    <s v="film &amp; video/drama"/>
    <x v="0"/>
    <s v="drama"/>
    <n v="0"/>
    <x v="0"/>
  </r>
  <r>
    <n v="179"/>
    <s v="Sustain: A Film About Survival"/>
    <s v="A feature-length film about how three people survive in a diseased world."/>
    <n v="1000"/>
    <n v="200"/>
    <x v="2"/>
    <s v="US"/>
    <s v="USD"/>
    <d v="2016-03-04T01:55:55"/>
    <x v="179"/>
    <n v="1457056555"/>
    <n v="1454464555"/>
    <b v="0"/>
    <n v="2"/>
    <b v="0"/>
    <s v="film &amp; video/drama"/>
    <x v="0"/>
    <s v="drama"/>
    <n v="20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d v="2015-04-13T19:00:00"/>
    <x v="180"/>
    <n v="1428951600"/>
    <n v="1425512843"/>
    <b v="0"/>
    <n v="13"/>
    <b v="0"/>
    <s v="film &amp; video/drama"/>
    <x v="0"/>
    <s v="drama"/>
    <n v="3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d v="2015-06-22T17:48:15"/>
    <x v="181"/>
    <n v="1434995295"/>
    <n v="1432403295"/>
    <b v="0"/>
    <n v="4"/>
    <b v="0"/>
    <s v="film &amp; video/drama"/>
    <x v="0"/>
    <s v="drama"/>
    <n v="2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d v="2017-01-07T00:17:12"/>
    <x v="182"/>
    <n v="1483748232"/>
    <n v="1481156232"/>
    <b v="0"/>
    <n v="0"/>
    <b v="0"/>
    <s v="film &amp; video/drama"/>
    <x v="0"/>
    <s v="drama"/>
    <n v="0"/>
    <x v="2"/>
  </r>
  <r>
    <n v="183"/>
    <s v="Three Little Words"/>
    <s v="Don't kill me until I meet my Dad"/>
    <n v="12500"/>
    <n v="4482"/>
    <x v="2"/>
    <s v="GB"/>
    <s v="GBP"/>
    <d v="2014-11-26T20:26:50"/>
    <x v="183"/>
    <n v="1417033610"/>
    <n v="1414438010"/>
    <b v="0"/>
    <n v="12"/>
    <b v="0"/>
    <s v="film &amp; video/drama"/>
    <x v="0"/>
    <s v="drama"/>
    <n v="36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d v="2014-09-01T03:59:00"/>
    <x v="184"/>
    <n v="1409543940"/>
    <n v="1404586762"/>
    <b v="0"/>
    <n v="2"/>
    <b v="0"/>
    <s v="film &amp; video/drama"/>
    <x v="0"/>
    <s v="drama"/>
    <n v="3"/>
    <x v="3"/>
  </r>
  <r>
    <n v="185"/>
    <s v="BLANK Short Movie"/>
    <s v="Love has no boundaries!"/>
    <n v="40000"/>
    <n v="2200"/>
    <x v="2"/>
    <s v="NO"/>
    <s v="NOK"/>
    <d v="2016-08-18T21:52:19"/>
    <x v="185"/>
    <n v="1471557139"/>
    <n v="1468965139"/>
    <b v="0"/>
    <n v="10"/>
    <b v="0"/>
    <s v="film &amp; video/drama"/>
    <x v="0"/>
    <s v="drama"/>
    <n v="6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d v="2017-03-03T20:00:00"/>
    <x v="186"/>
    <n v="1488571200"/>
    <n v="1485977434"/>
    <b v="0"/>
    <n v="0"/>
    <b v="0"/>
    <s v="film &amp; video/drama"/>
    <x v="0"/>
    <s v="drama"/>
    <n v="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d v="2015-07-21T06:59:00"/>
    <x v="187"/>
    <n v="1437461940"/>
    <n v="1435383457"/>
    <b v="0"/>
    <n v="5"/>
    <b v="0"/>
    <s v="film &amp; video/drama"/>
    <x v="0"/>
    <s v="drama"/>
    <n v="1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d v="2014-09-05T04:23:35"/>
    <x v="188"/>
    <n v="1409891015"/>
    <n v="1407299015"/>
    <b v="0"/>
    <n v="0"/>
    <b v="0"/>
    <s v="film &amp; video/drama"/>
    <x v="0"/>
    <s v="drama"/>
    <n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d v="2016-09-03T16:34:37"/>
    <x v="189"/>
    <n v="1472920477"/>
    <n v="1467736477"/>
    <b v="0"/>
    <n v="5"/>
    <b v="0"/>
    <s v="film &amp; video/drama"/>
    <x v="0"/>
    <s v="drama"/>
    <n v="0"/>
    <x v="2"/>
  </r>
  <r>
    <n v="190"/>
    <s v="REGIONRAT, the movie"/>
    <s v="Because hope can be a 4 letter word"/>
    <n v="12000"/>
    <n v="50"/>
    <x v="2"/>
    <s v="US"/>
    <s v="USD"/>
    <d v="2016-06-16T15:37:26"/>
    <x v="190"/>
    <n v="1466091446"/>
    <n v="1465227446"/>
    <b v="0"/>
    <n v="1"/>
    <b v="0"/>
    <s v="film &amp; video/drama"/>
    <x v="0"/>
    <s v="drama"/>
    <n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d v="2015-10-02T10:35:38"/>
    <x v="191"/>
    <n v="1443782138"/>
    <n v="1440326138"/>
    <b v="0"/>
    <n v="3"/>
    <b v="0"/>
    <s v="film &amp; video/drama"/>
    <x v="0"/>
    <s v="drama"/>
    <n v="5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d v="2014-10-17T19:00:32"/>
    <x v="192"/>
    <n v="1413572432"/>
    <n v="1410980432"/>
    <b v="0"/>
    <n v="3"/>
    <b v="0"/>
    <s v="film &amp; video/drama"/>
    <x v="0"/>
    <s v="drama"/>
    <n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d v="2014-11-28T23:26:06"/>
    <x v="193"/>
    <n v="1417217166"/>
    <n v="1412029566"/>
    <b v="0"/>
    <n v="0"/>
    <b v="0"/>
    <s v="film &amp; video/drama"/>
    <x v="0"/>
    <s v="drama"/>
    <n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d v="2016-03-06T23:55:31"/>
    <x v="194"/>
    <n v="1457308531"/>
    <n v="1452124531"/>
    <b v="0"/>
    <n v="3"/>
    <b v="0"/>
    <s v="film &amp; video/drama"/>
    <x v="0"/>
    <s v="drama"/>
    <n v="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d v="2015-07-10T16:05:32"/>
    <x v="195"/>
    <n v="1436544332"/>
    <n v="1431360332"/>
    <b v="0"/>
    <n v="0"/>
    <b v="0"/>
    <s v="film &amp; video/drama"/>
    <x v="0"/>
    <s v="drama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d v="2015-10-10T21:00:00"/>
    <x v="196"/>
    <n v="1444510800"/>
    <n v="1442062898"/>
    <b v="0"/>
    <n v="19"/>
    <b v="0"/>
    <s v="film &amp; video/drama"/>
    <x v="0"/>
    <s v="drama"/>
    <n v="42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d v="2017-02-17T21:00:00"/>
    <x v="197"/>
    <n v="1487365200"/>
    <n v="1483734100"/>
    <b v="0"/>
    <n v="8"/>
    <b v="0"/>
    <s v="film &amp; video/drama"/>
    <x v="0"/>
    <s v="drama"/>
    <n v="1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d v="2014-10-05T09:12:02"/>
    <x v="198"/>
    <n v="1412500322"/>
    <n v="1409908322"/>
    <b v="0"/>
    <n v="6"/>
    <b v="0"/>
    <s v="film &amp; video/drama"/>
    <x v="0"/>
    <s v="drama"/>
    <n v="1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d v="2016-09-01T02:58:22"/>
    <x v="199"/>
    <n v="1472698702"/>
    <n v="1470106702"/>
    <b v="0"/>
    <n v="0"/>
    <b v="0"/>
    <s v="film &amp; video/drama"/>
    <x v="0"/>
    <s v="drama"/>
    <n v="0"/>
    <x v="2"/>
  </r>
  <r>
    <n v="200"/>
    <s v="The Crossing Shore"/>
    <s v="A film dedicated to an AAF Pilot's struggle to survive behind enemy lines during WWII."/>
    <n v="6000"/>
    <n v="1571.55"/>
    <x v="2"/>
    <s v="US"/>
    <s v="USD"/>
    <d v="2014-09-15T02:00:03"/>
    <x v="200"/>
    <n v="1410746403"/>
    <n v="1408154403"/>
    <b v="0"/>
    <n v="18"/>
    <b v="0"/>
    <s v="film &amp; video/drama"/>
    <x v="0"/>
    <s v="drama"/>
    <n v="26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d v="2015-02-08T19:38:49"/>
    <x v="201"/>
    <n v="1423424329"/>
    <n v="1421696329"/>
    <b v="0"/>
    <n v="7"/>
    <b v="0"/>
    <s v="film &amp; video/drama"/>
    <x v="0"/>
    <s v="drama"/>
    <n v="58"/>
    <x v="0"/>
  </r>
  <r>
    <n v="202"/>
    <s v="Modern Gangsters"/>
    <s v="new web series created by jonney terry"/>
    <n v="6000"/>
    <n v="0"/>
    <x v="2"/>
    <s v="US"/>
    <s v="USD"/>
    <d v="2015-10-08T20:59:00"/>
    <x v="202"/>
    <n v="1444337940"/>
    <n v="1441750564"/>
    <b v="0"/>
    <n v="0"/>
    <b v="0"/>
    <s v="film &amp; video/drama"/>
    <x v="0"/>
    <s v="drama"/>
    <n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d v="2015-01-29T20:21:04"/>
    <x v="203"/>
    <n v="1422562864"/>
    <n v="1417378864"/>
    <b v="0"/>
    <n v="8"/>
    <b v="0"/>
    <s v="film &amp; video/drama"/>
    <x v="0"/>
    <s v="drama"/>
    <n v="3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d v="2016-08-04T14:00:03"/>
    <x v="204"/>
    <n v="1470319203"/>
    <n v="1467727203"/>
    <b v="0"/>
    <n v="1293"/>
    <b v="0"/>
    <s v="film &amp; video/drama"/>
    <x v="0"/>
    <s v="drama"/>
    <n v="51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d v="2015-10-06T15:10:22"/>
    <x v="205"/>
    <n v="1444144222"/>
    <n v="1441120222"/>
    <b v="0"/>
    <n v="17"/>
    <b v="0"/>
    <s v="film &amp; video/drama"/>
    <x v="0"/>
    <s v="drama"/>
    <n v="16"/>
    <x v="0"/>
  </r>
  <r>
    <n v="206"/>
    <s v="Blood Bond Movie Development"/>
    <s v="A love story featuring adoption,struggle,dysfunction,grace, healing, and restoration."/>
    <n v="12700"/>
    <n v="0"/>
    <x v="2"/>
    <s v="US"/>
    <s v="USD"/>
    <d v="2016-08-06T00:06:23"/>
    <x v="206"/>
    <n v="1470441983"/>
    <n v="1468627583"/>
    <b v="0"/>
    <n v="0"/>
    <b v="0"/>
    <s v="film &amp; video/drama"/>
    <x v="0"/>
    <s v="drama"/>
    <n v="0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d v="2015-01-04T04:43:58"/>
    <x v="207"/>
    <n v="1420346638"/>
    <n v="1417754638"/>
    <b v="0"/>
    <n v="13"/>
    <b v="0"/>
    <s v="film &amp; video/drama"/>
    <x v="0"/>
    <s v="drama"/>
    <n v="15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d v="2014-12-16T08:52:47"/>
    <x v="208"/>
    <n v="1418719967"/>
    <n v="1416127967"/>
    <b v="0"/>
    <n v="0"/>
    <b v="0"/>
    <s v="film &amp; video/drama"/>
    <x v="0"/>
    <s v="drama"/>
    <n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d v="2015-07-10T22:08:55"/>
    <x v="209"/>
    <n v="1436566135"/>
    <n v="1433974135"/>
    <b v="0"/>
    <n v="0"/>
    <b v="0"/>
    <s v="film &amp; video/drama"/>
    <x v="0"/>
    <s v="drama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d v="2015-10-01T05:00:00"/>
    <x v="210"/>
    <n v="1443675600"/>
    <n v="1441157592"/>
    <b v="0"/>
    <n v="33"/>
    <b v="0"/>
    <s v="film &amp; video/drama"/>
    <x v="0"/>
    <s v="drama"/>
    <n v="25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d v="2015-09-19T03:50:17"/>
    <x v="211"/>
    <n v="1442634617"/>
    <n v="1440042617"/>
    <b v="0"/>
    <n v="12"/>
    <b v="0"/>
    <s v="film &amp; video/drama"/>
    <x v="0"/>
    <s v="drama"/>
    <n v="45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d v="2016-04-16T20:08:40"/>
    <x v="212"/>
    <n v="1460837320"/>
    <n v="1455656920"/>
    <b v="0"/>
    <n v="1"/>
    <b v="0"/>
    <s v="film &amp; video/drama"/>
    <x v="0"/>
    <s v="drama"/>
    <n v="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d v="2015-08-16T14:06:41"/>
    <x v="213"/>
    <n v="1439734001"/>
    <n v="1437142547"/>
    <b v="0"/>
    <n v="1"/>
    <b v="0"/>
    <s v="film &amp; video/drama"/>
    <x v="0"/>
    <s v="drama"/>
    <n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d v="2015-03-06T15:22:29"/>
    <x v="214"/>
    <n v="1425655349"/>
    <n v="1420471349"/>
    <b v="0"/>
    <n v="1"/>
    <b v="0"/>
    <s v="film &amp; video/drama"/>
    <x v="0"/>
    <s v="drama"/>
    <n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d v="2016-02-17T23:59:00"/>
    <x v="215"/>
    <n v="1455753540"/>
    <n v="1452058282"/>
    <b v="0"/>
    <n v="1"/>
    <b v="0"/>
    <s v="film &amp; video/drama"/>
    <x v="0"/>
    <s v="drama"/>
    <n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d v="2015-04-22T22:00:37"/>
    <x v="216"/>
    <n v="1429740037"/>
    <n v="1425423637"/>
    <b v="0"/>
    <n v="84"/>
    <b v="0"/>
    <s v="film &amp; video/drama"/>
    <x v="0"/>
    <s v="drama"/>
    <n v="56"/>
    <x v="0"/>
  </r>
  <r>
    <n v="217"/>
    <s v="Bitch"/>
    <s v="A roadmovie by paw"/>
    <n v="100000"/>
    <n v="11943"/>
    <x v="2"/>
    <s v="SE"/>
    <s v="SEK"/>
    <d v="2014-12-28T15:22:29"/>
    <x v="217"/>
    <n v="1419780149"/>
    <n v="1417101749"/>
    <b v="0"/>
    <n v="38"/>
    <b v="0"/>
    <s v="film &amp; video/drama"/>
    <x v="0"/>
    <s v="drama"/>
    <n v="12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d v="2015-05-15T15:04:49"/>
    <x v="218"/>
    <n v="1431702289"/>
    <n v="1426518289"/>
    <b v="0"/>
    <n v="1"/>
    <b v="0"/>
    <s v="film &amp; video/drama"/>
    <x v="0"/>
    <s v="drama"/>
    <n v="2"/>
    <x v="0"/>
  </r>
  <r>
    <n v="219"/>
    <s v="True Colors"/>
    <s v="An hour-long pilot about a group of suburban LGBT teens coming of age in the early 90's."/>
    <n v="50000"/>
    <n v="8815"/>
    <x v="2"/>
    <s v="US"/>
    <s v="USD"/>
    <d v="2016-04-01T06:59:00"/>
    <x v="219"/>
    <n v="1459493940"/>
    <n v="1456732225"/>
    <b v="0"/>
    <n v="76"/>
    <b v="0"/>
    <s v="film &amp; video/drama"/>
    <x v="0"/>
    <s v="drama"/>
    <n v="18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d v="2015-08-20T20:06:00"/>
    <x v="220"/>
    <n v="1440101160"/>
    <n v="1436542030"/>
    <b v="0"/>
    <n v="3"/>
    <b v="0"/>
    <s v="film &amp; video/drama"/>
    <x v="0"/>
    <s v="drama"/>
    <n v="1"/>
    <x v="0"/>
  </r>
  <r>
    <n v="221"/>
    <s v="Archetypes"/>
    <s v="Film about Schizophrenia with Surreal Twists!"/>
    <n v="50000"/>
    <n v="0"/>
    <x v="2"/>
    <s v="US"/>
    <s v="USD"/>
    <d v="2015-03-28T19:06:04"/>
    <x v="221"/>
    <n v="1427569564"/>
    <n v="1422389164"/>
    <b v="0"/>
    <n v="0"/>
    <b v="0"/>
    <s v="film &amp; video/drama"/>
    <x v="0"/>
    <s v="drama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d v="2015-03-27T02:39:00"/>
    <x v="222"/>
    <n v="1427423940"/>
    <n v="1422383318"/>
    <b v="0"/>
    <n v="2"/>
    <b v="0"/>
    <s v="film &amp; video/drama"/>
    <x v="0"/>
    <s v="drama"/>
    <n v="13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d v="2016-05-22T01:05:00"/>
    <x v="223"/>
    <n v="1463879100"/>
    <n v="1461287350"/>
    <b v="0"/>
    <n v="0"/>
    <b v="0"/>
    <s v="film &amp; video/drama"/>
    <x v="0"/>
    <s v="drama"/>
    <n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d v="2015-07-10T05:38:46"/>
    <x v="224"/>
    <n v="1436506726"/>
    <n v="1431322726"/>
    <b v="0"/>
    <n v="0"/>
    <b v="0"/>
    <s v="film &amp; video/drama"/>
    <x v="0"/>
    <s v="drama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d v="2016-04-08T22:04:14"/>
    <x v="225"/>
    <n v="1460153054"/>
    <n v="1457564654"/>
    <b v="0"/>
    <n v="0"/>
    <b v="0"/>
    <s v="film &amp; video/drama"/>
    <x v="0"/>
    <s v="drama"/>
    <n v="0"/>
    <x v="2"/>
  </r>
  <r>
    <n v="226"/>
    <s v="MAGGIE Film"/>
    <s v="A TRUE STORY OF DOMESTIC VILOLENCE THAT SEEKS TO OFFER THE VIEWER OUTLEST OF SUPPORT."/>
    <n v="29000"/>
    <n v="250"/>
    <x v="2"/>
    <s v="GB"/>
    <s v="GBP"/>
    <d v="2015-05-31T09:29:00"/>
    <x v="226"/>
    <n v="1433064540"/>
    <n v="1428854344"/>
    <b v="0"/>
    <n v="2"/>
    <b v="0"/>
    <s v="film &amp; video/drama"/>
    <x v="0"/>
    <s v="drama"/>
    <n v="1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d v="2015-07-09T21:27:21"/>
    <x v="227"/>
    <n v="1436477241"/>
    <n v="1433885241"/>
    <b v="0"/>
    <n v="0"/>
    <b v="0"/>
    <s v="film &amp; video/drama"/>
    <x v="0"/>
    <s v="drama"/>
    <n v="0"/>
    <x v="0"/>
  </r>
  <r>
    <n v="228"/>
    <s v="Facets of a Geek life"/>
    <s v="I am making a film from one one of my books called facets of a Geek life."/>
    <n v="8000"/>
    <n v="0"/>
    <x v="2"/>
    <s v="GB"/>
    <s v="GBP"/>
    <d v="2015-06-01T16:28:25"/>
    <x v="228"/>
    <n v="1433176105"/>
    <n v="1427992105"/>
    <b v="0"/>
    <n v="0"/>
    <b v="0"/>
    <s v="film &amp; video/drama"/>
    <x v="0"/>
    <s v="drama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d v="2016-02-13T22:24:57"/>
    <x v="229"/>
    <n v="1455402297"/>
    <n v="1452810297"/>
    <b v="0"/>
    <n v="0"/>
    <b v="0"/>
    <s v="film &amp; video/drama"/>
    <x v="0"/>
    <s v="drama"/>
    <n v="0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d v="2015-06-04T18:39:11"/>
    <x v="230"/>
    <n v="1433443151"/>
    <n v="1430851151"/>
    <b v="0"/>
    <n v="2"/>
    <b v="0"/>
    <s v="film &amp; video/drama"/>
    <x v="0"/>
    <s v="drama"/>
    <n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d v="2016-01-02T23:00:51"/>
    <x v="231"/>
    <n v="1451775651"/>
    <n v="1449183651"/>
    <b v="0"/>
    <n v="0"/>
    <b v="0"/>
    <s v="film &amp; video/drama"/>
    <x v="0"/>
    <s v="drama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d v="2015-02-27T19:49:06"/>
    <x v="232"/>
    <n v="1425066546"/>
    <n v="1422474546"/>
    <b v="0"/>
    <n v="7"/>
    <b v="0"/>
    <s v="film &amp; video/drama"/>
    <x v="0"/>
    <s v="drama"/>
    <n v="3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d v="2016-09-29T21:52:52"/>
    <x v="233"/>
    <n v="1475185972"/>
    <n v="1472593972"/>
    <b v="0"/>
    <n v="0"/>
    <b v="0"/>
    <s v="film &amp; video/drama"/>
    <x v="0"/>
    <s v="drama"/>
    <n v="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d v="2015-06-21T00:50:59"/>
    <x v="234"/>
    <n v="1434847859"/>
    <n v="1431391859"/>
    <b v="0"/>
    <n v="5"/>
    <b v="0"/>
    <s v="film &amp; video/drama"/>
    <x v="0"/>
    <s v="drama"/>
    <n v="4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d v="2015-07-09T21:48:17"/>
    <x v="235"/>
    <n v="1436478497"/>
    <n v="1433886497"/>
    <b v="0"/>
    <n v="0"/>
    <b v="0"/>
    <s v="film &amp; video/drama"/>
    <x v="0"/>
    <s v="drama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d v="2016-01-05T00:00:00"/>
    <x v="236"/>
    <n v="1451952000"/>
    <n v="1447380099"/>
    <b v="0"/>
    <n v="0"/>
    <b v="0"/>
    <s v="film &amp; video/drama"/>
    <x v="0"/>
    <s v="drama"/>
    <n v="0"/>
    <x v="0"/>
  </r>
  <r>
    <n v="237"/>
    <s v="Making The Choice"/>
    <s v="Making The Choice is a christian short film series."/>
    <n v="15000"/>
    <n v="50"/>
    <x v="2"/>
    <s v="US"/>
    <s v="USD"/>
    <d v="2016-03-08T13:51:09"/>
    <x v="237"/>
    <n v="1457445069"/>
    <n v="1452261069"/>
    <b v="0"/>
    <n v="1"/>
    <b v="0"/>
    <s v="film &amp; video/drama"/>
    <x v="0"/>
    <s v="drama"/>
    <n v="0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d v="2016-12-30T09:00:00"/>
    <x v="238"/>
    <n v="1483088400"/>
    <n v="1481324760"/>
    <b v="0"/>
    <n v="0"/>
    <b v="0"/>
    <s v="film &amp; video/drama"/>
    <x v="0"/>
    <s v="drama"/>
    <n v="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d v="2015-11-08T12:00:00"/>
    <x v="239"/>
    <n v="1446984000"/>
    <n v="1445308730"/>
    <b v="0"/>
    <n v="5"/>
    <b v="0"/>
    <s v="film &amp; video/drama"/>
    <x v="0"/>
    <s v="drama"/>
    <n v="25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d v="2013-05-05T17:00:11"/>
    <x v="240"/>
    <n v="1367773211"/>
    <n v="1363885211"/>
    <b v="1"/>
    <n v="137"/>
    <b v="1"/>
    <s v="film &amp; video/documentary"/>
    <x v="0"/>
    <s v="documentary"/>
    <n v="108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d v="2014-12-21T16:45:04"/>
    <x v="241"/>
    <n v="1419180304"/>
    <n v="1415292304"/>
    <b v="1"/>
    <n v="376"/>
    <b v="1"/>
    <s v="film &amp; video/documentary"/>
    <x v="0"/>
    <s v="documentary"/>
    <n v="113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d v="2011-12-20T11:49:50"/>
    <x v="242"/>
    <n v="1324381790"/>
    <n v="1321357790"/>
    <b v="1"/>
    <n v="202"/>
    <b v="1"/>
    <s v="film &amp; video/documentary"/>
    <x v="0"/>
    <s v="documentary"/>
    <n v="113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d v="2014-02-22T01:08:24"/>
    <x v="243"/>
    <n v="1393031304"/>
    <n v="1390439304"/>
    <b v="1"/>
    <n v="328"/>
    <b v="1"/>
    <s v="film &amp; video/documentary"/>
    <x v="0"/>
    <s v="documentary"/>
    <n v="10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d v="2010-03-16T07:06:00"/>
    <x v="244"/>
    <n v="1268723160"/>
    <n v="1265269559"/>
    <b v="1"/>
    <n v="84"/>
    <b v="1"/>
    <s v="film &amp; video/documentary"/>
    <x v="0"/>
    <s v="documentary"/>
    <n v="11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d v="2012-08-16T01:16:25"/>
    <x v="245"/>
    <n v="1345079785"/>
    <n v="1342487785"/>
    <b v="1"/>
    <n v="96"/>
    <b v="1"/>
    <s v="film &amp; video/documentary"/>
    <x v="0"/>
    <s v="documentary"/>
    <n v="104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d v="2010-12-18T09:43:25"/>
    <x v="246"/>
    <n v="1292665405"/>
    <n v="1288341805"/>
    <b v="1"/>
    <n v="223"/>
    <b v="1"/>
    <s v="film &amp; video/documentary"/>
    <x v="0"/>
    <s v="documentary"/>
    <n v="30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d v="2010-10-16T03:39:00"/>
    <x v="247"/>
    <n v="1287200340"/>
    <n v="1284042614"/>
    <b v="1"/>
    <n v="62"/>
    <b v="1"/>
    <s v="film &amp; video/documentary"/>
    <x v="0"/>
    <s v="documentary"/>
    <n v="134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d v="2012-01-07T18:35:09"/>
    <x v="248"/>
    <n v="1325961309"/>
    <n v="1322073309"/>
    <b v="1"/>
    <n v="146"/>
    <b v="1"/>
    <s v="film &amp; video/documentary"/>
    <x v="0"/>
    <s v="documentary"/>
    <n v="101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d v="2010-08-22T17:40:00"/>
    <x v="249"/>
    <n v="1282498800"/>
    <n v="1275603020"/>
    <b v="1"/>
    <n v="235"/>
    <b v="1"/>
    <s v="film &amp; video/documentary"/>
    <x v="0"/>
    <s v="documentary"/>
    <n v="113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d v="2013-06-06T13:34:51"/>
    <x v="250"/>
    <n v="1370525691"/>
    <n v="1367933691"/>
    <b v="1"/>
    <n v="437"/>
    <b v="1"/>
    <s v="film &amp; video/documentary"/>
    <x v="0"/>
    <s v="documentary"/>
    <n v="106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d v="2012-05-16T19:00:00"/>
    <x v="251"/>
    <n v="1337194800"/>
    <n v="1334429646"/>
    <b v="1"/>
    <n v="77"/>
    <b v="1"/>
    <s v="film &amp; video/documentary"/>
    <x v="0"/>
    <s v="documentary"/>
    <n v="12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d v="2010-06-01T03:59:00"/>
    <x v="252"/>
    <n v="1275364740"/>
    <n v="1269878058"/>
    <b v="1"/>
    <n v="108"/>
    <b v="1"/>
    <s v="film &amp; video/documentary"/>
    <x v="0"/>
    <s v="documentary"/>
    <n v="185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d v="2012-02-15T15:37:15"/>
    <x v="253"/>
    <n v="1329320235"/>
    <n v="1326728235"/>
    <b v="1"/>
    <n v="7"/>
    <b v="1"/>
    <s v="film &amp; video/documentary"/>
    <x v="0"/>
    <s v="documentary"/>
    <n v="10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d v="2015-10-17T02:00:00"/>
    <x v="254"/>
    <n v="1445047200"/>
    <n v="1442443910"/>
    <b v="1"/>
    <n v="314"/>
    <b v="1"/>
    <s v="film &amp; video/documentary"/>
    <x v="0"/>
    <s v="documentary"/>
    <n v="117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d v="2011-03-16T11:38:02"/>
    <x v="255"/>
    <n v="1300275482"/>
    <n v="1297687082"/>
    <b v="1"/>
    <n v="188"/>
    <b v="1"/>
    <s v="film &amp; video/documentary"/>
    <x v="0"/>
    <s v="documentary"/>
    <n v="107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d v="2013-03-16T18:27:47"/>
    <x v="256"/>
    <n v="1363458467"/>
    <n v="1360866467"/>
    <b v="1"/>
    <n v="275"/>
    <b v="1"/>
    <s v="film &amp; video/documentary"/>
    <x v="0"/>
    <s v="documentary"/>
    <n v="139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d v="2016-05-19T15:02:42"/>
    <x v="257"/>
    <n v="1463670162"/>
    <n v="1461078162"/>
    <b v="1"/>
    <n v="560"/>
    <b v="1"/>
    <s v="film &amp; video/documentary"/>
    <x v="0"/>
    <s v="documentary"/>
    <n v="10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d v="2011-06-18T01:14:26"/>
    <x v="258"/>
    <n v="1308359666"/>
    <n v="1305767666"/>
    <b v="1"/>
    <n v="688"/>
    <b v="1"/>
    <s v="film &amp; video/documentary"/>
    <x v="0"/>
    <s v="documentary"/>
    <n v="191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d v="2015-04-08T17:42:49"/>
    <x v="259"/>
    <n v="1428514969"/>
    <n v="1425922969"/>
    <b v="1"/>
    <n v="942"/>
    <b v="1"/>
    <s v="film &amp; video/documentary"/>
    <x v="0"/>
    <s v="documentary"/>
    <n v="132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d v="2010-07-17T09:59:00"/>
    <x v="260"/>
    <n v="1279360740"/>
    <n v="1275415679"/>
    <b v="1"/>
    <n v="88"/>
    <b v="1"/>
    <s v="film &amp; video/documentary"/>
    <x v="0"/>
    <s v="documentary"/>
    <n v="106"/>
    <x v="7"/>
  </r>
  <r>
    <n v="261"/>
    <s v="Empires: The Film"/>
    <s v="Empires explores the impact of networks on histories and philosophies of political thought."/>
    <n v="20000"/>
    <n v="21480"/>
    <x v="0"/>
    <s v="US"/>
    <s v="USD"/>
    <d v="2012-06-07T14:55:00"/>
    <x v="261"/>
    <n v="1339080900"/>
    <n v="1334783704"/>
    <b v="1"/>
    <n v="220"/>
    <b v="1"/>
    <s v="film &amp; video/documentary"/>
    <x v="0"/>
    <s v="documentary"/>
    <n v="107"/>
    <x v="5"/>
  </r>
  <r>
    <n v="262"/>
    <s v="The Last Cosmonaut"/>
    <s v="He can never die. He will live forever. He is the last cosmonaut, and this is his story."/>
    <n v="2500"/>
    <n v="6000"/>
    <x v="0"/>
    <s v="US"/>
    <s v="USD"/>
    <d v="2011-02-26T05:57:08"/>
    <x v="262"/>
    <n v="1298699828"/>
    <n v="1294811828"/>
    <b v="1"/>
    <n v="145"/>
    <b v="1"/>
    <s v="film &amp; video/documentary"/>
    <x v="0"/>
    <s v="documentary"/>
    <n v="240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d v="2012-09-27T22:54:54"/>
    <x v="263"/>
    <n v="1348786494"/>
    <n v="1346194494"/>
    <b v="1"/>
    <n v="963"/>
    <b v="1"/>
    <s v="film &amp; video/documentary"/>
    <x v="0"/>
    <s v="documentary"/>
    <n v="118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d v="2012-05-11T14:53:15"/>
    <x v="264"/>
    <n v="1336747995"/>
    <n v="1334155995"/>
    <b v="1"/>
    <n v="91"/>
    <b v="1"/>
    <s v="film &amp; video/documentary"/>
    <x v="0"/>
    <s v="documentary"/>
    <n v="118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d v="2010-05-10T20:16:00"/>
    <x v="265"/>
    <n v="1273522560"/>
    <n v="1269928430"/>
    <b v="1"/>
    <n v="58"/>
    <b v="1"/>
    <s v="film &amp; video/documentary"/>
    <x v="0"/>
    <s v="documentary"/>
    <n v="111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d v="2010-04-23T03:51:00"/>
    <x v="266"/>
    <n v="1271994660"/>
    <n v="1264565507"/>
    <b v="1"/>
    <n v="36"/>
    <b v="1"/>
    <s v="film &amp; video/documentary"/>
    <x v="0"/>
    <s v="documentary"/>
    <n v="14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d v="2014-06-25T10:51:39"/>
    <x v="267"/>
    <n v="1403693499"/>
    <n v="1401101499"/>
    <b v="1"/>
    <n v="165"/>
    <b v="1"/>
    <s v="film &amp; video/documentary"/>
    <x v="0"/>
    <s v="documentary"/>
    <n v="132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d v="2011-11-07T04:39:38"/>
    <x v="268"/>
    <n v="1320640778"/>
    <n v="1316749178"/>
    <b v="1"/>
    <n v="111"/>
    <b v="1"/>
    <s v="film &amp; video/documentary"/>
    <x v="0"/>
    <s v="documentary"/>
    <n v="111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d v="2017-02-22T04:43:42"/>
    <x v="269"/>
    <n v="1487738622"/>
    <n v="1485146622"/>
    <b v="1"/>
    <n v="1596"/>
    <b v="1"/>
    <s v="film &amp; video/documentary"/>
    <x v="0"/>
    <s v="documentary"/>
    <n v="147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d v="2011-05-25T04:00:00"/>
    <x v="270"/>
    <n v="1306296000"/>
    <n v="1301950070"/>
    <b v="1"/>
    <n v="61"/>
    <b v="1"/>
    <s v="film &amp; video/documentary"/>
    <x v="0"/>
    <s v="documentary"/>
    <n v="153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d v="2014-01-02T08:00:00"/>
    <x v="271"/>
    <n v="1388649600"/>
    <n v="1386123861"/>
    <b v="1"/>
    <n v="287"/>
    <b v="1"/>
    <s v="film &amp; video/documentary"/>
    <x v="0"/>
    <s v="documentary"/>
    <n v="105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d v="2010-04-28T18:49:00"/>
    <x v="272"/>
    <n v="1272480540"/>
    <n v="1267220191"/>
    <b v="1"/>
    <n v="65"/>
    <b v="1"/>
    <s v="film &amp; video/documentary"/>
    <x v="0"/>
    <s v="documentary"/>
    <n v="177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d v="2011-07-03T11:57:46"/>
    <x v="273"/>
    <n v="1309694266"/>
    <n v="1307102266"/>
    <b v="1"/>
    <n v="118"/>
    <b v="1"/>
    <s v="film &amp; video/documentary"/>
    <x v="0"/>
    <s v="documentary"/>
    <n v="108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d v="2012-04-05T06:59:00"/>
    <x v="274"/>
    <n v="1333609140"/>
    <n v="1330638829"/>
    <b v="1"/>
    <n v="113"/>
    <b v="1"/>
    <s v="film &amp; video/documentary"/>
    <x v="0"/>
    <s v="documentary"/>
    <n v="156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d v="2012-11-10T01:46:06"/>
    <x v="275"/>
    <n v="1352511966"/>
    <n v="1349916366"/>
    <b v="1"/>
    <n v="332"/>
    <b v="1"/>
    <s v="film &amp; video/documentary"/>
    <x v="0"/>
    <s v="documentary"/>
    <n v="108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d v="2012-04-28T00:57:54"/>
    <x v="276"/>
    <n v="1335574674"/>
    <n v="1330394274"/>
    <b v="1"/>
    <n v="62"/>
    <b v="1"/>
    <s v="film &amp; video/documentary"/>
    <x v="0"/>
    <s v="documentary"/>
    <n v="148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d v="2015-05-23T21:23:39"/>
    <x v="277"/>
    <n v="1432416219"/>
    <n v="1429824219"/>
    <b v="1"/>
    <n v="951"/>
    <b v="1"/>
    <s v="film &amp; video/documentary"/>
    <x v="0"/>
    <s v="documentary"/>
    <n v="11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d v="2012-10-12T00:58:59"/>
    <x v="278"/>
    <n v="1350003539"/>
    <n v="1347411539"/>
    <b v="1"/>
    <n v="415"/>
    <b v="1"/>
    <s v="film &amp; video/documentary"/>
    <x v="0"/>
    <s v="documentary"/>
    <n v="150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d v="2017-02-27T02:01:00"/>
    <x v="279"/>
    <n v="1488160860"/>
    <n v="1485237096"/>
    <b v="1"/>
    <n v="305"/>
    <b v="1"/>
    <s v="film &amp; video/documentary"/>
    <x v="0"/>
    <s v="documentary"/>
    <n v="157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d v="2014-05-30T14:10:35"/>
    <x v="280"/>
    <n v="1401459035"/>
    <n v="1397571035"/>
    <b v="1"/>
    <n v="2139"/>
    <b v="1"/>
    <s v="film &amp; video/documentary"/>
    <x v="0"/>
    <s v="documentary"/>
    <n v="15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d v="2009-08-10T19:26:00"/>
    <x v="281"/>
    <n v="1249932360"/>
    <n v="1242532513"/>
    <b v="1"/>
    <n v="79"/>
    <b v="1"/>
    <s v="film &amp; video/documentary"/>
    <x v="0"/>
    <s v="documentary"/>
    <n v="12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d v="2010-02-22T22:00:00"/>
    <x v="282"/>
    <n v="1266876000"/>
    <n v="1263679492"/>
    <b v="1"/>
    <n v="179"/>
    <b v="1"/>
    <s v="film &amp; video/documentary"/>
    <x v="0"/>
    <s v="documentary"/>
    <n v="101"/>
    <x v="7"/>
  </r>
  <r>
    <n v="283"/>
    <s v="SOLE SURVIVOR"/>
    <s v="What is the impact of survivorship on the human condition?"/>
    <n v="18000"/>
    <n v="20569.05"/>
    <x v="0"/>
    <s v="US"/>
    <s v="USD"/>
    <d v="2011-06-01T04:59:00"/>
    <x v="283"/>
    <n v="1306904340"/>
    <n v="1305219744"/>
    <b v="1"/>
    <n v="202"/>
    <b v="1"/>
    <s v="film &amp; video/documentary"/>
    <x v="0"/>
    <s v="documentary"/>
    <n v="114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d v="2012-01-21T17:43:00"/>
    <x v="284"/>
    <n v="1327167780"/>
    <n v="1325007780"/>
    <b v="1"/>
    <n v="760"/>
    <b v="1"/>
    <s v="film &amp; video/documentary"/>
    <x v="0"/>
    <s v="documentary"/>
    <n v="105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d v="2013-09-19T18:08:48"/>
    <x v="285"/>
    <n v="1379614128"/>
    <n v="1377022128"/>
    <b v="1"/>
    <n v="563"/>
    <b v="1"/>
    <s v="film &amp; video/documentary"/>
    <x v="0"/>
    <s v="documentary"/>
    <n v="22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d v="2013-03-25T18:35:24"/>
    <x v="286"/>
    <n v="1364236524"/>
    <n v="1360352124"/>
    <b v="1"/>
    <n v="135"/>
    <b v="1"/>
    <s v="film &amp; video/documentary"/>
    <x v="0"/>
    <s v="documentary"/>
    <n v="109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d v="2012-11-02T04:00:00"/>
    <x v="287"/>
    <n v="1351828800"/>
    <n v="1349160018"/>
    <b v="1"/>
    <n v="290"/>
    <b v="1"/>
    <s v="film &amp; video/documentary"/>
    <x v="0"/>
    <s v="documentary"/>
    <n v="176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d v="2012-06-26T04:03:13"/>
    <x v="288"/>
    <n v="1340683393"/>
    <n v="1337659393"/>
    <b v="1"/>
    <n v="447"/>
    <b v="1"/>
    <s v="film &amp; video/documentary"/>
    <x v="0"/>
    <s v="documentary"/>
    <n v="10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d v="2013-11-02T10:57:14"/>
    <x v="289"/>
    <n v="1383389834"/>
    <n v="1380797834"/>
    <b v="1"/>
    <n v="232"/>
    <b v="1"/>
    <s v="film &amp; video/documentary"/>
    <x v="0"/>
    <s v="documentary"/>
    <n v="105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d v="2011-02-02T07:59:00"/>
    <x v="290"/>
    <n v="1296633540"/>
    <n v="1292316697"/>
    <b v="1"/>
    <n v="168"/>
    <b v="1"/>
    <s v="film &amp; video/documentary"/>
    <x v="0"/>
    <s v="documentary"/>
    <n v="107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d v="2013-05-01T00:01:00"/>
    <x v="291"/>
    <n v="1367366460"/>
    <n v="1365791246"/>
    <b v="1"/>
    <n v="128"/>
    <b v="1"/>
    <s v="film &amp; video/documentary"/>
    <x v="0"/>
    <s v="documentary"/>
    <n v="12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d v="2011-10-29T03:59:00"/>
    <x v="292"/>
    <n v="1319860740"/>
    <n v="1317064599"/>
    <b v="1"/>
    <n v="493"/>
    <b v="1"/>
    <s v="film &amp; video/documentary"/>
    <x v="0"/>
    <s v="documentary"/>
    <n v="10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d v="2014-04-20T16:01:54"/>
    <x v="293"/>
    <n v="1398009714"/>
    <n v="1395417714"/>
    <b v="1"/>
    <n v="131"/>
    <b v="1"/>
    <s v="film &amp; video/documentary"/>
    <x v="0"/>
    <s v="documentary"/>
    <n v="10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d v="2010-07-19T16:00:00"/>
    <x v="294"/>
    <n v="1279555200"/>
    <n v="1276480894"/>
    <b v="1"/>
    <n v="50"/>
    <b v="1"/>
    <s v="film &amp; video/documentary"/>
    <x v="0"/>
    <s v="documentary"/>
    <n v="1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d v="2013-11-01T00:00:00"/>
    <x v="295"/>
    <n v="1383264000"/>
    <n v="1378080409"/>
    <b v="1"/>
    <n v="665"/>
    <b v="1"/>
    <s v="film &amp; video/documentary"/>
    <x v="0"/>
    <s v="documentary"/>
    <n v="133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d v="2012-09-07T11:24:43"/>
    <x v="296"/>
    <n v="1347017083"/>
    <n v="1344857083"/>
    <b v="1"/>
    <n v="129"/>
    <b v="1"/>
    <s v="film &amp; video/documentary"/>
    <x v="0"/>
    <s v="documentary"/>
    <n v="119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d v="2015-05-01T03:59:00"/>
    <x v="297"/>
    <n v="1430452740"/>
    <n v="1427390901"/>
    <b v="1"/>
    <n v="142"/>
    <b v="1"/>
    <s v="film &amp; video/documentary"/>
    <x v="0"/>
    <s v="documentary"/>
    <n v="101"/>
    <x v="0"/>
  </r>
  <r>
    <n v="298"/>
    <s v="DisHonesty - A Documentary Feature Film"/>
    <s v="The truth is, we all lie - and by &quot;we,&quot; we mean everyone!"/>
    <n v="126000"/>
    <n v="137254.84"/>
    <x v="0"/>
    <s v="US"/>
    <s v="USD"/>
    <d v="2014-05-09T21:00:00"/>
    <x v="298"/>
    <n v="1399669200"/>
    <n v="1394536048"/>
    <b v="1"/>
    <n v="2436"/>
    <b v="1"/>
    <s v="film &amp; video/documentary"/>
    <x v="0"/>
    <s v="documentary"/>
    <n v="109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d v="2010-11-17T06:24:20"/>
    <x v="299"/>
    <n v="1289975060"/>
    <n v="1287379460"/>
    <b v="1"/>
    <n v="244"/>
    <b v="1"/>
    <s v="film &amp; video/documentary"/>
    <x v="0"/>
    <s v="documentary"/>
    <n v="17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d v="2011-04-24T23:02:18"/>
    <x v="300"/>
    <n v="1303686138"/>
    <n v="1301007738"/>
    <b v="1"/>
    <n v="298"/>
    <b v="1"/>
    <s v="film &amp; video/documentary"/>
    <x v="0"/>
    <s v="documentary"/>
    <n v="102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d v="2013-03-19T16:42:15"/>
    <x v="301"/>
    <n v="1363711335"/>
    <n v="1360258935"/>
    <b v="1"/>
    <n v="251"/>
    <b v="1"/>
    <s v="film &amp; video/documentary"/>
    <x v="0"/>
    <s v="documentary"/>
    <n v="119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d v="2012-02-24T20:33:58"/>
    <x v="302"/>
    <n v="1330115638"/>
    <n v="1327523638"/>
    <b v="1"/>
    <n v="108"/>
    <b v="1"/>
    <s v="film &amp; video/documentary"/>
    <x v="0"/>
    <s v="documentary"/>
    <n v="100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d v="2012-06-02T01:42:26"/>
    <x v="303"/>
    <n v="1338601346"/>
    <n v="1336009346"/>
    <b v="1"/>
    <n v="82"/>
    <b v="1"/>
    <s v="film &amp; video/documentary"/>
    <x v="0"/>
    <s v="documentary"/>
    <n v="137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d v="2012-09-01T02:00:00"/>
    <x v="304"/>
    <n v="1346464800"/>
    <n v="1343096197"/>
    <b v="1"/>
    <n v="74"/>
    <b v="1"/>
    <s v="film &amp; video/documentary"/>
    <x v="0"/>
    <s v="documentary"/>
    <n v="232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d v="2012-03-10T15:07:29"/>
    <x v="305"/>
    <n v="1331392049"/>
    <n v="1328800049"/>
    <b v="1"/>
    <n v="189"/>
    <b v="1"/>
    <s v="film &amp; video/documentary"/>
    <x v="0"/>
    <s v="documentary"/>
    <n v="130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d v="2013-03-20T19:05:33"/>
    <x v="306"/>
    <n v="1363806333"/>
    <n v="1362081933"/>
    <b v="1"/>
    <n v="80"/>
    <b v="1"/>
    <s v="film &amp; video/documentary"/>
    <x v="0"/>
    <s v="documentary"/>
    <n v="293"/>
    <x v="4"/>
  </r>
  <r>
    <n v="307"/>
    <s v="Grammar Revolution"/>
    <s v="Why is grammar important?"/>
    <n v="22000"/>
    <n v="24490"/>
    <x v="0"/>
    <s v="US"/>
    <s v="USD"/>
    <d v="2013-02-07T22:40:01"/>
    <x v="307"/>
    <n v="1360276801"/>
    <n v="1357684801"/>
    <b v="1"/>
    <n v="576"/>
    <b v="1"/>
    <s v="film &amp; video/documentary"/>
    <x v="0"/>
    <s v="documentary"/>
    <n v="11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d v="2011-03-10T16:40:10"/>
    <x v="308"/>
    <n v="1299775210"/>
    <n v="1295887210"/>
    <b v="1"/>
    <n v="202"/>
    <b v="1"/>
    <s v="film &amp; video/documentary"/>
    <x v="0"/>
    <s v="documentary"/>
    <n v="106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d v="2012-09-03T18:02:14"/>
    <x v="309"/>
    <n v="1346695334"/>
    <n v="1344880934"/>
    <b v="1"/>
    <n v="238"/>
    <b v="1"/>
    <s v="film &amp; video/documentary"/>
    <x v="0"/>
    <s v="documentary"/>
    <n v="11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d v="2011-10-20T02:00:00"/>
    <x v="310"/>
    <n v="1319076000"/>
    <n v="1317788623"/>
    <b v="1"/>
    <n v="36"/>
    <b v="1"/>
    <s v="film &amp; video/documentary"/>
    <x v="0"/>
    <s v="documentary"/>
    <n v="10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d v="2012-01-01T07:59:00"/>
    <x v="311"/>
    <n v="1325404740"/>
    <n v="1321852592"/>
    <b v="1"/>
    <n v="150"/>
    <b v="1"/>
    <s v="film &amp; video/documentary"/>
    <x v="0"/>
    <s v="documentary"/>
    <n v="10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d v="2013-04-14T21:03:52"/>
    <x v="312"/>
    <n v="1365973432"/>
    <n v="1363381432"/>
    <b v="1"/>
    <n v="146"/>
    <b v="1"/>
    <s v="film &amp; video/documentary"/>
    <x v="0"/>
    <s v="documentary"/>
    <n v="1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d v="2010-08-11T15:59:00"/>
    <x v="313"/>
    <n v="1281542340"/>
    <n v="1277702894"/>
    <b v="1"/>
    <n v="222"/>
    <b v="1"/>
    <s v="film &amp; video/documentary"/>
    <x v="0"/>
    <s v="documentary"/>
    <n v="105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d v="2013-03-01T19:59:48"/>
    <x v="314"/>
    <n v="1362167988"/>
    <n v="1359575988"/>
    <b v="1"/>
    <n v="120"/>
    <b v="1"/>
    <s v="film &amp; video/documentary"/>
    <x v="0"/>
    <s v="documentary"/>
    <n v="385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d v="2012-08-22T18:32:14"/>
    <x v="315"/>
    <n v="1345660334"/>
    <n v="1343068334"/>
    <b v="1"/>
    <n v="126"/>
    <b v="1"/>
    <s v="film &amp; video/documentary"/>
    <x v="0"/>
    <s v="documentary"/>
    <n v="101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d v="2014-12-11T04:59:00"/>
    <x v="316"/>
    <n v="1418273940"/>
    <n v="1415398197"/>
    <b v="1"/>
    <n v="158"/>
    <b v="1"/>
    <s v="film &amp; video/documentary"/>
    <x v="0"/>
    <s v="documentary"/>
    <n v="11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d v="2013-12-11T16:14:43"/>
    <x v="317"/>
    <n v="1386778483"/>
    <n v="1384186483"/>
    <b v="1"/>
    <n v="316"/>
    <b v="1"/>
    <s v="film &amp; video/documentary"/>
    <x v="0"/>
    <s v="documentary"/>
    <n v="10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d v="2013-03-26T23:55:51"/>
    <x v="318"/>
    <n v="1364342151"/>
    <n v="1361753751"/>
    <b v="1"/>
    <n v="284"/>
    <b v="1"/>
    <s v="film &amp; video/documentary"/>
    <x v="0"/>
    <s v="documentary"/>
    <n v="283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d v="2010-02-02T07:59:00"/>
    <x v="319"/>
    <n v="1265097540"/>
    <n v="1257538029"/>
    <b v="1"/>
    <n v="51"/>
    <b v="1"/>
    <s v="film &amp; video/documentary"/>
    <x v="0"/>
    <s v="documentary"/>
    <n v="113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d v="2015-12-22T23:00:00"/>
    <x v="320"/>
    <n v="1450825200"/>
    <n v="1448284433"/>
    <b v="1"/>
    <n v="158"/>
    <b v="1"/>
    <s v="film &amp; video/documentary"/>
    <x v="0"/>
    <s v="documentary"/>
    <n v="107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d v="2016-11-08T11:43:06"/>
    <x v="321"/>
    <n v="1478605386"/>
    <n v="1475577786"/>
    <b v="1"/>
    <n v="337"/>
    <b v="1"/>
    <s v="film &amp; video/documentary"/>
    <x v="0"/>
    <s v="documentary"/>
    <n v="103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d v="2016-05-13T13:40:48"/>
    <x v="322"/>
    <n v="1463146848"/>
    <n v="1460554848"/>
    <b v="1"/>
    <n v="186"/>
    <b v="1"/>
    <s v="film &amp; video/documentary"/>
    <x v="0"/>
    <s v="documentary"/>
    <n v="10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d v="2016-12-21T07:59:00"/>
    <x v="323"/>
    <n v="1482307140"/>
    <n v="1479886966"/>
    <b v="1"/>
    <n v="58"/>
    <b v="1"/>
    <s v="film &amp; video/documentary"/>
    <x v="0"/>
    <s v="documentary"/>
    <n v="1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d v="2015-08-01T15:01:48"/>
    <x v="324"/>
    <n v="1438441308"/>
    <n v="1435590108"/>
    <b v="1"/>
    <n v="82"/>
    <b v="1"/>
    <s v="film &amp; video/documentary"/>
    <x v="0"/>
    <s v="documentary"/>
    <n v="10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d v="2016-12-20T04:30:33"/>
    <x v="325"/>
    <n v="1482208233"/>
    <n v="1479184233"/>
    <b v="1"/>
    <n v="736"/>
    <b v="1"/>
    <s v="film &amp; video/documentary"/>
    <x v="0"/>
    <s v="documentary"/>
    <n v="10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d v="2017-03-14T22:57:00"/>
    <x v="326"/>
    <n v="1489532220"/>
    <n v="1486625606"/>
    <b v="1"/>
    <n v="1151"/>
    <b v="1"/>
    <s v="film &amp; video/documentary"/>
    <x v="0"/>
    <s v="documentary"/>
    <n v="113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d v="2015-03-22T08:00:00"/>
    <x v="327"/>
    <n v="1427011200"/>
    <n v="1424669929"/>
    <b v="1"/>
    <n v="34"/>
    <b v="1"/>
    <s v="film &amp; video/documentary"/>
    <x v="0"/>
    <s v="documentary"/>
    <n v="136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d v="2015-11-01T04:00:00"/>
    <x v="328"/>
    <n v="1446350400"/>
    <n v="1443739388"/>
    <b v="1"/>
    <n v="498"/>
    <b v="1"/>
    <s v="film &amp; video/documentary"/>
    <x v="0"/>
    <s v="documentary"/>
    <n v="10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d v="2015-11-07T04:00:00"/>
    <x v="329"/>
    <n v="1446868800"/>
    <n v="1444821127"/>
    <b v="1"/>
    <n v="167"/>
    <b v="1"/>
    <s v="film &amp; video/documentary"/>
    <x v="0"/>
    <s v="documentary"/>
    <n v="106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d v="2013-05-17T03:59:00"/>
    <x v="330"/>
    <n v="1368763140"/>
    <n v="1366028563"/>
    <b v="1"/>
    <n v="340"/>
    <b v="1"/>
    <s v="film &amp; video/documentary"/>
    <x v="0"/>
    <s v="documentary"/>
    <n v="102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d v="2016-06-17T13:57:14"/>
    <x v="331"/>
    <n v="1466171834"/>
    <n v="1463493434"/>
    <b v="1"/>
    <n v="438"/>
    <b v="1"/>
    <s v="film &amp; video/documentary"/>
    <x v="0"/>
    <s v="documentary"/>
    <n v="107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d v="2015-10-28T08:00:00"/>
    <x v="332"/>
    <n v="1446019200"/>
    <n v="1442420377"/>
    <b v="1"/>
    <n v="555"/>
    <b v="1"/>
    <s v="film &amp; video/documentary"/>
    <x v="0"/>
    <s v="documentary"/>
    <n v="11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d v="2016-04-07T14:16:31"/>
    <x v="333"/>
    <n v="1460038591"/>
    <n v="1457450191"/>
    <b v="1"/>
    <n v="266"/>
    <b v="1"/>
    <s v="film &amp; video/documentary"/>
    <x v="0"/>
    <s v="documentary"/>
    <n v="125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d v="2015-05-15T19:00:00"/>
    <x v="334"/>
    <n v="1431716400"/>
    <n v="1428423757"/>
    <b v="1"/>
    <n v="69"/>
    <b v="1"/>
    <s v="film &amp; video/documentary"/>
    <x v="0"/>
    <s v="documentary"/>
    <n v="101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d v="2015-05-08T22:00:00"/>
    <x v="335"/>
    <n v="1431122400"/>
    <n v="1428428515"/>
    <b v="1"/>
    <n v="80"/>
    <b v="1"/>
    <s v="film &amp; video/documentary"/>
    <x v="0"/>
    <s v="documentary"/>
    <n v="103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d v="2015-11-13T15:18:38"/>
    <x v="336"/>
    <n v="1447427918"/>
    <n v="1444832318"/>
    <b v="1"/>
    <n v="493"/>
    <b v="1"/>
    <s v="film &amp; video/documentary"/>
    <x v="0"/>
    <s v="documentary"/>
    <n v="117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d v="2015-03-14T02:05:08"/>
    <x v="337"/>
    <n v="1426298708"/>
    <n v="1423710308"/>
    <b v="1"/>
    <n v="31"/>
    <b v="1"/>
    <s v="film &amp; video/documentary"/>
    <x v="0"/>
    <s v="documentary"/>
    <n v="101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d v="2016-09-03T01:00:00"/>
    <x v="338"/>
    <n v="1472864400"/>
    <n v="1468001290"/>
    <b v="1"/>
    <n v="236"/>
    <b v="1"/>
    <s v="film &amp; video/documentary"/>
    <x v="0"/>
    <s v="documentary"/>
    <n v="11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d v="2015-04-29T18:14:28"/>
    <x v="339"/>
    <n v="1430331268"/>
    <n v="1427739268"/>
    <b v="1"/>
    <n v="89"/>
    <b v="1"/>
    <s v="film &amp; video/documentary"/>
    <x v="0"/>
    <s v="documentary"/>
    <n v="10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d v="2017-03-08T21:00:00"/>
    <x v="340"/>
    <n v="1489006800"/>
    <n v="1486397007"/>
    <b v="1"/>
    <n v="299"/>
    <b v="1"/>
    <s v="film &amp; video/documentary"/>
    <x v="0"/>
    <s v="documentary"/>
    <n v="125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d v="2014-10-01T03:59:00"/>
    <x v="341"/>
    <n v="1412135940"/>
    <n v="1410555998"/>
    <b v="1"/>
    <n v="55"/>
    <b v="1"/>
    <s v="film &amp; video/documentary"/>
    <x v="0"/>
    <s v="documentary"/>
    <n v="107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d v="2016-04-29T18:44:25"/>
    <x v="342"/>
    <n v="1461955465"/>
    <n v="1459363465"/>
    <b v="1"/>
    <n v="325"/>
    <b v="1"/>
    <s v="film &amp; video/documentary"/>
    <x v="0"/>
    <s v="documentary"/>
    <n v="10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d v="2014-11-14T03:00:00"/>
    <x v="343"/>
    <n v="1415934000"/>
    <n v="1413308545"/>
    <b v="1"/>
    <n v="524"/>
    <b v="1"/>
    <s v="film &amp; video/documentary"/>
    <x v="0"/>
    <s v="documentary"/>
    <n v="102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d v="2015-06-01T02:20:00"/>
    <x v="344"/>
    <n v="1433125200"/>
    <n v="1429312694"/>
    <b v="1"/>
    <n v="285"/>
    <b v="1"/>
    <s v="film &amp; video/documentary"/>
    <x v="0"/>
    <s v="documentary"/>
    <n v="102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d v="2015-05-20T22:39:50"/>
    <x v="345"/>
    <n v="1432161590"/>
    <n v="1429569590"/>
    <b v="1"/>
    <n v="179"/>
    <b v="1"/>
    <s v="film &amp; video/documentary"/>
    <x v="0"/>
    <s v="documentary"/>
    <n v="123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d v="2015-10-14T12:00:21"/>
    <x v="346"/>
    <n v="1444824021"/>
    <n v="1442232021"/>
    <b v="1"/>
    <n v="188"/>
    <b v="1"/>
    <s v="film &amp; video/documentary"/>
    <x v="0"/>
    <s v="documentary"/>
    <n v="17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d v="2015-11-14T12:53:29"/>
    <x v="347"/>
    <n v="1447505609"/>
    <n v="1444910009"/>
    <b v="1"/>
    <n v="379"/>
    <b v="1"/>
    <s v="film &amp; video/documentary"/>
    <x v="0"/>
    <s v="documentary"/>
    <n v="112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d v="2015-08-21T14:05:16"/>
    <x v="348"/>
    <n v="1440165916"/>
    <n v="1437573916"/>
    <b v="1"/>
    <n v="119"/>
    <b v="1"/>
    <s v="film &amp; video/documentary"/>
    <x v="0"/>
    <s v="documentary"/>
    <n v="10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d v="2017-02-24T11:58:28"/>
    <x v="349"/>
    <n v="1487937508"/>
    <n v="1485345508"/>
    <b v="1"/>
    <n v="167"/>
    <b v="1"/>
    <s v="film &amp; video/documentary"/>
    <x v="0"/>
    <s v="documentary"/>
    <n v="107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d v="2016-09-11T03:59:00"/>
    <x v="350"/>
    <n v="1473566340"/>
    <n v="1470274509"/>
    <b v="1"/>
    <n v="221"/>
    <b v="1"/>
    <s v="film &amp; video/documentary"/>
    <x v="0"/>
    <s v="documentary"/>
    <n v="115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d v="2016-04-07T22:09:14"/>
    <x v="351"/>
    <n v="1460066954"/>
    <n v="1456614554"/>
    <b v="1"/>
    <n v="964"/>
    <b v="1"/>
    <s v="film &amp; video/documentary"/>
    <x v="0"/>
    <s v="documentary"/>
    <n v="127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d v="2014-10-08T04:01:08"/>
    <x v="352"/>
    <n v="1412740868"/>
    <n v="1410148868"/>
    <b v="1"/>
    <n v="286"/>
    <b v="1"/>
    <s v="film &amp; video/documentary"/>
    <x v="0"/>
    <s v="documentary"/>
    <n v="117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d v="2015-11-19T20:00:19"/>
    <x v="353"/>
    <n v="1447963219"/>
    <n v="1445367619"/>
    <b v="1"/>
    <n v="613"/>
    <b v="1"/>
    <s v="film &amp; video/documentary"/>
    <x v="0"/>
    <s v="documentary"/>
    <n v="10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d v="2016-04-08T18:52:01"/>
    <x v="354"/>
    <n v="1460141521"/>
    <n v="1457553121"/>
    <b v="1"/>
    <n v="29"/>
    <b v="1"/>
    <s v="film &amp; video/documentary"/>
    <x v="0"/>
    <s v="documentary"/>
    <n v="10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d v="2014-12-01T08:03:14"/>
    <x v="355"/>
    <n v="1417420994"/>
    <n v="1414738994"/>
    <b v="1"/>
    <n v="165"/>
    <b v="1"/>
    <s v="film &amp; video/documentary"/>
    <x v="0"/>
    <s v="documentary"/>
    <n v="116"/>
    <x v="3"/>
  </r>
  <r>
    <n v="356"/>
    <s v="43 and 80"/>
    <s v="A documentary about halibut conservation and how it impacts communities of Southeast Alaska."/>
    <n v="7500"/>
    <n v="7701.93"/>
    <x v="0"/>
    <s v="US"/>
    <s v="USD"/>
    <d v="2016-03-16T18:16:33"/>
    <x v="356"/>
    <n v="1458152193"/>
    <n v="1455563793"/>
    <b v="1"/>
    <n v="97"/>
    <b v="1"/>
    <s v="film &amp; video/documentary"/>
    <x v="0"/>
    <s v="documentary"/>
    <n v="10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d v="2015-04-24T05:19:57"/>
    <x v="357"/>
    <n v="1429852797"/>
    <n v="1426396797"/>
    <b v="1"/>
    <n v="303"/>
    <b v="1"/>
    <s v="film &amp; video/documentary"/>
    <x v="0"/>
    <s v="documentary"/>
    <n v="17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d v="2016-06-15T15:00:00"/>
    <x v="358"/>
    <n v="1466002800"/>
    <n v="1463517521"/>
    <b v="1"/>
    <n v="267"/>
    <b v="1"/>
    <s v="film &amp; video/documentary"/>
    <x v="0"/>
    <s v="documentary"/>
    <n v="103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d v="2014-11-14T05:12:00"/>
    <x v="359"/>
    <n v="1415941920"/>
    <n v="1414028490"/>
    <b v="1"/>
    <n v="302"/>
    <b v="1"/>
    <s v="film &amp; video/documentary"/>
    <x v="0"/>
    <s v="documentary"/>
    <n v="105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d v="2015-07-23T03:11:00"/>
    <x v="360"/>
    <n v="1437621060"/>
    <n v="1433799180"/>
    <b v="0"/>
    <n v="87"/>
    <b v="1"/>
    <s v="film &amp; video/documentary"/>
    <x v="0"/>
    <s v="documentary"/>
    <n v="1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d v="2014-11-23T01:01:46"/>
    <x v="361"/>
    <n v="1416704506"/>
    <n v="1414108906"/>
    <b v="0"/>
    <n v="354"/>
    <b v="1"/>
    <s v="film &amp; video/documentary"/>
    <x v="0"/>
    <s v="documentary"/>
    <n v="11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d v="2014-08-08T00:00:00"/>
    <x v="362"/>
    <n v="1407456000"/>
    <n v="1405573391"/>
    <b v="0"/>
    <n v="86"/>
    <b v="1"/>
    <s v="film &amp; video/documentary"/>
    <x v="0"/>
    <s v="documentary"/>
    <n v="12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d v="2010-05-02T19:22:00"/>
    <x v="363"/>
    <n v="1272828120"/>
    <n v="1268934736"/>
    <b v="0"/>
    <n v="26"/>
    <b v="1"/>
    <s v="film &amp; video/documentary"/>
    <x v="0"/>
    <s v="documentary"/>
    <n v="101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d v="2014-06-21T03:59:00"/>
    <x v="364"/>
    <n v="1403323140"/>
    <n v="1400704672"/>
    <b v="0"/>
    <n v="113"/>
    <b v="1"/>
    <s v="film &amp; video/documentary"/>
    <x v="0"/>
    <s v="documentary"/>
    <n v="11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d v="2014-02-28T14:33:19"/>
    <x v="365"/>
    <n v="1393597999"/>
    <n v="1391005999"/>
    <b v="0"/>
    <n v="65"/>
    <b v="1"/>
    <s v="film &amp; video/documentary"/>
    <x v="0"/>
    <s v="documentary"/>
    <n v="104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d v="2012-05-20T19:01:58"/>
    <x v="366"/>
    <n v="1337540518"/>
    <n v="1334948518"/>
    <b v="0"/>
    <n v="134"/>
    <b v="1"/>
    <s v="film &amp; video/documentary"/>
    <x v="0"/>
    <s v="documentary"/>
    <n v="101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d v="2013-05-01T04:59:00"/>
    <x v="367"/>
    <n v="1367384340"/>
    <n v="1363960278"/>
    <b v="0"/>
    <n v="119"/>
    <b v="1"/>
    <s v="film &amp; video/documentary"/>
    <x v="0"/>
    <s v="documentary"/>
    <n v="103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d v="2015-03-15T13:32:02"/>
    <x v="368"/>
    <n v="1426426322"/>
    <n v="1423405922"/>
    <b v="0"/>
    <n v="159"/>
    <b v="1"/>
    <s v="film &amp; video/documentary"/>
    <x v="0"/>
    <s v="documentary"/>
    <n v="10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d v="2012-01-15T13:14:29"/>
    <x v="369"/>
    <n v="1326633269"/>
    <n v="1324041269"/>
    <b v="0"/>
    <n v="167"/>
    <b v="1"/>
    <s v="film &amp; video/documentary"/>
    <x v="0"/>
    <s v="documentary"/>
    <n v="110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d v="2017-01-06T19:05:00"/>
    <x v="370"/>
    <n v="1483729500"/>
    <n v="1481137500"/>
    <b v="0"/>
    <n v="43"/>
    <b v="1"/>
    <s v="film &amp; video/documentary"/>
    <x v="0"/>
    <s v="documentary"/>
    <n v="122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d v="2013-02-01T18:25:39"/>
    <x v="371"/>
    <n v="1359743139"/>
    <n v="1355855139"/>
    <b v="0"/>
    <n v="1062"/>
    <b v="1"/>
    <s v="film &amp; video/documentary"/>
    <x v="0"/>
    <s v="documentary"/>
    <n v="114"/>
    <x v="5"/>
  </r>
  <r>
    <n v="372"/>
    <s v="Wild Equus"/>
    <s v="A short documentary exploring the uses of 'Natural Horsemanship' across Europe"/>
    <n v="300"/>
    <n v="376"/>
    <x v="0"/>
    <s v="GB"/>
    <s v="GBP"/>
    <d v="2016-04-05T16:00:00"/>
    <x v="372"/>
    <n v="1459872000"/>
    <n v="1456408244"/>
    <b v="0"/>
    <n v="9"/>
    <b v="1"/>
    <s v="film &amp; video/documentary"/>
    <x v="0"/>
    <s v="documentary"/>
    <n v="125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d v="2012-07-18T21:53:18"/>
    <x v="373"/>
    <n v="1342648398"/>
    <n v="1340056398"/>
    <b v="0"/>
    <n v="89"/>
    <b v="1"/>
    <s v="film &amp; video/documentary"/>
    <x v="0"/>
    <s v="documentary"/>
    <n v="107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d v="2011-09-16T21:20:31"/>
    <x v="374"/>
    <n v="1316208031"/>
    <n v="1312320031"/>
    <b v="0"/>
    <n v="174"/>
    <b v="1"/>
    <s v="film &amp; video/documentary"/>
    <x v="0"/>
    <s v="documentary"/>
    <n v="1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d v="2014-03-01T17:18:00"/>
    <x v="375"/>
    <n v="1393694280"/>
    <n v="1390088311"/>
    <b v="0"/>
    <n v="14"/>
    <b v="1"/>
    <s v="film &amp; video/documentary"/>
    <x v="0"/>
    <s v="documentary"/>
    <n v="12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d v="2016-08-25T10:51:56"/>
    <x v="376"/>
    <n v="1472122316"/>
    <n v="1469443916"/>
    <b v="0"/>
    <n v="48"/>
    <b v="1"/>
    <s v="film &amp; video/documentary"/>
    <x v="0"/>
    <s v="documentary"/>
    <n v="10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d v="2015-11-14T07:01:00"/>
    <x v="377"/>
    <n v="1447484460"/>
    <n v="1444888868"/>
    <b v="0"/>
    <n v="133"/>
    <b v="1"/>
    <s v="film &amp; video/documentary"/>
    <x v="0"/>
    <s v="documentary"/>
    <n v="11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d v="2016-01-25T23:52:00"/>
    <x v="378"/>
    <n v="1453765920"/>
    <n v="1451655808"/>
    <b v="0"/>
    <n v="83"/>
    <b v="1"/>
    <s v="film &amp; video/documentary"/>
    <x v="0"/>
    <s v="documentary"/>
    <n v="112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d v="2012-05-03T16:31:12"/>
    <x v="379"/>
    <n v="1336062672"/>
    <n v="1332174672"/>
    <b v="0"/>
    <n v="149"/>
    <b v="1"/>
    <s v="film &amp; video/documentary"/>
    <x v="0"/>
    <s v="documentary"/>
    <n v="116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d v="2016-01-23T17:16:32"/>
    <x v="380"/>
    <n v="1453569392"/>
    <n v="1451409392"/>
    <b v="0"/>
    <n v="49"/>
    <b v="1"/>
    <s v="film &amp; video/documentary"/>
    <x v="0"/>
    <s v="documentary"/>
    <n v="14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d v="2012-07-30T05:00:00"/>
    <x v="381"/>
    <n v="1343624400"/>
    <n v="1340642717"/>
    <b v="0"/>
    <n v="251"/>
    <b v="1"/>
    <s v="film &amp; video/documentary"/>
    <x v="0"/>
    <s v="documentary"/>
    <n v="105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d v="2012-09-06T17:01:40"/>
    <x v="382"/>
    <n v="1346950900"/>
    <n v="1345741300"/>
    <b v="0"/>
    <n v="22"/>
    <b v="1"/>
    <s v="film &amp; video/documentary"/>
    <x v="0"/>
    <s v="documentary"/>
    <n v="256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d v="2014-05-19T02:49:19"/>
    <x v="383"/>
    <n v="1400467759"/>
    <n v="1398480559"/>
    <b v="0"/>
    <n v="48"/>
    <b v="1"/>
    <s v="film &amp; video/documentary"/>
    <x v="0"/>
    <s v="documentary"/>
    <n v="207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d v="2015-01-06T18:45:47"/>
    <x v="384"/>
    <n v="1420569947"/>
    <n v="1417977947"/>
    <b v="0"/>
    <n v="383"/>
    <b v="1"/>
    <s v="film &amp; video/documentary"/>
    <x v="0"/>
    <s v="documentary"/>
    <n v="112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d v="2014-11-21T15:01:41"/>
    <x v="385"/>
    <n v="1416582101"/>
    <n v="1413986501"/>
    <b v="0"/>
    <n v="237"/>
    <b v="1"/>
    <s v="film &amp; video/documentary"/>
    <x v="0"/>
    <s v="documentary"/>
    <n v="106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d v="2015-08-10T22:49:51"/>
    <x v="386"/>
    <n v="1439246991"/>
    <n v="1437950991"/>
    <b v="0"/>
    <n v="13"/>
    <b v="1"/>
    <s v="film &amp; video/documentary"/>
    <x v="0"/>
    <s v="documentary"/>
    <n v="10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d v="2015-08-15T06:00:00"/>
    <x v="387"/>
    <n v="1439618400"/>
    <n v="1436976858"/>
    <b v="0"/>
    <n v="562"/>
    <b v="1"/>
    <s v="film &amp; video/documentary"/>
    <x v="0"/>
    <s v="documentary"/>
    <n v="21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d v="2016-07-28T01:49:40"/>
    <x v="388"/>
    <n v="1469670580"/>
    <n v="1467078580"/>
    <b v="0"/>
    <n v="71"/>
    <b v="1"/>
    <s v="film &amp; video/documentary"/>
    <x v="0"/>
    <s v="documentary"/>
    <n v="126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d v="2014-03-07T22:59:00"/>
    <x v="389"/>
    <n v="1394233140"/>
    <n v="1391477450"/>
    <b v="0"/>
    <n v="1510"/>
    <b v="1"/>
    <s v="film &amp; video/documentary"/>
    <x v="0"/>
    <s v="documentary"/>
    <n v="18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d v="2015-05-08T00:52:52"/>
    <x v="390"/>
    <n v="1431046372"/>
    <n v="1429318372"/>
    <b v="0"/>
    <n v="14"/>
    <b v="1"/>
    <s v="film &amp; video/documentary"/>
    <x v="0"/>
    <s v="documentary"/>
    <n v="1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d v="2011-12-18T00:59:00"/>
    <x v="391"/>
    <n v="1324169940"/>
    <n v="1321578051"/>
    <b v="0"/>
    <n v="193"/>
    <b v="1"/>
    <s v="film &amp; video/documentary"/>
    <x v="0"/>
    <s v="documentary"/>
    <n v="10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d v="2011-09-08T03:00:00"/>
    <x v="392"/>
    <n v="1315450800"/>
    <n v="1312823571"/>
    <b v="0"/>
    <n v="206"/>
    <b v="1"/>
    <s v="film &amp; video/documentary"/>
    <x v="0"/>
    <s v="documentary"/>
    <n v="101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d v="2013-10-10T17:00:52"/>
    <x v="393"/>
    <n v="1381424452"/>
    <n v="1378746052"/>
    <b v="0"/>
    <n v="351"/>
    <b v="1"/>
    <s v="film &amp; video/documentary"/>
    <x v="0"/>
    <s v="documentary"/>
    <n v="11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d v="2016-04-17T18:38:02"/>
    <x v="394"/>
    <n v="1460918282"/>
    <n v="1455737882"/>
    <b v="0"/>
    <n v="50"/>
    <b v="1"/>
    <s v="film &amp; video/documentary"/>
    <x v="0"/>
    <s v="documentary"/>
    <n v="11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d v="2012-04-27T21:32:00"/>
    <x v="395"/>
    <n v="1335562320"/>
    <n v="1332452960"/>
    <b v="0"/>
    <n v="184"/>
    <b v="1"/>
    <s v="film &amp; video/documentary"/>
    <x v="0"/>
    <s v="documentary"/>
    <n v="10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d v="2012-07-07T13:33:26"/>
    <x v="396"/>
    <n v="1341668006"/>
    <n v="1340372006"/>
    <b v="0"/>
    <n v="196"/>
    <b v="1"/>
    <s v="film &amp; video/documentary"/>
    <x v="0"/>
    <s v="documentary"/>
    <n v="107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d v="2010-09-01T03:44:00"/>
    <x v="397"/>
    <n v="1283312640"/>
    <n v="1279651084"/>
    <b v="0"/>
    <n v="229"/>
    <b v="1"/>
    <s v="film &amp; video/documentary"/>
    <x v="0"/>
    <s v="documentary"/>
    <n v="104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d v="2015-04-29T19:02:06"/>
    <x v="398"/>
    <n v="1430334126"/>
    <n v="1426446126"/>
    <b v="0"/>
    <n v="67"/>
    <b v="1"/>
    <s v="film &amp; video/documentary"/>
    <x v="0"/>
    <s v="documentary"/>
    <n v="125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d v="2016-12-14T12:00:00"/>
    <x v="399"/>
    <n v="1481716800"/>
    <n v="1479070867"/>
    <b v="0"/>
    <n v="95"/>
    <b v="1"/>
    <s v="film &amp; video/documentary"/>
    <x v="0"/>
    <s v="documentary"/>
    <n v="107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d v="2014-05-17T03:30:00"/>
    <x v="400"/>
    <n v="1400297400"/>
    <n v="1397661347"/>
    <b v="0"/>
    <n v="62"/>
    <b v="1"/>
    <s v="film &amp; video/documentary"/>
    <x v="0"/>
    <s v="documentary"/>
    <n v="112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d v="2011-08-07T20:12:50"/>
    <x v="401"/>
    <n v="1312747970"/>
    <n v="1310155970"/>
    <b v="0"/>
    <n v="73"/>
    <b v="1"/>
    <s v="film &amp; video/documentary"/>
    <x v="0"/>
    <s v="documentary"/>
    <n v="10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d v="2015-11-05T13:56:57"/>
    <x v="402"/>
    <n v="1446731817"/>
    <n v="1444913817"/>
    <b v="0"/>
    <n v="43"/>
    <b v="1"/>
    <s v="film &amp; video/documentary"/>
    <x v="0"/>
    <s v="documentary"/>
    <n v="14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d v="2011-08-10T07:08:00"/>
    <x v="403"/>
    <n v="1312960080"/>
    <n v="1308900441"/>
    <b v="0"/>
    <n v="70"/>
    <b v="1"/>
    <s v="film &amp; video/documentary"/>
    <x v="0"/>
    <s v="documentary"/>
    <n v="105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d v="2014-02-05T23:04:00"/>
    <x v="404"/>
    <n v="1391641440"/>
    <n v="1389107062"/>
    <b v="0"/>
    <n v="271"/>
    <b v="1"/>
    <s v="film &amp; video/documentary"/>
    <x v="0"/>
    <s v="documentary"/>
    <n v="103"/>
    <x v="3"/>
  </r>
  <r>
    <n v="405"/>
    <s v="The Healing Effect Movie"/>
    <s v="Come, join our movie movement.  A new documentary about the healing power of food."/>
    <n v="2820"/>
    <n v="3036"/>
    <x v="0"/>
    <s v="US"/>
    <s v="USD"/>
    <d v="2014-03-06T02:02:19"/>
    <x v="405"/>
    <n v="1394071339"/>
    <n v="1391479339"/>
    <b v="0"/>
    <n v="55"/>
    <b v="1"/>
    <s v="film &amp; video/documentary"/>
    <x v="0"/>
    <s v="documentary"/>
    <n v="108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d v="2011-05-09T05:59:00"/>
    <x v="406"/>
    <n v="1304920740"/>
    <n v="1301975637"/>
    <b v="0"/>
    <n v="35"/>
    <b v="1"/>
    <s v="film &amp; video/documentary"/>
    <x v="0"/>
    <s v="documentary"/>
    <n v="108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d v="2011-11-19T21:54:10"/>
    <x v="407"/>
    <n v="1321739650"/>
    <n v="1316552050"/>
    <b v="0"/>
    <n v="22"/>
    <b v="1"/>
    <s v="film &amp; video/documentary"/>
    <x v="0"/>
    <s v="documentary"/>
    <n v="102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d v="2013-11-05T18:39:50"/>
    <x v="408"/>
    <n v="1383676790"/>
    <n v="1380217190"/>
    <b v="0"/>
    <n v="38"/>
    <b v="1"/>
    <s v="film &amp; video/documentary"/>
    <x v="0"/>
    <s v="documentary"/>
    <n v="10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d v="2016-07-22T20:42:24"/>
    <x v="409"/>
    <n v="1469220144"/>
    <n v="1466628144"/>
    <b v="0"/>
    <n v="15"/>
    <b v="1"/>
    <s v="film &amp; video/documentary"/>
    <x v="0"/>
    <s v="documentary"/>
    <n v="137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d v="2015-06-18T23:33:17"/>
    <x v="410"/>
    <n v="1434670397"/>
    <n v="1429486397"/>
    <b v="0"/>
    <n v="7"/>
    <b v="1"/>
    <s v="film &amp; video/documentary"/>
    <x v="0"/>
    <s v="documentary"/>
    <n v="128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d v="2013-12-22T05:00:00"/>
    <x v="411"/>
    <n v="1387688400"/>
    <n v="1384920804"/>
    <b v="0"/>
    <n v="241"/>
    <b v="1"/>
    <s v="film &amp; video/documentary"/>
    <x v="0"/>
    <s v="documentary"/>
    <n v="10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d v="2012-07-25T17:49:38"/>
    <x v="412"/>
    <n v="1343238578"/>
    <n v="1341856178"/>
    <b v="0"/>
    <n v="55"/>
    <b v="1"/>
    <s v="film &amp; video/documentary"/>
    <x v="0"/>
    <s v="documentary"/>
    <n v="127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d v="2012-07-19T21:03:31"/>
    <x v="413"/>
    <n v="1342731811"/>
    <n v="1340139811"/>
    <b v="0"/>
    <n v="171"/>
    <b v="1"/>
    <s v="film &amp; video/documentary"/>
    <x v="0"/>
    <s v="documentary"/>
    <n v="105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d v="2013-10-12T01:31:05"/>
    <x v="414"/>
    <n v="1381541465"/>
    <n v="1378949465"/>
    <b v="0"/>
    <n v="208"/>
    <b v="1"/>
    <s v="film &amp; video/documentary"/>
    <x v="0"/>
    <s v="documentary"/>
    <n v="10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d v="2014-10-17T12:00:00"/>
    <x v="415"/>
    <n v="1413547200"/>
    <n v="1411417602"/>
    <b v="0"/>
    <n v="21"/>
    <b v="1"/>
    <s v="film &amp; video/documentary"/>
    <x v="0"/>
    <s v="documentary"/>
    <n v="102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d v="2014-02-08T09:30:31"/>
    <x v="416"/>
    <n v="1391851831"/>
    <n v="1389259831"/>
    <b v="0"/>
    <n v="25"/>
    <b v="1"/>
    <s v="film &amp; video/documentary"/>
    <x v="0"/>
    <s v="documentary"/>
    <n v="120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d v="2013-04-08T04:33:00"/>
    <x v="417"/>
    <n v="1365395580"/>
    <n v="1364426260"/>
    <b v="0"/>
    <n v="52"/>
    <b v="1"/>
    <s v="film &amp; video/documentary"/>
    <x v="0"/>
    <s v="documentary"/>
    <n v="1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d v="2015-07-23T06:46:37"/>
    <x v="418"/>
    <n v="1437633997"/>
    <n v="1435041997"/>
    <b v="0"/>
    <n v="104"/>
    <b v="1"/>
    <s v="film &amp; video/documentary"/>
    <x v="0"/>
    <s v="documentary"/>
    <n v="10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d v="2013-06-29T20:13:07"/>
    <x v="419"/>
    <n v="1372536787"/>
    <n v="1367352787"/>
    <b v="0"/>
    <n v="73"/>
    <b v="1"/>
    <s v="film &amp; video/documentary"/>
    <x v="0"/>
    <s v="documentary"/>
    <n v="10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d v="2014-03-14T04:40:31"/>
    <x v="420"/>
    <n v="1394772031"/>
    <n v="1392183631"/>
    <b v="0"/>
    <n v="3"/>
    <b v="0"/>
    <s v="film &amp; video/animation"/>
    <x v="0"/>
    <s v="animation"/>
    <n v="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d v="2015-08-21T11:47:36"/>
    <x v="421"/>
    <n v="1440157656"/>
    <n v="1434973656"/>
    <b v="0"/>
    <n v="6"/>
    <b v="0"/>
    <s v="film &amp; video/animation"/>
    <x v="0"/>
    <s v="animation"/>
    <n v="2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d v="2014-09-11T06:14:57"/>
    <x v="422"/>
    <n v="1410416097"/>
    <n v="1407824097"/>
    <b v="0"/>
    <n v="12"/>
    <b v="0"/>
    <s v="film &amp; video/animation"/>
    <x v="0"/>
    <s v="animation"/>
    <n v="1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d v="2013-06-05T22:13:50"/>
    <x v="423"/>
    <n v="1370470430"/>
    <n v="1367878430"/>
    <b v="0"/>
    <n v="13"/>
    <b v="0"/>
    <s v="film &amp; video/animation"/>
    <x v="0"/>
    <s v="animation"/>
    <n v="1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d v="2012-03-26T08:01:39"/>
    <x v="424"/>
    <n v="1332748899"/>
    <n v="1327568499"/>
    <b v="0"/>
    <n v="5"/>
    <b v="0"/>
    <s v="film &amp; video/animation"/>
    <x v="0"/>
    <s v="animation"/>
    <n v="7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d v="2015-11-27T21:40:04"/>
    <x v="425"/>
    <n v="1448660404"/>
    <n v="1443472804"/>
    <b v="0"/>
    <n v="2"/>
    <b v="0"/>
    <s v="film &amp; video/animation"/>
    <x v="0"/>
    <s v="animation"/>
    <n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d v="2016-03-01T17:05:14"/>
    <x v="426"/>
    <n v="1456851914"/>
    <n v="1454259914"/>
    <b v="0"/>
    <n v="8"/>
    <b v="0"/>
    <s v="film &amp; video/animation"/>
    <x v="0"/>
    <s v="animation"/>
    <n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d v="2015-10-22T18:59:00"/>
    <x v="427"/>
    <n v="1445540340"/>
    <n v="1444340940"/>
    <b v="0"/>
    <n v="0"/>
    <b v="0"/>
    <s v="film &amp; video/animation"/>
    <x v="0"/>
    <s v="animation"/>
    <n v="0"/>
    <x v="0"/>
  </r>
  <r>
    <n v="428"/>
    <s v="Little Clay Bible - Zacchaeus"/>
    <s v="Fresh, fun, entertaining Bible stories on YouTube, stop-motion style."/>
    <n v="12000"/>
    <n v="676"/>
    <x v="2"/>
    <s v="US"/>
    <s v="USD"/>
    <d v="2014-06-16T22:00:00"/>
    <x v="428"/>
    <n v="1402956000"/>
    <n v="1400523845"/>
    <b v="0"/>
    <n v="13"/>
    <b v="0"/>
    <s v="film &amp; video/animation"/>
    <x v="0"/>
    <s v="animation"/>
    <n v="6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d v="2009-11-27T04:59:00"/>
    <x v="429"/>
    <n v="1259297940"/>
    <n v="1252964282"/>
    <b v="0"/>
    <n v="0"/>
    <b v="0"/>
    <s v="film &amp; video/animation"/>
    <x v="0"/>
    <s v="animation"/>
    <n v="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d v="2013-09-11T02:34:27"/>
    <x v="430"/>
    <n v="1378866867"/>
    <n v="1377570867"/>
    <b v="0"/>
    <n v="5"/>
    <b v="0"/>
    <s v="film &amp; video/animation"/>
    <x v="0"/>
    <s v="animation"/>
    <n v="2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d v="2016-07-05T20:54:43"/>
    <x v="431"/>
    <n v="1467752083"/>
    <n v="1465160083"/>
    <b v="0"/>
    <n v="8"/>
    <b v="0"/>
    <s v="film &amp; video/animation"/>
    <x v="0"/>
    <s v="animation"/>
    <n v="14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d v="2015-10-21T17:26:21"/>
    <x v="432"/>
    <n v="1445448381"/>
    <n v="1440264381"/>
    <b v="0"/>
    <n v="8"/>
    <b v="0"/>
    <s v="film &amp; video/animation"/>
    <x v="0"/>
    <s v="animation"/>
    <n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d v="2015-10-11T15:07:02"/>
    <x v="433"/>
    <n v="1444576022"/>
    <n v="1439392022"/>
    <b v="0"/>
    <n v="0"/>
    <b v="0"/>
    <s v="film &amp; video/animation"/>
    <x v="0"/>
    <s v="animation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d v="2013-12-01T21:01:42"/>
    <x v="434"/>
    <n v="1385931702"/>
    <n v="1383076902"/>
    <b v="0"/>
    <n v="2"/>
    <b v="0"/>
    <s v="film &amp; video/animation"/>
    <x v="0"/>
    <s v="animation"/>
    <n v="5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d v="2013-09-13T17:56:20"/>
    <x v="435"/>
    <n v="1379094980"/>
    <n v="1376502980"/>
    <b v="0"/>
    <n v="3"/>
    <b v="0"/>
    <s v="film &amp; video/animation"/>
    <x v="0"/>
    <s v="animation"/>
    <n v="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d v="2013-07-31T08:41:53"/>
    <x v="436"/>
    <n v="1375260113"/>
    <n v="1372668113"/>
    <b v="0"/>
    <n v="0"/>
    <b v="0"/>
    <s v="film &amp; video/animation"/>
    <x v="0"/>
    <s v="animation"/>
    <n v="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d v="2016-10-08T07:38:46"/>
    <x v="437"/>
    <n v="1475912326"/>
    <n v="1470728326"/>
    <b v="0"/>
    <n v="0"/>
    <b v="0"/>
    <s v="film &amp; video/animation"/>
    <x v="0"/>
    <s v="animation"/>
    <n v="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d v="2015-11-18T07:15:58"/>
    <x v="438"/>
    <n v="1447830958"/>
    <n v="1445235358"/>
    <b v="0"/>
    <n v="11"/>
    <b v="0"/>
    <s v="film &amp; video/animation"/>
    <x v="0"/>
    <s v="animation"/>
    <n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d v="2014-10-17T18:16:58"/>
    <x v="439"/>
    <n v="1413569818"/>
    <n v="1412705818"/>
    <b v="0"/>
    <n v="0"/>
    <b v="0"/>
    <s v="film &amp; video/animation"/>
    <x v="0"/>
    <s v="animation"/>
    <n v="0"/>
    <x v="3"/>
  </r>
  <r>
    <n v="440"/>
    <s v="Consumed"/>
    <s v="A stop-motion animation made by a one girl team, with a camera, creativity, and a lot of determination."/>
    <n v="5000"/>
    <n v="5"/>
    <x v="2"/>
    <s v="US"/>
    <s v="USD"/>
    <d v="2016-03-24T22:39:13"/>
    <x v="440"/>
    <n v="1458859153"/>
    <n v="1456270753"/>
    <b v="0"/>
    <n v="1"/>
    <b v="0"/>
    <s v="film &amp; video/animation"/>
    <x v="0"/>
    <s v="animation"/>
    <n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d v="2013-11-02T19:03:16"/>
    <x v="441"/>
    <n v="1383418996"/>
    <n v="1380826996"/>
    <b v="0"/>
    <n v="0"/>
    <b v="0"/>
    <s v="film &amp; video/animation"/>
    <x v="0"/>
    <s v="animation"/>
    <n v="0"/>
    <x v="4"/>
  </r>
  <r>
    <n v="442"/>
    <s v="The Paranormal Idiot"/>
    <s v="Doomsday is here"/>
    <n v="17000"/>
    <n v="6691"/>
    <x v="2"/>
    <s v="US"/>
    <s v="USD"/>
    <d v="2015-02-19T21:19:43"/>
    <x v="442"/>
    <n v="1424380783"/>
    <n v="1421788783"/>
    <b v="0"/>
    <n v="17"/>
    <b v="0"/>
    <s v="film &amp; video/animation"/>
    <x v="0"/>
    <s v="animation"/>
    <n v="39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d v="2014-02-10T00:21:41"/>
    <x v="443"/>
    <n v="1391991701"/>
    <n v="1389399701"/>
    <b v="0"/>
    <n v="2"/>
    <b v="0"/>
    <s v="film &amp; video/animation"/>
    <x v="0"/>
    <s v="animation"/>
    <n v="0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d v="2012-02-15T21:46:01"/>
    <x v="444"/>
    <n v="1329342361"/>
    <n v="1324158361"/>
    <b v="0"/>
    <n v="1"/>
    <b v="0"/>
    <s v="film &amp; video/animation"/>
    <x v="0"/>
    <s v="animation"/>
    <n v="5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d v="2015-05-21T08:02:55"/>
    <x v="445"/>
    <n v="1432195375"/>
    <n v="1430899375"/>
    <b v="0"/>
    <n v="2"/>
    <b v="0"/>
    <s v="film &amp; video/animation"/>
    <x v="0"/>
    <s v="animation"/>
    <n v="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d v="2015-03-04T02:00:20"/>
    <x v="446"/>
    <n v="1425434420"/>
    <n v="1422842420"/>
    <b v="0"/>
    <n v="16"/>
    <b v="0"/>
    <s v="film &amp; video/animation"/>
    <x v="0"/>
    <s v="animation"/>
    <n v="7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d v="2013-03-23T12:19:23"/>
    <x v="447"/>
    <n v="1364041163"/>
    <n v="1361884763"/>
    <b v="0"/>
    <n v="1"/>
    <b v="0"/>
    <s v="film &amp; video/animation"/>
    <x v="0"/>
    <s v="animation"/>
    <n v="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d v="2014-05-14T18:11:35"/>
    <x v="448"/>
    <n v="1400091095"/>
    <n v="1398363095"/>
    <b v="0"/>
    <n v="4"/>
    <b v="0"/>
    <s v="film &amp; video/animation"/>
    <x v="0"/>
    <s v="animation"/>
    <n v="3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d v="2013-10-17T13:38:05"/>
    <x v="449"/>
    <n v="1382017085"/>
    <n v="1379425085"/>
    <b v="0"/>
    <n v="5"/>
    <b v="0"/>
    <s v="film &amp; video/animation"/>
    <x v="0"/>
    <s v="animation"/>
    <n v="2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d v="2014-02-14T22:43:20"/>
    <x v="450"/>
    <n v="1392417800"/>
    <n v="1389825800"/>
    <b v="0"/>
    <n v="7"/>
    <b v="0"/>
    <s v="film &amp; video/animation"/>
    <x v="0"/>
    <s v="animation"/>
    <n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d v="2014-01-25T17:09:51"/>
    <x v="451"/>
    <n v="1390669791"/>
    <n v="1388077791"/>
    <b v="0"/>
    <n v="0"/>
    <b v="0"/>
    <s v="film &amp; video/animation"/>
    <x v="0"/>
    <s v="animation"/>
    <n v="0"/>
    <x v="4"/>
  </r>
  <r>
    <n v="452"/>
    <s v="Lost in the Shadows"/>
    <s v="A man must find his way out of the depths of the shadows by using the aid of a little girl."/>
    <n v="750"/>
    <n v="480"/>
    <x v="2"/>
    <s v="US"/>
    <s v="USD"/>
    <d v="2015-05-13T16:53:35"/>
    <x v="452"/>
    <n v="1431536015"/>
    <n v="1428944015"/>
    <b v="0"/>
    <n v="12"/>
    <b v="0"/>
    <s v="film &amp; video/animation"/>
    <x v="0"/>
    <s v="animation"/>
    <n v="64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d v="2015-02-19T19:47:59"/>
    <x v="453"/>
    <n v="1424375279"/>
    <n v="1422992879"/>
    <b v="0"/>
    <n v="2"/>
    <b v="0"/>
    <s v="film &amp; video/animation"/>
    <x v="0"/>
    <s v="animation"/>
    <n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d v="2014-11-26T13:14:00"/>
    <x v="454"/>
    <n v="1417007640"/>
    <n v="1414343571"/>
    <b v="0"/>
    <n v="5"/>
    <b v="0"/>
    <s v="film &amp; video/animation"/>
    <x v="0"/>
    <s v="animation"/>
    <n v="1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d v="2012-04-17T00:31:00"/>
    <x v="455"/>
    <n v="1334622660"/>
    <n v="1330733022"/>
    <b v="0"/>
    <n v="2"/>
    <b v="0"/>
    <s v="film &amp; video/animation"/>
    <x v="0"/>
    <s v="animation"/>
    <n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d v="2013-10-22T03:59:00"/>
    <x v="456"/>
    <n v="1382414340"/>
    <n v="1380559201"/>
    <b v="0"/>
    <n v="3"/>
    <b v="0"/>
    <s v="film &amp; video/animation"/>
    <x v="0"/>
    <s v="animation"/>
    <n v="1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d v="2014-08-16T18:25:12"/>
    <x v="457"/>
    <n v="1408213512"/>
    <n v="1405621512"/>
    <b v="0"/>
    <n v="0"/>
    <b v="0"/>
    <s v="film &amp; video/animation"/>
    <x v="0"/>
    <s v="animation"/>
    <n v="0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d v="2013-05-14T16:47:40"/>
    <x v="458"/>
    <n v="1368550060"/>
    <n v="1365958060"/>
    <b v="0"/>
    <n v="49"/>
    <b v="0"/>
    <s v="film &amp; video/animation"/>
    <x v="0"/>
    <s v="animation"/>
    <n v="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d v="2011-11-13T16:22:07"/>
    <x v="459"/>
    <n v="1321201327"/>
    <n v="1316013727"/>
    <b v="0"/>
    <n v="1"/>
    <b v="0"/>
    <s v="film &amp; video/animation"/>
    <x v="0"/>
    <s v="animation"/>
    <n v="0"/>
    <x v="6"/>
  </r>
  <r>
    <n v="460"/>
    <s v="Darwin's Kiss"/>
    <s v="An animated web series about biological evolution gone haywire."/>
    <n v="8500"/>
    <n v="25"/>
    <x v="2"/>
    <s v="US"/>
    <s v="USD"/>
    <d v="2014-06-01T04:00:00"/>
    <x v="460"/>
    <n v="1401595200"/>
    <n v="1398862875"/>
    <b v="0"/>
    <n v="2"/>
    <b v="0"/>
    <s v="film &amp; video/animation"/>
    <x v="0"/>
    <s v="animation"/>
    <n v="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d v="2013-06-02T20:19:27"/>
    <x v="461"/>
    <n v="1370204367"/>
    <n v="1368476367"/>
    <b v="0"/>
    <n v="0"/>
    <b v="0"/>
    <s v="film &amp; video/animation"/>
    <x v="0"/>
    <s v="animation"/>
    <n v="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d v="2011-08-10T03:02:21"/>
    <x v="462"/>
    <n v="1312945341"/>
    <n v="1307761341"/>
    <b v="0"/>
    <n v="0"/>
    <b v="0"/>
    <s v="film &amp; video/animation"/>
    <x v="0"/>
    <s v="animation"/>
    <n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d v="2011-09-24T17:02:33"/>
    <x v="463"/>
    <n v="1316883753"/>
    <n v="1311699753"/>
    <b v="0"/>
    <n v="11"/>
    <b v="0"/>
    <s v="film &amp; video/animation"/>
    <x v="0"/>
    <s v="animation"/>
    <n v="2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d v="2016-05-18T20:22:15"/>
    <x v="464"/>
    <n v="1463602935"/>
    <n v="1461874935"/>
    <b v="0"/>
    <n v="1"/>
    <b v="0"/>
    <s v="film &amp; video/animation"/>
    <x v="0"/>
    <s v="animation"/>
    <n v="0"/>
    <x v="2"/>
  </r>
  <r>
    <n v="465"/>
    <s v="&quot;Amp&quot; A Story About a Robot"/>
    <s v="&quot;Amp&quot; is a short film about a robot with needs."/>
    <n v="512"/>
    <n v="138"/>
    <x v="2"/>
    <s v="US"/>
    <s v="USD"/>
    <d v="2014-06-27T02:52:54"/>
    <x v="465"/>
    <n v="1403837574"/>
    <n v="1402455174"/>
    <b v="0"/>
    <n v="8"/>
    <b v="0"/>
    <s v="film &amp; video/animation"/>
    <x v="0"/>
    <s v="animation"/>
    <n v="27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d v="2012-09-07T22:37:44"/>
    <x v="466"/>
    <n v="1347057464"/>
    <n v="1344465464"/>
    <b v="0"/>
    <n v="5"/>
    <b v="0"/>
    <s v="film &amp; video/animation"/>
    <x v="0"/>
    <s v="animation"/>
    <n v="1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d v="2012-09-28T16:18:54"/>
    <x v="467"/>
    <n v="1348849134"/>
    <n v="1344961134"/>
    <b v="0"/>
    <n v="39"/>
    <b v="0"/>
    <s v="film &amp; video/animation"/>
    <x v="0"/>
    <s v="animation"/>
    <n v="22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d v="2012-07-11T03:51:05"/>
    <x v="468"/>
    <n v="1341978665"/>
    <n v="1336795283"/>
    <b v="0"/>
    <n v="0"/>
    <b v="0"/>
    <s v="film &amp; video/animation"/>
    <x v="0"/>
    <s v="animation"/>
    <n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d v="2014-09-05T23:45:24"/>
    <x v="469"/>
    <n v="1409960724"/>
    <n v="1404776724"/>
    <b v="0"/>
    <n v="0"/>
    <b v="0"/>
    <s v="film &amp; video/animation"/>
    <x v="0"/>
    <s v="animation"/>
    <n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d v="2014-01-16T04:00:00"/>
    <x v="470"/>
    <n v="1389844800"/>
    <n v="1385524889"/>
    <b v="0"/>
    <n v="2"/>
    <b v="0"/>
    <s v="film &amp; video/animation"/>
    <x v="0"/>
    <s v="animation"/>
    <n v="1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d v="2014-04-19T16:19:39"/>
    <x v="471"/>
    <n v="1397924379"/>
    <n v="1394039979"/>
    <b v="0"/>
    <n v="170"/>
    <b v="0"/>
    <s v="film &amp; video/animation"/>
    <x v="0"/>
    <s v="animation"/>
    <n v="12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d v="2014-08-23T22:08:38"/>
    <x v="472"/>
    <n v="1408831718"/>
    <n v="1406239718"/>
    <b v="0"/>
    <n v="5"/>
    <b v="0"/>
    <s v="film &amp; video/animation"/>
    <x v="0"/>
    <s v="animation"/>
    <n v="1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d v="2014-09-17T16:45:19"/>
    <x v="473"/>
    <n v="1410972319"/>
    <n v="1408380319"/>
    <b v="0"/>
    <n v="14"/>
    <b v="0"/>
    <s v="film &amp; video/animation"/>
    <x v="0"/>
    <s v="animation"/>
    <n v="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d v="2017-02-17T07:53:49"/>
    <x v="474"/>
    <n v="1487318029"/>
    <n v="1484726029"/>
    <b v="0"/>
    <n v="1"/>
    <b v="0"/>
    <s v="film &amp; video/animation"/>
    <x v="0"/>
    <s v="animation"/>
    <n v="0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d v="2015-05-06T02:04:03"/>
    <x v="475"/>
    <n v="1430877843"/>
    <n v="1428285843"/>
    <b v="0"/>
    <n v="0"/>
    <b v="0"/>
    <s v="film &amp; video/animation"/>
    <x v="0"/>
    <s v="animation"/>
    <n v="0"/>
    <x v="0"/>
  </r>
  <r>
    <n v="476"/>
    <s v="Sight Word Music Videos"/>
    <s v="Animated Music Videos that teach kids how to read."/>
    <n v="220000"/>
    <n v="4906.59"/>
    <x v="2"/>
    <s v="US"/>
    <s v="USD"/>
    <d v="2014-06-03T03:59:00"/>
    <x v="476"/>
    <n v="1401767940"/>
    <n v="1398727441"/>
    <b v="0"/>
    <n v="124"/>
    <b v="0"/>
    <s v="film &amp; video/animation"/>
    <x v="0"/>
    <s v="animation"/>
    <n v="2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d v="2012-05-18T20:02:14"/>
    <x v="477"/>
    <n v="1337371334"/>
    <n v="1332187334"/>
    <b v="0"/>
    <n v="0"/>
    <b v="0"/>
    <s v="film &amp; video/animation"/>
    <x v="0"/>
    <s v="animation"/>
    <n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d v="2015-04-01T20:51:49"/>
    <x v="478"/>
    <n v="1427921509"/>
    <n v="1425333109"/>
    <b v="0"/>
    <n v="0"/>
    <b v="0"/>
    <s v="film &amp; video/animation"/>
    <x v="0"/>
    <s v="animation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d v="2014-11-21T10:47:15"/>
    <x v="479"/>
    <n v="1416566835"/>
    <n v="1411379235"/>
    <b v="0"/>
    <n v="55"/>
    <b v="0"/>
    <s v="film &amp; video/animation"/>
    <x v="0"/>
    <s v="animation"/>
    <n v="33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d v="2013-08-09T12:00:15"/>
    <x v="480"/>
    <n v="1376049615"/>
    <n v="1373457615"/>
    <b v="0"/>
    <n v="140"/>
    <b v="0"/>
    <s v="film &amp; video/animation"/>
    <x v="0"/>
    <s v="animation"/>
    <n v="19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d v="2012-10-10T16:08:09"/>
    <x v="481"/>
    <n v="1349885289"/>
    <n v="1347293289"/>
    <b v="0"/>
    <n v="21"/>
    <b v="0"/>
    <s v="film &amp; video/animation"/>
    <x v="0"/>
    <s v="animation"/>
    <n v="6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d v="2016-04-14T14:34:00"/>
    <x v="482"/>
    <n v="1460644440"/>
    <n v="1458336690"/>
    <b v="0"/>
    <n v="1"/>
    <b v="0"/>
    <s v="film &amp; video/animation"/>
    <x v="0"/>
    <s v="animation"/>
    <n v="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d v="2013-01-29T04:44:32"/>
    <x v="483"/>
    <n v="1359434672"/>
    <n v="1354250672"/>
    <b v="0"/>
    <n v="147"/>
    <b v="0"/>
    <s v="film &amp; video/animation"/>
    <x v="0"/>
    <s v="animation"/>
    <n v="5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d v="2015-11-05T23:32:52"/>
    <x v="484"/>
    <n v="1446766372"/>
    <n v="1443220372"/>
    <b v="0"/>
    <n v="11"/>
    <b v="0"/>
    <s v="film &amp; video/animation"/>
    <x v="0"/>
    <s v="animation"/>
    <n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d v="2013-05-17T12:08:19"/>
    <x v="485"/>
    <n v="1368792499"/>
    <n v="1366200499"/>
    <b v="0"/>
    <n v="125"/>
    <b v="0"/>
    <s v="film &amp; video/animation"/>
    <x v="0"/>
    <s v="animation"/>
    <n v="2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d v="2014-06-01T22:37:19"/>
    <x v="486"/>
    <n v="1401662239"/>
    <n v="1399070239"/>
    <b v="0"/>
    <n v="1"/>
    <b v="0"/>
    <s v="film &amp; video/animation"/>
    <x v="0"/>
    <s v="animation"/>
    <n v="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d v="2016-12-25T15:16:34"/>
    <x v="487"/>
    <n v="1482678994"/>
    <n v="1477491394"/>
    <b v="0"/>
    <n v="0"/>
    <b v="0"/>
    <s v="film &amp; video/animation"/>
    <x v="0"/>
    <s v="animation"/>
    <n v="0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d v="2017-01-09T01:18:20"/>
    <x v="488"/>
    <n v="1483924700"/>
    <n v="1481332700"/>
    <b v="0"/>
    <n v="0"/>
    <b v="0"/>
    <s v="film &amp; video/animation"/>
    <x v="0"/>
    <s v="animation"/>
    <n v="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d v="2012-01-05T11:33:00"/>
    <x v="489"/>
    <n v="1325763180"/>
    <n v="1323084816"/>
    <b v="0"/>
    <n v="3"/>
    <b v="0"/>
    <s v="film &amp; video/animation"/>
    <x v="0"/>
    <s v="animation"/>
    <n v="0"/>
    <x v="6"/>
  </r>
  <r>
    <n v="490"/>
    <s v="PROJECT IS CANCELLED"/>
    <s v="Cancelled"/>
    <n v="1000"/>
    <n v="0"/>
    <x v="2"/>
    <s v="US"/>
    <s v="USD"/>
    <d v="2012-08-22T23:14:45"/>
    <x v="490"/>
    <n v="1345677285"/>
    <n v="1343085285"/>
    <b v="0"/>
    <n v="0"/>
    <b v="0"/>
    <s v="film &amp; video/animation"/>
    <x v="0"/>
    <s v="animation"/>
    <n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d v="2016-01-27T23:34:59"/>
    <x v="491"/>
    <n v="1453937699"/>
    <n v="1451345699"/>
    <b v="0"/>
    <n v="0"/>
    <b v="0"/>
    <s v="film &amp; video/animation"/>
    <x v="0"/>
    <s v="animation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d v="2016-10-13T00:50:30"/>
    <x v="492"/>
    <n v="1476319830"/>
    <n v="1471135830"/>
    <b v="0"/>
    <n v="0"/>
    <b v="0"/>
    <s v="film &amp; video/animation"/>
    <x v="0"/>
    <s v="animation"/>
    <n v="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d v="2015-05-20T17:25:38"/>
    <x v="493"/>
    <n v="1432142738"/>
    <n v="1429550738"/>
    <b v="0"/>
    <n v="0"/>
    <b v="0"/>
    <s v="film &amp; video/animation"/>
    <x v="0"/>
    <s v="animation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d v="2014-07-03T03:00:00"/>
    <x v="494"/>
    <n v="1404356400"/>
    <n v="1402343765"/>
    <b v="0"/>
    <n v="3"/>
    <b v="0"/>
    <s v="film &amp; video/animation"/>
    <x v="0"/>
    <s v="animation"/>
    <n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d v="2015-07-16T19:51:45"/>
    <x v="495"/>
    <n v="1437076305"/>
    <n v="1434484305"/>
    <b v="0"/>
    <n v="0"/>
    <b v="0"/>
    <s v="film &amp; video/animation"/>
    <x v="0"/>
    <s v="animation"/>
    <n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d v="2014-02-10T22:21:14"/>
    <x v="496"/>
    <n v="1392070874"/>
    <n v="1386886874"/>
    <b v="0"/>
    <n v="1"/>
    <b v="0"/>
    <s v="film &amp; video/animation"/>
    <x v="0"/>
    <s v="animation"/>
    <n v="0"/>
    <x v="4"/>
  </r>
  <r>
    <n v="497"/>
    <s v="Galaxy Probe Kids"/>
    <s v="live-action/animated series pilot."/>
    <n v="4480"/>
    <n v="30"/>
    <x v="2"/>
    <s v="US"/>
    <s v="USD"/>
    <d v="2014-12-25T05:00:00"/>
    <x v="497"/>
    <n v="1419483600"/>
    <n v="1414889665"/>
    <b v="0"/>
    <n v="3"/>
    <b v="0"/>
    <s v="film &amp; video/animation"/>
    <x v="0"/>
    <s v="animation"/>
    <n v="1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d v="2011-12-23T18:17:29"/>
    <x v="498"/>
    <n v="1324664249"/>
    <n v="1321035449"/>
    <b v="0"/>
    <n v="22"/>
    <b v="0"/>
    <s v="film &amp; video/animation"/>
    <x v="0"/>
    <s v="animation"/>
    <n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d v="2009-10-12T20:59:00"/>
    <x v="499"/>
    <n v="1255381140"/>
    <n v="1250630968"/>
    <b v="0"/>
    <n v="26"/>
    <b v="0"/>
    <s v="film &amp; video/animation"/>
    <x v="0"/>
    <s v="animation"/>
    <n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d v="2010-05-08T22:16:00"/>
    <x v="500"/>
    <n v="1273356960"/>
    <n v="1268255751"/>
    <b v="0"/>
    <n v="4"/>
    <b v="0"/>
    <s v="film &amp; video/animation"/>
    <x v="0"/>
    <s v="animation"/>
    <n v="3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d v="2011-07-09T05:37:31"/>
    <x v="501"/>
    <n v="1310189851"/>
    <n v="1307597851"/>
    <b v="0"/>
    <n v="0"/>
    <b v="0"/>
    <s v="film &amp; video/animation"/>
    <x v="0"/>
    <s v="animation"/>
    <n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d v="2012-03-18T12:17:05"/>
    <x v="502"/>
    <n v="1332073025"/>
    <n v="1329484625"/>
    <b v="0"/>
    <n v="4"/>
    <b v="0"/>
    <s v="film &amp; video/animation"/>
    <x v="0"/>
    <s v="animation"/>
    <n v="1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d v="2015-01-17T12:38:23"/>
    <x v="503"/>
    <n v="1421498303"/>
    <n v="1418906303"/>
    <b v="0"/>
    <n v="9"/>
    <b v="0"/>
    <s v="film &amp; video/animation"/>
    <x v="0"/>
    <s v="animation"/>
    <n v="2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d v="2012-04-10T22:36:27"/>
    <x v="504"/>
    <n v="1334097387"/>
    <n v="1328916987"/>
    <b v="0"/>
    <n v="5"/>
    <b v="0"/>
    <s v="film &amp; video/animation"/>
    <x v="0"/>
    <s v="animation"/>
    <n v="1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d v="2015-12-25T02:21:26"/>
    <x v="505"/>
    <n v="1451010086"/>
    <n v="1447122086"/>
    <b v="0"/>
    <n v="14"/>
    <b v="0"/>
    <s v="film &amp; video/animation"/>
    <x v="0"/>
    <s v="animation"/>
    <n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d v="2013-08-10T13:15:20"/>
    <x v="506"/>
    <n v="1376140520"/>
    <n v="1373548520"/>
    <b v="0"/>
    <n v="1"/>
    <b v="0"/>
    <s v="film &amp; video/animation"/>
    <x v="0"/>
    <s v="animation"/>
    <n v="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d v="2012-10-19T23:00:57"/>
    <x v="507"/>
    <n v="1350687657"/>
    <n v="1346799657"/>
    <b v="0"/>
    <n v="10"/>
    <b v="0"/>
    <s v="film &amp; video/animation"/>
    <x v="0"/>
    <s v="animation"/>
    <n v="3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d v="2012-05-25T14:14:00"/>
    <x v="508"/>
    <n v="1337955240"/>
    <n v="1332808501"/>
    <b v="0"/>
    <n v="3"/>
    <b v="0"/>
    <s v="film &amp; video/animation"/>
    <x v="0"/>
    <s v="animation"/>
    <n v="1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d v="2015-06-28T15:09:30"/>
    <x v="509"/>
    <n v="1435504170"/>
    <n v="1432912170"/>
    <b v="0"/>
    <n v="1"/>
    <b v="0"/>
    <s v="film &amp; video/animation"/>
    <x v="0"/>
    <s v="animation"/>
    <n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d v="2016-03-01T04:13:59"/>
    <x v="510"/>
    <n v="1456805639"/>
    <n v="1454213639"/>
    <b v="0"/>
    <n v="0"/>
    <b v="0"/>
    <s v="film &amp; video/animation"/>
    <x v="0"/>
    <s v="animation"/>
    <n v="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d v="2013-04-06T06:16:22"/>
    <x v="511"/>
    <n v="1365228982"/>
    <n v="1362640582"/>
    <b v="0"/>
    <n v="5"/>
    <b v="0"/>
    <s v="film &amp; video/animation"/>
    <x v="0"/>
    <s v="animation"/>
    <n v="3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d v="2016-11-20T18:48:47"/>
    <x v="512"/>
    <n v="1479667727"/>
    <n v="1475776127"/>
    <b v="0"/>
    <n v="2"/>
    <b v="0"/>
    <s v="film &amp; video/animation"/>
    <x v="0"/>
    <s v="animation"/>
    <n v="0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d v="2016-08-15T07:00:00"/>
    <x v="513"/>
    <n v="1471244400"/>
    <n v="1467387705"/>
    <b v="0"/>
    <n v="68"/>
    <b v="0"/>
    <s v="film &amp; video/animation"/>
    <x v="0"/>
    <s v="animation"/>
    <n v="14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d v="2014-08-09T14:44:07"/>
    <x v="514"/>
    <n v="1407595447"/>
    <n v="1405003447"/>
    <b v="0"/>
    <n v="3"/>
    <b v="0"/>
    <s v="film &amp; video/animation"/>
    <x v="0"/>
    <s v="animation"/>
    <n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d v="2015-12-29T11:46:41"/>
    <x v="515"/>
    <n v="1451389601"/>
    <n v="1447933601"/>
    <b v="0"/>
    <n v="34"/>
    <b v="0"/>
    <s v="film &amp; video/animation"/>
    <x v="0"/>
    <s v="animation"/>
    <n v="25"/>
    <x v="0"/>
  </r>
  <r>
    <n v="516"/>
    <s v="Shipmates"/>
    <s v="A big brother style comedy animation series starring famous seafarers"/>
    <n v="5000"/>
    <n v="0"/>
    <x v="2"/>
    <s v="GB"/>
    <s v="GBP"/>
    <d v="2015-05-27T18:41:20"/>
    <x v="516"/>
    <n v="1432752080"/>
    <n v="1427568080"/>
    <b v="0"/>
    <n v="0"/>
    <b v="0"/>
    <s v="film &amp; video/animation"/>
    <x v="0"/>
    <s v="animation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d v="2017-02-02T14:46:01"/>
    <x v="517"/>
    <n v="1486046761"/>
    <n v="1483454761"/>
    <b v="0"/>
    <n v="3"/>
    <b v="0"/>
    <s v="film &amp; video/animation"/>
    <x v="0"/>
    <s v="animation"/>
    <n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d v="2015-09-06T14:46:00"/>
    <x v="518"/>
    <n v="1441550760"/>
    <n v="1438958824"/>
    <b v="0"/>
    <n v="0"/>
    <b v="0"/>
    <s v="film &amp; video/animation"/>
    <x v="0"/>
    <s v="animation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d v="2012-12-05T09:23:41"/>
    <x v="519"/>
    <n v="1354699421"/>
    <n v="1352107421"/>
    <b v="0"/>
    <n v="70"/>
    <b v="0"/>
    <s v="film &amp; video/animation"/>
    <x v="0"/>
    <s v="animation"/>
    <n v="23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d v="2015-12-10T16:51:01"/>
    <x v="520"/>
    <n v="1449766261"/>
    <n v="1447174261"/>
    <b v="0"/>
    <n v="34"/>
    <b v="1"/>
    <s v="theater/plays"/>
    <x v="1"/>
    <s v="plays"/>
    <n v="102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d v="2016-11-01T04:59:00"/>
    <x v="521"/>
    <n v="1477976340"/>
    <n v="1475460819"/>
    <b v="0"/>
    <n v="56"/>
    <b v="1"/>
    <s v="theater/plays"/>
    <x v="1"/>
    <s v="plays"/>
    <n v="105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d v="2016-03-20T23:58:45"/>
    <x v="522"/>
    <n v="1458518325"/>
    <n v="1456793925"/>
    <b v="0"/>
    <n v="31"/>
    <b v="1"/>
    <s v="theater/plays"/>
    <x v="1"/>
    <s v="plays"/>
    <n v="11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d v="2015-09-21T03:11:16"/>
    <x v="523"/>
    <n v="1442805076"/>
    <n v="1440213076"/>
    <b v="0"/>
    <n v="84"/>
    <b v="1"/>
    <s v="theater/plays"/>
    <x v="1"/>
    <s v="plays"/>
    <n v="121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d v="2016-06-01T17:12:49"/>
    <x v="524"/>
    <n v="1464801169"/>
    <n v="1462209169"/>
    <b v="0"/>
    <n v="130"/>
    <b v="1"/>
    <s v="theater/plays"/>
    <x v="1"/>
    <s v="plays"/>
    <n v="10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d v="2014-09-13T09:37:21"/>
    <x v="525"/>
    <n v="1410601041"/>
    <n v="1406713041"/>
    <b v="0"/>
    <n v="12"/>
    <b v="1"/>
    <s v="theater/plays"/>
    <x v="1"/>
    <s v="plays"/>
    <n v="100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d v="2015-08-07T17:00:00"/>
    <x v="526"/>
    <n v="1438966800"/>
    <n v="1436278344"/>
    <b v="0"/>
    <n v="23"/>
    <b v="1"/>
    <s v="theater/plays"/>
    <x v="1"/>
    <s v="plays"/>
    <n v="114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d v="2017-02-17T16:05:00"/>
    <x v="527"/>
    <n v="1487347500"/>
    <n v="1484715366"/>
    <b v="0"/>
    <n v="158"/>
    <b v="1"/>
    <s v="theater/plays"/>
    <x v="1"/>
    <s v="plays"/>
    <n v="101"/>
    <x v="1"/>
  </r>
  <r>
    <n v="528"/>
    <s v="Devastated No Matter What"/>
    <s v="A Festival Backed Production of a Full-Length Play."/>
    <n v="1150"/>
    <n v="1330"/>
    <x v="0"/>
    <s v="US"/>
    <s v="USD"/>
    <d v="2015-06-21T21:20:00"/>
    <x v="528"/>
    <n v="1434921600"/>
    <n v="1433109907"/>
    <b v="0"/>
    <n v="30"/>
    <b v="1"/>
    <s v="theater/plays"/>
    <x v="1"/>
    <s v="plays"/>
    <n v="11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d v="2017-01-11T05:00:00"/>
    <x v="529"/>
    <n v="1484110800"/>
    <n v="1482281094"/>
    <b v="0"/>
    <n v="18"/>
    <b v="1"/>
    <s v="theater/plays"/>
    <x v="1"/>
    <s v="plays"/>
    <n v="13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d v="2015-06-24T02:00:00"/>
    <x v="530"/>
    <n v="1435111200"/>
    <n v="1433254268"/>
    <b v="0"/>
    <n v="29"/>
    <b v="1"/>
    <s v="theater/plays"/>
    <x v="1"/>
    <s v="plays"/>
    <n v="108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d v="2016-12-17T06:59:00"/>
    <x v="531"/>
    <n v="1481957940"/>
    <n v="1478050429"/>
    <b v="0"/>
    <n v="31"/>
    <b v="1"/>
    <s v="theater/plays"/>
    <x v="1"/>
    <s v="plays"/>
    <n v="1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d v="2016-05-13T00:10:08"/>
    <x v="532"/>
    <n v="1463098208"/>
    <n v="1460506208"/>
    <b v="0"/>
    <n v="173"/>
    <b v="1"/>
    <s v="theater/plays"/>
    <x v="1"/>
    <s v="plays"/>
    <n v="123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d v="2016-05-16T10:26:05"/>
    <x v="533"/>
    <n v="1463394365"/>
    <n v="1461320765"/>
    <b v="0"/>
    <n v="17"/>
    <b v="1"/>
    <s v="theater/plays"/>
    <x v="1"/>
    <s v="plays"/>
    <n v="1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d v="2015-11-01T23:00:00"/>
    <x v="534"/>
    <n v="1446418800"/>
    <n v="1443036470"/>
    <b v="0"/>
    <n v="48"/>
    <b v="1"/>
    <s v="theater/plays"/>
    <x v="1"/>
    <s v="plays"/>
    <n v="105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d v="2017-01-06T13:05:05"/>
    <x v="535"/>
    <n v="1483707905"/>
    <n v="1481115905"/>
    <b v="0"/>
    <n v="59"/>
    <b v="1"/>
    <s v="theater/plays"/>
    <x v="1"/>
    <s v="plays"/>
    <n v="103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d v="2015-08-03T18:00:00"/>
    <x v="536"/>
    <n v="1438624800"/>
    <n v="1435133807"/>
    <b v="0"/>
    <n v="39"/>
    <b v="1"/>
    <s v="theater/plays"/>
    <x v="1"/>
    <s v="plays"/>
    <n v="118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d v="2015-11-04T19:26:31"/>
    <x v="537"/>
    <n v="1446665191"/>
    <n v="1444069591"/>
    <b v="0"/>
    <n v="59"/>
    <b v="1"/>
    <s v="theater/plays"/>
    <x v="1"/>
    <s v="plays"/>
    <n v="12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d v="2016-05-13T19:04:23"/>
    <x v="538"/>
    <n v="1463166263"/>
    <n v="1460574263"/>
    <b v="0"/>
    <n v="60"/>
    <b v="1"/>
    <s v="theater/plays"/>
    <x v="1"/>
    <s v="plays"/>
    <n v="302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d v="2016-07-05T01:11:47"/>
    <x v="539"/>
    <n v="1467681107"/>
    <n v="1465866707"/>
    <b v="0"/>
    <n v="20"/>
    <b v="1"/>
    <s v="theater/plays"/>
    <x v="1"/>
    <s v="plays"/>
    <n v="101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d v="2015-02-04T19:36:46"/>
    <x v="540"/>
    <n v="1423078606"/>
    <n v="1420486606"/>
    <b v="0"/>
    <n v="1"/>
    <b v="0"/>
    <s v="technology/web"/>
    <x v="2"/>
    <s v="web"/>
    <n v="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d v="2015-10-29T01:07:14"/>
    <x v="541"/>
    <n v="1446080834"/>
    <n v="1443488834"/>
    <b v="0"/>
    <n v="1"/>
    <b v="0"/>
    <s v="technology/web"/>
    <x v="2"/>
    <s v="web"/>
    <n v="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d v="2016-05-03T16:41:56"/>
    <x v="542"/>
    <n v="1462293716"/>
    <n v="1457113316"/>
    <b v="0"/>
    <n v="1"/>
    <b v="0"/>
    <s v="technology/web"/>
    <x v="2"/>
    <s v="web"/>
    <n v="0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d v="2014-11-01T02:12:42"/>
    <x v="543"/>
    <n v="1414807962"/>
    <n v="1412215962"/>
    <b v="0"/>
    <n v="2"/>
    <b v="0"/>
    <s v="technology/web"/>
    <x v="2"/>
    <s v="web"/>
    <n v="0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d v="2016-07-04T15:46:00"/>
    <x v="544"/>
    <n v="1467647160"/>
    <n v="1465055160"/>
    <b v="0"/>
    <n v="2"/>
    <b v="0"/>
    <s v="technology/web"/>
    <x v="2"/>
    <s v="web"/>
    <n v="1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d v="2015-11-15T15:13:09"/>
    <x v="545"/>
    <n v="1447600389"/>
    <n v="1444140789"/>
    <b v="0"/>
    <n v="34"/>
    <b v="0"/>
    <s v="technology/web"/>
    <x v="2"/>
    <s v="web"/>
    <n v="2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d v="2015-10-17T16:01:55"/>
    <x v="546"/>
    <n v="1445097715"/>
    <n v="1441209715"/>
    <b v="0"/>
    <n v="2"/>
    <b v="0"/>
    <s v="technology/web"/>
    <x v="2"/>
    <s v="web"/>
    <n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d v="2016-02-10T16:42:44"/>
    <x v="547"/>
    <n v="1455122564"/>
    <n v="1452530564"/>
    <b v="0"/>
    <n v="0"/>
    <b v="0"/>
    <s v="technology/web"/>
    <x v="2"/>
    <s v="web"/>
    <n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d v="2015-10-29T21:40:48"/>
    <x v="548"/>
    <n v="1446154848"/>
    <n v="1443562848"/>
    <b v="0"/>
    <n v="1"/>
    <b v="0"/>
    <s v="technology/web"/>
    <x v="2"/>
    <s v="web"/>
    <n v="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d v="2015-07-08T15:17:02"/>
    <x v="549"/>
    <n v="1436368622"/>
    <n v="1433776622"/>
    <b v="0"/>
    <n v="8"/>
    <b v="0"/>
    <s v="technology/web"/>
    <x v="2"/>
    <s v="web"/>
    <n v="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d v="2017-01-31T05:00:00"/>
    <x v="550"/>
    <n v="1485838800"/>
    <n v="1484756245"/>
    <b v="0"/>
    <n v="4"/>
    <b v="0"/>
    <s v="technology/web"/>
    <x v="2"/>
    <s v="web"/>
    <n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d v="2015-08-01T17:53:00"/>
    <x v="551"/>
    <n v="1438451580"/>
    <n v="1434609424"/>
    <b v="0"/>
    <n v="28"/>
    <b v="0"/>
    <s v="technology/web"/>
    <x v="2"/>
    <s v="web"/>
    <n v="5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d v="2016-01-09T14:48:16"/>
    <x v="552"/>
    <n v="1452350896"/>
    <n v="1447166896"/>
    <b v="0"/>
    <n v="0"/>
    <b v="0"/>
    <s v="technology/web"/>
    <x v="2"/>
    <s v="web"/>
    <n v="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d v="2014-11-14T18:16:31"/>
    <x v="553"/>
    <n v="1415988991"/>
    <n v="1413393391"/>
    <b v="0"/>
    <n v="6"/>
    <b v="0"/>
    <s v="technology/web"/>
    <x v="2"/>
    <s v="web"/>
    <n v="0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d v="2014-10-19T16:26:12"/>
    <x v="554"/>
    <n v="1413735972"/>
    <n v="1411143972"/>
    <b v="0"/>
    <n v="22"/>
    <b v="0"/>
    <s v="technology/web"/>
    <x v="2"/>
    <s v="web"/>
    <n v="37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d v="2016-06-12T08:29:03"/>
    <x v="555"/>
    <n v="1465720143"/>
    <n v="1463128143"/>
    <b v="0"/>
    <n v="0"/>
    <b v="0"/>
    <s v="technology/web"/>
    <x v="2"/>
    <s v="web"/>
    <n v="0"/>
    <x v="2"/>
  </r>
  <r>
    <n v="556"/>
    <s v="Braille Academy"/>
    <s v="An educational platform for learning Unified English Braille Code"/>
    <n v="8000"/>
    <n v="200"/>
    <x v="2"/>
    <s v="US"/>
    <s v="USD"/>
    <d v="2016-01-06T20:38:37"/>
    <x v="556"/>
    <n v="1452112717"/>
    <n v="1449520717"/>
    <b v="0"/>
    <n v="1"/>
    <b v="0"/>
    <s v="technology/web"/>
    <x v="2"/>
    <s v="web"/>
    <n v="3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d v="2016-12-02T23:36:43"/>
    <x v="557"/>
    <n v="1480721803"/>
    <n v="1478126203"/>
    <b v="0"/>
    <n v="20"/>
    <b v="0"/>
    <s v="technology/web"/>
    <x v="2"/>
    <s v="web"/>
    <n v="1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d v="2015-03-24T20:11:45"/>
    <x v="558"/>
    <n v="1427227905"/>
    <n v="1424639505"/>
    <b v="0"/>
    <n v="0"/>
    <b v="0"/>
    <s v="technology/web"/>
    <x v="2"/>
    <s v="web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d v="2015-12-13T06:47:40"/>
    <x v="559"/>
    <n v="1449989260"/>
    <n v="1447397260"/>
    <b v="0"/>
    <n v="1"/>
    <b v="0"/>
    <s v="technology/web"/>
    <x v="2"/>
    <s v="web"/>
    <n v="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d v="2014-12-17T18:30:45"/>
    <x v="560"/>
    <n v="1418841045"/>
    <n v="1416249045"/>
    <b v="0"/>
    <n v="3"/>
    <b v="0"/>
    <s v="technology/web"/>
    <x v="2"/>
    <s v="web"/>
    <n v="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d v="2015-10-26T15:48:33"/>
    <x v="561"/>
    <n v="1445874513"/>
    <n v="1442850513"/>
    <b v="0"/>
    <n v="2"/>
    <b v="0"/>
    <s v="technology/web"/>
    <x v="2"/>
    <s v="web"/>
    <n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d v="2016-12-18T09:20:15"/>
    <x v="562"/>
    <n v="1482052815"/>
    <n v="1479460815"/>
    <b v="0"/>
    <n v="0"/>
    <b v="0"/>
    <s v="technology/web"/>
    <x v="2"/>
    <s v="web"/>
    <n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d v="2015-02-17T01:40:47"/>
    <x v="563"/>
    <n v="1424137247"/>
    <n v="1421545247"/>
    <b v="0"/>
    <n v="2"/>
    <b v="0"/>
    <s v="technology/web"/>
    <x v="2"/>
    <s v="web"/>
    <n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d v="2016-03-12T22:37:55"/>
    <x v="564"/>
    <n v="1457822275"/>
    <n v="1455230275"/>
    <b v="0"/>
    <n v="1"/>
    <b v="0"/>
    <s v="technology/web"/>
    <x v="2"/>
    <s v="web"/>
    <n v="0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d v="2015-07-10T18:50:49"/>
    <x v="565"/>
    <n v="1436554249"/>
    <n v="1433962249"/>
    <b v="0"/>
    <n v="0"/>
    <b v="0"/>
    <s v="technology/web"/>
    <x v="2"/>
    <s v="web"/>
    <n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d v="2016-07-14T16:25:33"/>
    <x v="566"/>
    <n v="1468513533"/>
    <n v="1465921533"/>
    <b v="0"/>
    <n v="1"/>
    <b v="0"/>
    <s v="technology/web"/>
    <x v="2"/>
    <s v="web"/>
    <n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d v="2015-01-01T20:13:14"/>
    <x v="567"/>
    <n v="1420143194"/>
    <n v="1417551194"/>
    <b v="0"/>
    <n v="0"/>
    <b v="0"/>
    <s v="technology/web"/>
    <x v="2"/>
    <s v="web"/>
    <n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d v="2016-01-16T11:00:00"/>
    <x v="568"/>
    <n v="1452942000"/>
    <n v="1449785223"/>
    <b v="0"/>
    <n v="5"/>
    <b v="0"/>
    <s v="technology/web"/>
    <x v="2"/>
    <s v="web"/>
    <n v="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d v="2016-01-01T20:20:12"/>
    <x v="569"/>
    <n v="1451679612"/>
    <n v="1449087612"/>
    <b v="0"/>
    <n v="1"/>
    <b v="0"/>
    <s v="technology/web"/>
    <x v="2"/>
    <s v="web"/>
    <n v="1"/>
    <x v="0"/>
  </r>
  <r>
    <n v="570"/>
    <s v="Relaunching in May"/>
    <s v="Humans have AM/FM/Satellite radio, kids have radio Disney, pets have DogCatRadio."/>
    <n v="85000"/>
    <n v="142"/>
    <x v="2"/>
    <s v="US"/>
    <s v="USD"/>
    <d v="2016-02-18T19:09:29"/>
    <x v="570"/>
    <n v="1455822569"/>
    <n v="1453230569"/>
    <b v="0"/>
    <n v="1"/>
    <b v="0"/>
    <s v="technology/web"/>
    <x v="2"/>
    <s v="web"/>
    <n v="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d v="2015-07-27T03:59:00"/>
    <x v="571"/>
    <n v="1437969540"/>
    <n v="1436297723"/>
    <b v="0"/>
    <n v="2"/>
    <b v="0"/>
    <s v="technology/web"/>
    <x v="2"/>
    <s v="web"/>
    <n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d v="2015-11-04T18:11:28"/>
    <x v="572"/>
    <n v="1446660688"/>
    <n v="1444065088"/>
    <b v="0"/>
    <n v="0"/>
    <b v="0"/>
    <s v="technology/web"/>
    <x v="2"/>
    <s v="web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d v="2015-01-18T01:12:00"/>
    <x v="573"/>
    <n v="1421543520"/>
    <n v="1416445931"/>
    <b v="0"/>
    <n v="9"/>
    <b v="0"/>
    <s v="technology/web"/>
    <x v="2"/>
    <s v="web"/>
    <n v="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d v="2016-10-19T10:38:27"/>
    <x v="574"/>
    <n v="1476873507"/>
    <n v="1474281507"/>
    <b v="0"/>
    <n v="4"/>
    <b v="0"/>
    <s v="technology/web"/>
    <x v="2"/>
    <s v="web"/>
    <n v="1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d v="2015-06-13T16:37:23"/>
    <x v="575"/>
    <n v="1434213443"/>
    <n v="1431621443"/>
    <b v="0"/>
    <n v="4"/>
    <b v="0"/>
    <s v="technology/web"/>
    <x v="2"/>
    <s v="web"/>
    <n v="0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d v="2015-03-28T10:19:12"/>
    <x v="576"/>
    <n v="1427537952"/>
    <n v="1422357552"/>
    <b v="0"/>
    <n v="1"/>
    <b v="0"/>
    <s v="technology/web"/>
    <x v="2"/>
    <s v="web"/>
    <n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d v="2016-05-20T14:08:22"/>
    <x v="577"/>
    <n v="1463753302"/>
    <n v="1458569302"/>
    <b v="0"/>
    <n v="1"/>
    <b v="0"/>
    <s v="technology/web"/>
    <x v="2"/>
    <s v="web"/>
    <n v="0"/>
    <x v="2"/>
  </r>
  <r>
    <n v="578"/>
    <s v="weBuy Crowdsourced Shopping"/>
    <s v="weBuy trade built on technology and Crowd Sourced Power"/>
    <n v="125000"/>
    <n v="14"/>
    <x v="2"/>
    <s v="GB"/>
    <s v="GBP"/>
    <d v="2015-09-07T13:53:13"/>
    <x v="578"/>
    <n v="1441633993"/>
    <n v="1439560393"/>
    <b v="0"/>
    <n v="7"/>
    <b v="0"/>
    <s v="technology/web"/>
    <x v="2"/>
    <s v="web"/>
    <n v="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d v="2014-12-25T20:27:03"/>
    <x v="579"/>
    <n v="1419539223"/>
    <n v="1416947223"/>
    <b v="0"/>
    <n v="5"/>
    <b v="0"/>
    <s v="technology/web"/>
    <x v="2"/>
    <s v="web"/>
    <n v="1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d v="2016-09-22T21:47:47"/>
    <x v="580"/>
    <n v="1474580867"/>
    <n v="1471988867"/>
    <b v="0"/>
    <n v="1"/>
    <b v="0"/>
    <s v="technology/web"/>
    <x v="2"/>
    <s v="web"/>
    <n v="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d v="2015-08-02T00:18:24"/>
    <x v="581"/>
    <n v="1438474704"/>
    <n v="1435882704"/>
    <b v="0"/>
    <n v="0"/>
    <b v="0"/>
    <s v="technology/web"/>
    <x v="2"/>
    <s v="web"/>
    <n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d v="2015-03-15T18:00:00"/>
    <x v="582"/>
    <n v="1426442400"/>
    <n v="1424454319"/>
    <b v="0"/>
    <n v="0"/>
    <b v="0"/>
    <s v="technology/web"/>
    <x v="2"/>
    <s v="web"/>
    <n v="0"/>
    <x v="0"/>
  </r>
  <r>
    <n v="583"/>
    <s v="HackersArchive.com"/>
    <s v="HackersArchive.com will help rid the web of viruses and scams found everywhere else you look!"/>
    <n v="9000"/>
    <n v="1"/>
    <x v="2"/>
    <s v="US"/>
    <s v="USD"/>
    <d v="2015-03-19T21:31:27"/>
    <x v="583"/>
    <n v="1426800687"/>
    <n v="1424212287"/>
    <b v="0"/>
    <n v="1"/>
    <b v="0"/>
    <s v="technology/web"/>
    <x v="2"/>
    <s v="web"/>
    <n v="0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d v="2015-03-16T16:11:56"/>
    <x v="584"/>
    <n v="1426522316"/>
    <n v="1423933916"/>
    <b v="0"/>
    <n v="2"/>
    <b v="0"/>
    <s v="technology/web"/>
    <x v="2"/>
    <s v="web"/>
    <n v="1"/>
    <x v="0"/>
  </r>
  <r>
    <n v="585"/>
    <s v="Link Card"/>
    <s v="SAVE UP TO 40% WHEN YOU SPEND!_x000a__x000a_PRE-ORDER YOUR LINK CARD TODAY"/>
    <n v="9000"/>
    <n v="0"/>
    <x v="2"/>
    <s v="GB"/>
    <s v="GBP"/>
    <d v="2015-12-01T00:00:00"/>
    <x v="585"/>
    <n v="1448928000"/>
    <n v="1444123377"/>
    <b v="0"/>
    <n v="0"/>
    <b v="0"/>
    <s v="technology/web"/>
    <x v="2"/>
    <s v="web"/>
    <n v="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d v="2015-02-15T20:30:07"/>
    <x v="586"/>
    <n v="1424032207"/>
    <n v="1421440207"/>
    <b v="0"/>
    <n v="4"/>
    <b v="0"/>
    <s v="technology/web"/>
    <x v="2"/>
    <s v="web"/>
    <n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d v="2015-04-16T18:10:33"/>
    <x v="587"/>
    <n v="1429207833"/>
    <n v="1426615833"/>
    <b v="0"/>
    <n v="7"/>
    <b v="0"/>
    <s v="technology/web"/>
    <x v="2"/>
    <s v="web"/>
    <n v="9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d v="2016-11-17T19:28:06"/>
    <x v="588"/>
    <n v="1479410886"/>
    <n v="1474223286"/>
    <b v="0"/>
    <n v="2"/>
    <b v="0"/>
    <s v="technology/web"/>
    <x v="2"/>
    <s v="web"/>
    <n v="3"/>
    <x v="2"/>
  </r>
  <r>
    <n v="589"/>
    <s v="Get Neighborly"/>
    <s v="Services closer than you think..."/>
    <n v="7500"/>
    <n v="1"/>
    <x v="2"/>
    <s v="US"/>
    <s v="USD"/>
    <d v="2015-07-08T14:44:59"/>
    <x v="589"/>
    <n v="1436366699"/>
    <n v="1435070699"/>
    <b v="0"/>
    <n v="1"/>
    <b v="0"/>
    <s v="technology/web"/>
    <x v="2"/>
    <s v="web"/>
    <n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d v="2016-02-08T13:01:00"/>
    <x v="590"/>
    <n v="1454936460"/>
    <n v="1452259131"/>
    <b v="0"/>
    <n v="9"/>
    <b v="0"/>
    <s v="technology/web"/>
    <x v="2"/>
    <s v="web"/>
    <n v="4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d v="2015-07-22T13:02:10"/>
    <x v="591"/>
    <n v="1437570130"/>
    <n v="1434978130"/>
    <b v="0"/>
    <n v="2"/>
    <b v="0"/>
    <s v="technology/web"/>
    <x v="2"/>
    <s v="web"/>
    <n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d v="2014-12-03T05:34:20"/>
    <x v="592"/>
    <n v="1417584860"/>
    <n v="1414992860"/>
    <b v="0"/>
    <n v="1"/>
    <b v="0"/>
    <s v="technology/web"/>
    <x v="2"/>
    <s v="web"/>
    <n v="3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d v="2015-04-06T15:15:45"/>
    <x v="593"/>
    <n v="1428333345"/>
    <n v="1425744945"/>
    <b v="0"/>
    <n v="7"/>
    <b v="0"/>
    <s v="technology/web"/>
    <x v="2"/>
    <s v="web"/>
    <n v="23"/>
    <x v="0"/>
  </r>
  <r>
    <n v="594"/>
    <s v="Unleashed Fitness"/>
    <s v="Creating a fitness site that will change the fitness game forever!"/>
    <n v="25000"/>
    <n v="26"/>
    <x v="2"/>
    <s v="US"/>
    <s v="USD"/>
    <d v="2016-04-16T18:43:26"/>
    <x v="594"/>
    <n v="1460832206"/>
    <n v="1458240206"/>
    <b v="0"/>
    <n v="2"/>
    <b v="0"/>
    <s v="technology/web"/>
    <x v="2"/>
    <s v="web"/>
    <n v="0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d v="2015-05-04T01:40:38"/>
    <x v="595"/>
    <n v="1430703638"/>
    <n v="1426815638"/>
    <b v="0"/>
    <n v="8"/>
    <b v="0"/>
    <s v="technology/web"/>
    <x v="2"/>
    <s v="web"/>
    <n v="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d v="2016-11-02T21:31:32"/>
    <x v="596"/>
    <n v="1478122292"/>
    <n v="1475530292"/>
    <b v="0"/>
    <n v="2"/>
    <b v="0"/>
    <s v="technology/web"/>
    <x v="2"/>
    <s v="web"/>
    <n v="0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d v="2016-07-31T16:00:00"/>
    <x v="597"/>
    <n v="1469980800"/>
    <n v="1466787335"/>
    <b v="0"/>
    <n v="2"/>
    <b v="0"/>
    <s v="technology/web"/>
    <x v="2"/>
    <s v="web"/>
    <n v="0"/>
    <x v="2"/>
  </r>
  <r>
    <n v="598"/>
    <s v="Goals not creeds"/>
    <s v="This is a project to create a crowd-funding site for Urantia Book readers worldwide."/>
    <n v="2500"/>
    <n v="850"/>
    <x v="2"/>
    <s v="US"/>
    <s v="USD"/>
    <d v="2014-12-05T00:03:01"/>
    <x v="598"/>
    <n v="1417737781"/>
    <n v="1415145781"/>
    <b v="0"/>
    <n v="7"/>
    <b v="0"/>
    <s v="technology/web"/>
    <x v="2"/>
    <s v="web"/>
    <n v="3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d v="2015-03-08T15:16:00"/>
    <x v="599"/>
    <n v="1425827760"/>
    <n v="1423769402"/>
    <b v="0"/>
    <n v="2"/>
    <b v="0"/>
    <s v="technology/web"/>
    <x v="2"/>
    <s v="web"/>
    <n v="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d v="2015-05-09T19:09:22"/>
    <x v="600"/>
    <n v="1431198562"/>
    <n v="1426014562"/>
    <b v="0"/>
    <n v="1"/>
    <b v="0"/>
    <s v="technology/web"/>
    <x v="2"/>
    <s v="web"/>
    <n v="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d v="2014-12-26T20:35:39"/>
    <x v="601"/>
    <n v="1419626139"/>
    <n v="1417034139"/>
    <b v="0"/>
    <n v="6"/>
    <b v="0"/>
    <s v="technology/web"/>
    <x v="2"/>
    <s v="web"/>
    <n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d v="2015-06-18T19:03:35"/>
    <x v="602"/>
    <n v="1434654215"/>
    <n v="1432062215"/>
    <b v="0"/>
    <n v="0"/>
    <b v="0"/>
    <s v="technology/web"/>
    <x v="2"/>
    <s v="web"/>
    <n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d v="2014-08-14T15:20:23"/>
    <x v="603"/>
    <n v="1408029623"/>
    <n v="1405437623"/>
    <b v="0"/>
    <n v="13"/>
    <b v="0"/>
    <s v="technology/web"/>
    <x v="2"/>
    <s v="web"/>
    <n v="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d v="2014-08-28T00:50:56"/>
    <x v="604"/>
    <n v="1409187056"/>
    <n v="1406595056"/>
    <b v="0"/>
    <n v="0"/>
    <b v="0"/>
    <s v="technology/web"/>
    <x v="2"/>
    <s v="web"/>
    <n v="0"/>
    <x v="3"/>
  </r>
  <r>
    <n v="605"/>
    <s v="Teach Your Parents iPad (Canceled)"/>
    <s v="An iPad support care package for your parents / seniors."/>
    <n v="5000"/>
    <n v="131"/>
    <x v="1"/>
    <s v="US"/>
    <s v="USD"/>
    <d v="2015-08-23T08:35:08"/>
    <x v="605"/>
    <n v="1440318908"/>
    <n v="1436430908"/>
    <b v="0"/>
    <n v="8"/>
    <b v="0"/>
    <s v="technology/web"/>
    <x v="2"/>
    <s v="web"/>
    <n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d v="2015-05-24T15:00:00"/>
    <x v="606"/>
    <n v="1432479600"/>
    <n v="1428507409"/>
    <b v="0"/>
    <n v="1"/>
    <b v="0"/>
    <s v="technology/web"/>
    <x v="2"/>
    <s v="web"/>
    <n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d v="2015-11-22T20:48:56"/>
    <x v="607"/>
    <n v="1448225336"/>
    <n v="1445629736"/>
    <b v="0"/>
    <n v="0"/>
    <b v="0"/>
    <s v="technology/web"/>
    <x v="2"/>
    <s v="web"/>
    <n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d v="2015-06-15T22:06:20"/>
    <x v="608"/>
    <n v="1434405980"/>
    <n v="1431813980"/>
    <b v="0"/>
    <n v="5"/>
    <b v="0"/>
    <s v="technology/web"/>
    <x v="2"/>
    <s v="web"/>
    <n v="1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d v="2015-11-29T01:49:04"/>
    <x v="609"/>
    <n v="1448761744"/>
    <n v="1446166144"/>
    <b v="0"/>
    <n v="1"/>
    <b v="0"/>
    <s v="technology/web"/>
    <x v="2"/>
    <s v="web"/>
    <n v="1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d v="2015-04-22T19:56:26"/>
    <x v="610"/>
    <n v="1429732586"/>
    <n v="1427140586"/>
    <b v="0"/>
    <n v="0"/>
    <b v="0"/>
    <s v="technology/web"/>
    <x v="2"/>
    <s v="web"/>
    <n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d v="2016-01-19T13:27:17"/>
    <x v="611"/>
    <n v="1453210037"/>
    <n v="1448026037"/>
    <b v="0"/>
    <n v="0"/>
    <b v="0"/>
    <s v="technology/web"/>
    <x v="2"/>
    <s v="web"/>
    <n v="0"/>
    <x v="0"/>
  </r>
  <r>
    <n v="612"/>
    <s v="Web Streaming 2.0 (Canceled)"/>
    <s v="A Fast and Reliable new Web platform to stream videos from Internet"/>
    <n v="10000"/>
    <n v="0"/>
    <x v="1"/>
    <s v="IT"/>
    <s v="EUR"/>
    <d v="2016-09-02T00:45:46"/>
    <x v="612"/>
    <n v="1472777146"/>
    <n v="1470185146"/>
    <b v="0"/>
    <n v="0"/>
    <b v="0"/>
    <s v="technology/web"/>
    <x v="2"/>
    <s v="web"/>
    <n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d v="2015-10-01T04:59:00"/>
    <x v="613"/>
    <n v="1443675540"/>
    <n v="1441022120"/>
    <b v="0"/>
    <n v="121"/>
    <b v="0"/>
    <s v="technology/web"/>
    <x v="2"/>
    <s v="web"/>
    <n v="21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d v="2016-06-24T01:29:00"/>
    <x v="614"/>
    <n v="1466731740"/>
    <n v="1464139740"/>
    <b v="0"/>
    <n v="0"/>
    <b v="0"/>
    <s v="technology/web"/>
    <x v="2"/>
    <s v="web"/>
    <n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d v="2015-09-25T02:55:59"/>
    <x v="615"/>
    <n v="1443149759"/>
    <n v="1440557759"/>
    <b v="0"/>
    <n v="0"/>
    <b v="0"/>
    <s v="technology/web"/>
    <x v="2"/>
    <s v="web"/>
    <n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d v="2017-02-25T09:01:47"/>
    <x v="616"/>
    <n v="1488013307"/>
    <n v="1485421307"/>
    <b v="0"/>
    <n v="0"/>
    <b v="0"/>
    <s v="technology/web"/>
    <x v="2"/>
    <s v="web"/>
    <n v="0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d v="2015-05-08T08:14:03"/>
    <x v="617"/>
    <n v="1431072843"/>
    <n v="1427184843"/>
    <b v="0"/>
    <n v="3"/>
    <b v="0"/>
    <s v="technology/web"/>
    <x v="2"/>
    <s v="web"/>
    <n v="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d v="2015-12-09T19:26:43"/>
    <x v="618"/>
    <n v="1449689203"/>
    <n v="1447097203"/>
    <b v="0"/>
    <n v="0"/>
    <b v="0"/>
    <s v="technology/web"/>
    <x v="2"/>
    <s v="web"/>
    <n v="0"/>
    <x v="0"/>
  </r>
  <r>
    <n v="619"/>
    <s v="Big Data (Canceled)"/>
    <s v="Big Data Sets for researchers interested in improving the quality of life."/>
    <n v="2500000"/>
    <n v="1"/>
    <x v="1"/>
    <s v="US"/>
    <s v="USD"/>
    <d v="2014-11-25T16:36:30"/>
    <x v="619"/>
    <n v="1416933390"/>
    <n v="1411745790"/>
    <b v="0"/>
    <n v="1"/>
    <b v="0"/>
    <s v="technology/web"/>
    <x v="2"/>
    <s v="web"/>
    <n v="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d v="2014-08-25T17:12:18"/>
    <x v="620"/>
    <n v="1408986738"/>
    <n v="1405098738"/>
    <b v="0"/>
    <n v="1"/>
    <b v="0"/>
    <s v="technology/web"/>
    <x v="2"/>
    <s v="web"/>
    <n v="1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d v="2016-07-07T23:42:17"/>
    <x v="621"/>
    <n v="1467934937"/>
    <n v="1465342937"/>
    <b v="0"/>
    <n v="3"/>
    <b v="0"/>
    <s v="technology/web"/>
    <x v="2"/>
    <s v="web"/>
    <n v="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d v="2016-07-01T18:35:38"/>
    <x v="622"/>
    <n v="1467398138"/>
    <n v="1465670138"/>
    <b v="0"/>
    <n v="9"/>
    <b v="0"/>
    <s v="technology/web"/>
    <x v="2"/>
    <s v="web"/>
    <n v="6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d v="2015-05-28T00:13:17"/>
    <x v="623"/>
    <n v="1432771997"/>
    <n v="1430179997"/>
    <b v="0"/>
    <n v="0"/>
    <b v="0"/>
    <s v="technology/web"/>
    <x v="2"/>
    <s v="web"/>
    <n v="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d v="2015-05-14T23:44:01"/>
    <x v="624"/>
    <n v="1431647041"/>
    <n v="1429055041"/>
    <b v="0"/>
    <n v="0"/>
    <b v="0"/>
    <s v="technology/web"/>
    <x v="2"/>
    <s v="web"/>
    <n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d v="2017-03-26T20:29:37"/>
    <x v="625"/>
    <n v="1490560177"/>
    <n v="1487971777"/>
    <b v="0"/>
    <n v="0"/>
    <b v="0"/>
    <s v="technology/web"/>
    <x v="2"/>
    <s v="web"/>
    <n v="0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d v="2015-08-15T13:22:00"/>
    <x v="626"/>
    <n v="1439644920"/>
    <n v="1436793939"/>
    <b v="0"/>
    <n v="39"/>
    <b v="0"/>
    <s v="technology/web"/>
    <x v="2"/>
    <s v="web"/>
    <n v="1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d v="2016-03-14T23:00:00"/>
    <x v="627"/>
    <n v="1457996400"/>
    <n v="1452842511"/>
    <b v="0"/>
    <n v="1"/>
    <b v="0"/>
    <s v="technology/web"/>
    <x v="2"/>
    <s v="web"/>
    <n v="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d v="2014-07-13T16:37:37"/>
    <x v="628"/>
    <n v="1405269457"/>
    <n v="1402677457"/>
    <b v="0"/>
    <n v="0"/>
    <b v="0"/>
    <s v="technology/web"/>
    <x v="2"/>
    <s v="web"/>
    <n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d v="2016-05-14T15:18:28"/>
    <x v="629"/>
    <n v="1463239108"/>
    <n v="1460647108"/>
    <b v="0"/>
    <n v="3"/>
    <b v="0"/>
    <s v="technology/web"/>
    <x v="2"/>
    <s v="web"/>
    <n v="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d v="2015-09-06T05:10:00"/>
    <x v="630"/>
    <n v="1441516200"/>
    <n v="1438959121"/>
    <b v="0"/>
    <n v="1"/>
    <b v="0"/>
    <s v="technology/web"/>
    <x v="2"/>
    <s v="web"/>
    <n v="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d v="2016-05-28T18:32:09"/>
    <x v="631"/>
    <n v="1464460329"/>
    <n v="1461954729"/>
    <b v="0"/>
    <n v="9"/>
    <b v="0"/>
    <s v="technology/web"/>
    <x v="2"/>
    <s v="web"/>
    <n v="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d v="2015-11-25T16:49:25"/>
    <x v="632"/>
    <n v="1448470165"/>
    <n v="1445874565"/>
    <b v="0"/>
    <n v="0"/>
    <b v="0"/>
    <s v="technology/web"/>
    <x v="2"/>
    <s v="web"/>
    <n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d v="2016-06-17T23:00:00"/>
    <x v="633"/>
    <n v="1466204400"/>
    <n v="1463469062"/>
    <b v="0"/>
    <n v="25"/>
    <b v="0"/>
    <s v="technology/web"/>
    <x v="2"/>
    <s v="web"/>
    <n v="12"/>
    <x v="2"/>
  </r>
  <r>
    <n v="634"/>
    <s v="pitchtograndma (Canceled)"/>
    <s v="We help companies to explain what they do in simple, grandma-would-understand terms."/>
    <n v="5000"/>
    <n v="1"/>
    <x v="1"/>
    <s v="US"/>
    <s v="USD"/>
    <d v="2015-02-26T22:17:09"/>
    <x v="634"/>
    <n v="1424989029"/>
    <n v="1422397029"/>
    <b v="0"/>
    <n v="1"/>
    <b v="0"/>
    <s v="technology/web"/>
    <x v="2"/>
    <s v="web"/>
    <n v="0"/>
    <x v="0"/>
  </r>
  <r>
    <n v="635"/>
    <s v="Pleero, A Technology Team Building Website (Canceled)"/>
    <s v="Network used for building technology development teams."/>
    <n v="25000"/>
    <n v="2"/>
    <x v="1"/>
    <s v="US"/>
    <s v="USD"/>
    <d v="2015-04-12T02:12:42"/>
    <x v="635"/>
    <n v="1428804762"/>
    <n v="1426212762"/>
    <b v="0"/>
    <n v="1"/>
    <b v="0"/>
    <s v="technology/web"/>
    <x v="2"/>
    <s v="web"/>
    <n v="0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d v="2015-06-06T10:47:00"/>
    <x v="636"/>
    <n v="1433587620"/>
    <n v="1430996150"/>
    <b v="0"/>
    <n v="1"/>
    <b v="0"/>
    <s v="technology/web"/>
    <x v="2"/>
    <s v="web"/>
    <n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d v="2017-02-25T23:04:00"/>
    <x v="637"/>
    <n v="1488063840"/>
    <n v="1485558318"/>
    <b v="0"/>
    <n v="0"/>
    <b v="0"/>
    <s v="technology/web"/>
    <x v="2"/>
    <s v="web"/>
    <n v="0"/>
    <x v="1"/>
  </r>
  <r>
    <n v="638"/>
    <s v="W (Canceled)"/>
    <s v="O0"/>
    <n v="200000"/>
    <n v="18"/>
    <x v="1"/>
    <s v="DE"/>
    <s v="EUR"/>
    <d v="2017-03-25T13:14:22"/>
    <x v="638"/>
    <n v="1490447662"/>
    <n v="1485267262"/>
    <b v="0"/>
    <n v="6"/>
    <b v="0"/>
    <s v="technology/web"/>
    <x v="2"/>
    <s v="web"/>
    <n v="0"/>
    <x v="1"/>
  </r>
  <r>
    <n v="639"/>
    <s v="Kids Educational Social Media Site (Canceled)"/>
    <s v="Development of a Safe and Educational Social Media site for kids."/>
    <n v="1000000"/>
    <n v="1"/>
    <x v="1"/>
    <s v="US"/>
    <s v="USD"/>
    <d v="2014-10-13T13:59:55"/>
    <x v="639"/>
    <n v="1413208795"/>
    <n v="1408024795"/>
    <b v="0"/>
    <n v="1"/>
    <b v="0"/>
    <s v="technology/web"/>
    <x v="2"/>
    <s v="web"/>
    <n v="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d v="2016-11-24T23:00:00"/>
    <x v="640"/>
    <n v="1480028400"/>
    <n v="1478685915"/>
    <b v="0"/>
    <n v="2"/>
    <b v="1"/>
    <s v="technology/wearables"/>
    <x v="2"/>
    <s v="wearables"/>
    <n v="14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d v="2015-08-13T13:40:48"/>
    <x v="641"/>
    <n v="1439473248"/>
    <n v="1436881248"/>
    <b v="0"/>
    <n v="315"/>
    <b v="1"/>
    <s v="technology/wearables"/>
    <x v="2"/>
    <s v="wearables"/>
    <n v="119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d v="2015-08-19T15:37:54"/>
    <x v="642"/>
    <n v="1439998674"/>
    <n v="1436888274"/>
    <b v="0"/>
    <n v="2174"/>
    <b v="1"/>
    <s v="technology/wearables"/>
    <x v="2"/>
    <s v="wearables"/>
    <n v="146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d v="2015-05-31T15:24:35"/>
    <x v="643"/>
    <n v="1433085875"/>
    <n v="1428333875"/>
    <b v="0"/>
    <n v="152"/>
    <b v="1"/>
    <s v="technology/wearables"/>
    <x v="2"/>
    <s v="wearables"/>
    <n v="10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d v="2014-10-29T01:00:00"/>
    <x v="644"/>
    <n v="1414544400"/>
    <n v="1410883139"/>
    <b v="0"/>
    <n v="1021"/>
    <b v="1"/>
    <s v="technology/wearables"/>
    <x v="2"/>
    <s v="wearables"/>
    <n v="300"/>
    <x v="3"/>
  </r>
  <r>
    <n v="645"/>
    <s v="Carbon Fiber Collar Stays"/>
    <s v="Ever wanted to own something made out of carbon fiber? Now you can!"/>
    <n v="2000"/>
    <n v="5574"/>
    <x v="0"/>
    <s v="US"/>
    <s v="USD"/>
    <d v="2016-08-12T00:37:54"/>
    <x v="645"/>
    <n v="1470962274"/>
    <n v="1468370274"/>
    <b v="0"/>
    <n v="237"/>
    <b v="1"/>
    <s v="technology/wearables"/>
    <x v="2"/>
    <s v="wearables"/>
    <n v="27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d v="2014-08-11T20:27:47"/>
    <x v="646"/>
    <n v="1407788867"/>
    <n v="1405196867"/>
    <b v="0"/>
    <n v="27"/>
    <b v="1"/>
    <s v="technology/wearables"/>
    <x v="2"/>
    <s v="wearables"/>
    <n v="132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d v="2016-03-17T17:25:49"/>
    <x v="647"/>
    <n v="1458235549"/>
    <n v="1455647149"/>
    <b v="0"/>
    <n v="17"/>
    <b v="1"/>
    <s v="technology/wearables"/>
    <x v="2"/>
    <s v="wearables"/>
    <n v="107"/>
    <x v="2"/>
  </r>
  <r>
    <n v="648"/>
    <s v="Audio Jacket"/>
    <s v="Get ready for the next product that you canâ€™t live without"/>
    <n v="35000"/>
    <n v="44388"/>
    <x v="0"/>
    <s v="US"/>
    <s v="USD"/>
    <d v="2014-10-14T16:38:28"/>
    <x v="648"/>
    <n v="1413304708"/>
    <n v="1410280708"/>
    <b v="0"/>
    <n v="27"/>
    <b v="1"/>
    <s v="technology/wearables"/>
    <x v="2"/>
    <s v="wearables"/>
    <n v="127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d v="2014-09-16T21:53:33"/>
    <x v="649"/>
    <n v="1410904413"/>
    <n v="1409090013"/>
    <b v="0"/>
    <n v="82"/>
    <b v="1"/>
    <s v="technology/wearables"/>
    <x v="2"/>
    <s v="wearables"/>
    <n v="14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d v="2014-12-19T01:53:04"/>
    <x v="650"/>
    <n v="1418953984"/>
    <n v="1413766384"/>
    <b v="0"/>
    <n v="48"/>
    <b v="1"/>
    <s v="technology/wearables"/>
    <x v="2"/>
    <s v="wearables"/>
    <n v="112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d v="2014-12-13T00:25:11"/>
    <x v="651"/>
    <n v="1418430311"/>
    <n v="1415838311"/>
    <b v="0"/>
    <n v="105"/>
    <b v="1"/>
    <s v="technology/wearables"/>
    <x v="2"/>
    <s v="wearables"/>
    <n v="10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d v="2016-12-01T17:34:10"/>
    <x v="652"/>
    <n v="1480613650"/>
    <n v="1478018050"/>
    <b v="0"/>
    <n v="28"/>
    <b v="1"/>
    <s v="technology/wearables"/>
    <x v="2"/>
    <s v="wearables"/>
    <n v="1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d v="2015-08-20T14:50:40"/>
    <x v="653"/>
    <n v="1440082240"/>
    <n v="1436885440"/>
    <b v="0"/>
    <n v="1107"/>
    <b v="1"/>
    <s v="technology/wearables"/>
    <x v="2"/>
    <s v="wearables"/>
    <n v="141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d v="2015-07-08T22:58:33"/>
    <x v="654"/>
    <n v="1436396313"/>
    <n v="1433804313"/>
    <b v="0"/>
    <n v="1013"/>
    <b v="1"/>
    <s v="technology/wearables"/>
    <x v="2"/>
    <s v="wearables"/>
    <n v="267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d v="2015-03-12T21:58:32"/>
    <x v="655"/>
    <n v="1426197512"/>
    <n v="1423609112"/>
    <b v="0"/>
    <n v="274"/>
    <b v="1"/>
    <s v="technology/wearables"/>
    <x v="2"/>
    <s v="wearables"/>
    <n v="147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d v="2016-04-17T18:18:39"/>
    <x v="656"/>
    <n v="1460917119"/>
    <n v="1455736719"/>
    <b v="0"/>
    <n v="87"/>
    <b v="1"/>
    <s v="technology/wearables"/>
    <x v="2"/>
    <s v="wearables"/>
    <n v="21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d v="2015-12-23T20:17:52"/>
    <x v="657"/>
    <n v="1450901872"/>
    <n v="1448309872"/>
    <b v="0"/>
    <n v="99"/>
    <b v="1"/>
    <s v="technology/wearables"/>
    <x v="2"/>
    <s v="wearables"/>
    <n v="126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d v="2015-07-26T18:00:00"/>
    <x v="658"/>
    <n v="1437933600"/>
    <n v="1435117889"/>
    <b v="0"/>
    <n v="276"/>
    <b v="1"/>
    <s v="technology/wearables"/>
    <x v="2"/>
    <s v="wearables"/>
    <n v="104"/>
    <x v="0"/>
  </r>
  <r>
    <n v="659"/>
    <s v="Lulu Watch Designs - Apple Watch"/>
    <s v="Sync up your lifestyle"/>
    <n v="3000"/>
    <n v="3017"/>
    <x v="0"/>
    <s v="US"/>
    <s v="USD"/>
    <d v="2015-08-23T14:14:55"/>
    <x v="659"/>
    <n v="1440339295"/>
    <n v="1437747295"/>
    <b v="0"/>
    <n v="21"/>
    <b v="1"/>
    <s v="technology/wearables"/>
    <x v="2"/>
    <s v="wearables"/>
    <n v="101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d v="2014-11-09T18:47:59"/>
    <x v="660"/>
    <n v="1415558879"/>
    <n v="1412963279"/>
    <b v="0"/>
    <n v="18"/>
    <b v="0"/>
    <s v="technology/wearables"/>
    <x v="2"/>
    <s v="wearables"/>
    <n v="3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d v="2016-10-23T15:29:19"/>
    <x v="661"/>
    <n v="1477236559"/>
    <n v="1474644559"/>
    <b v="0"/>
    <n v="9"/>
    <b v="0"/>
    <s v="technology/wearables"/>
    <x v="2"/>
    <s v="wearables"/>
    <n v="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d v="2015-01-16T10:30:47"/>
    <x v="662"/>
    <n v="1421404247"/>
    <n v="1418812247"/>
    <b v="0"/>
    <n v="4"/>
    <b v="0"/>
    <s v="technology/wearables"/>
    <x v="2"/>
    <s v="wearables"/>
    <n v="0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d v="2015-07-18T20:14:16"/>
    <x v="663"/>
    <n v="1437250456"/>
    <n v="1434658456"/>
    <b v="0"/>
    <n v="7"/>
    <b v="0"/>
    <s v="technology/wearables"/>
    <x v="2"/>
    <s v="wearables"/>
    <n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d v="2015-04-13T15:59:35"/>
    <x v="664"/>
    <n v="1428940775"/>
    <n v="1426348775"/>
    <b v="0"/>
    <n v="29"/>
    <b v="0"/>
    <s v="technology/wearables"/>
    <x v="2"/>
    <s v="wearables"/>
    <n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d v="2017-01-13T17:04:21"/>
    <x v="665"/>
    <n v="1484327061"/>
    <n v="1479143061"/>
    <b v="0"/>
    <n v="12"/>
    <b v="0"/>
    <s v="technology/wearables"/>
    <x v="2"/>
    <s v="wearables"/>
    <n v="19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d v="2014-08-17T19:58:18"/>
    <x v="666"/>
    <n v="1408305498"/>
    <n v="1405713498"/>
    <b v="0"/>
    <n v="4"/>
    <b v="0"/>
    <s v="technology/wearables"/>
    <x v="2"/>
    <s v="wearables"/>
    <n v="0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d v="2016-10-29T08:57:43"/>
    <x v="667"/>
    <n v="1477731463"/>
    <n v="1474275463"/>
    <b v="0"/>
    <n v="28"/>
    <b v="0"/>
    <s v="technology/wearables"/>
    <x v="2"/>
    <s v="wearables"/>
    <n v="1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d v="2015-05-11T19:57:02"/>
    <x v="668"/>
    <n v="1431374222"/>
    <n v="1427486222"/>
    <b v="0"/>
    <n v="25"/>
    <b v="0"/>
    <s v="technology/wearables"/>
    <x v="2"/>
    <s v="wearables"/>
    <n v="5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d v="2016-07-06T15:00:58"/>
    <x v="669"/>
    <n v="1467817258"/>
    <n v="1465225258"/>
    <b v="0"/>
    <n v="28"/>
    <b v="0"/>
    <s v="technology/wearables"/>
    <x v="2"/>
    <s v="wearables"/>
    <n v="22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d v="2016-06-19T08:10:00"/>
    <x v="670"/>
    <n v="1466323800"/>
    <n v="1463418120"/>
    <b v="0"/>
    <n v="310"/>
    <b v="0"/>
    <s v="technology/wearables"/>
    <x v="2"/>
    <s v="wearables"/>
    <n v="29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d v="2015-01-14T04:00:00"/>
    <x v="671"/>
    <n v="1421208000"/>
    <n v="1418315852"/>
    <b v="0"/>
    <n v="15"/>
    <b v="0"/>
    <s v="technology/wearables"/>
    <x v="2"/>
    <s v="wearables"/>
    <n v="39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d v="2015-01-01T04:59:00"/>
    <x v="672"/>
    <n v="1420088340"/>
    <n v="1417410964"/>
    <b v="0"/>
    <n v="215"/>
    <b v="0"/>
    <s v="technology/wearables"/>
    <x v="2"/>
    <s v="wearables"/>
    <n v="2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d v="2014-09-01T20:10:17"/>
    <x v="673"/>
    <n v="1409602217"/>
    <n v="1405714217"/>
    <b v="0"/>
    <n v="3"/>
    <b v="0"/>
    <s v="technology/wearables"/>
    <x v="2"/>
    <s v="wearables"/>
    <n v="0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d v="2014-08-12T02:47:07"/>
    <x v="674"/>
    <n v="1407811627"/>
    <n v="1402627627"/>
    <b v="0"/>
    <n v="2"/>
    <b v="0"/>
    <s v="technology/wearables"/>
    <x v="2"/>
    <s v="wearables"/>
    <n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d v="2015-01-01T06:59:00"/>
    <x v="675"/>
    <n v="1420095540"/>
    <n v="1417558804"/>
    <b v="0"/>
    <n v="26"/>
    <b v="0"/>
    <s v="technology/wearables"/>
    <x v="2"/>
    <s v="wearables"/>
    <n v="1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d v="2015-02-07T18:26:21"/>
    <x v="676"/>
    <n v="1423333581"/>
    <n v="1420741581"/>
    <b v="0"/>
    <n v="24"/>
    <b v="0"/>
    <s v="technology/wearables"/>
    <x v="2"/>
    <s v="wearables"/>
    <n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d v="2016-06-28T09:41:35"/>
    <x v="677"/>
    <n v="1467106895"/>
    <n v="1463218895"/>
    <b v="0"/>
    <n v="96"/>
    <b v="0"/>
    <s v="technology/wearables"/>
    <x v="2"/>
    <s v="wearables"/>
    <n v="26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d v="2016-05-21T09:02:18"/>
    <x v="678"/>
    <n v="1463821338"/>
    <n v="1461229338"/>
    <b v="0"/>
    <n v="17"/>
    <b v="0"/>
    <s v="technology/wearables"/>
    <x v="2"/>
    <s v="wearables"/>
    <n v="4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d v="2016-09-03T16:41:49"/>
    <x v="679"/>
    <n v="1472920909"/>
    <n v="1467736909"/>
    <b v="0"/>
    <n v="94"/>
    <b v="0"/>
    <s v="technology/wearables"/>
    <x v="2"/>
    <s v="wearables"/>
    <n v="15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d v="2014-09-17T12:02:11"/>
    <x v="680"/>
    <n v="1410955331"/>
    <n v="1407931331"/>
    <b v="0"/>
    <n v="129"/>
    <b v="0"/>
    <s v="technology/wearables"/>
    <x v="2"/>
    <s v="wearables"/>
    <n v="26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d v="2016-10-26T19:20:04"/>
    <x v="681"/>
    <n v="1477509604"/>
    <n v="1474917604"/>
    <b v="0"/>
    <n v="1"/>
    <b v="0"/>
    <s v="technology/wearables"/>
    <x v="2"/>
    <s v="wearables"/>
    <n v="0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d v="2017-03-14T17:22:02"/>
    <x v="682"/>
    <n v="1489512122"/>
    <n v="1486923722"/>
    <b v="0"/>
    <n v="4"/>
    <b v="0"/>
    <s v="technology/wearables"/>
    <x v="2"/>
    <s v="wearables"/>
    <n v="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d v="2016-10-31T21:36:04"/>
    <x v="683"/>
    <n v="1477949764"/>
    <n v="1474493764"/>
    <b v="0"/>
    <n v="3"/>
    <b v="0"/>
    <s v="technology/wearables"/>
    <x v="2"/>
    <s v="wearables"/>
    <n v="1"/>
    <x v="2"/>
  </r>
  <r>
    <n v="684"/>
    <s v="Arcus Motion Analyzer | The Versatile Smart Ring"/>
    <s v="Arcus gives your fingers super powers."/>
    <n v="320000"/>
    <n v="23948"/>
    <x v="2"/>
    <s v="US"/>
    <s v="USD"/>
    <d v="2014-07-25T03:00:00"/>
    <x v="684"/>
    <n v="1406257200"/>
    <n v="1403176891"/>
    <b v="0"/>
    <n v="135"/>
    <b v="0"/>
    <s v="technology/wearables"/>
    <x v="2"/>
    <s v="wearables"/>
    <n v="7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d v="2015-01-12T20:47:52"/>
    <x v="685"/>
    <n v="1421095672"/>
    <n v="1417207672"/>
    <b v="0"/>
    <n v="10"/>
    <b v="0"/>
    <s v="technology/wearables"/>
    <x v="2"/>
    <s v="wearables"/>
    <n v="28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d v="2015-08-03T16:09:30"/>
    <x v="686"/>
    <n v="1438618170"/>
    <n v="1436026170"/>
    <b v="0"/>
    <n v="0"/>
    <b v="0"/>
    <s v="technology/wearables"/>
    <x v="2"/>
    <s v="wearables"/>
    <n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d v="2017-02-05T18:00:53"/>
    <x v="687"/>
    <n v="1486317653"/>
    <n v="1481133653"/>
    <b v="0"/>
    <n v="6"/>
    <b v="0"/>
    <s v="technology/wearables"/>
    <x v="2"/>
    <s v="wearables"/>
    <n v="4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d v="2015-10-15T02:30:53"/>
    <x v="688"/>
    <n v="1444876253"/>
    <n v="1442284253"/>
    <b v="0"/>
    <n v="36"/>
    <b v="0"/>
    <s v="technology/wearables"/>
    <x v="2"/>
    <s v="wearables"/>
    <n v="7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d v="2016-12-08T04:59:00"/>
    <x v="689"/>
    <n v="1481173140"/>
    <n v="1478016097"/>
    <b v="0"/>
    <n v="336"/>
    <b v="0"/>
    <s v="technology/wearables"/>
    <x v="2"/>
    <s v="wearables"/>
    <n v="58"/>
    <x v="2"/>
  </r>
  <r>
    <n v="690"/>
    <s v="BLOXSHIELD"/>
    <s v="A radiation shield for your fitness tracker, smartwatch or other wearable smart device"/>
    <n v="20000"/>
    <n v="2468"/>
    <x v="2"/>
    <s v="US"/>
    <s v="USD"/>
    <d v="2016-09-09T06:00:00"/>
    <x v="690"/>
    <n v="1473400800"/>
    <n v="1469718841"/>
    <b v="0"/>
    <n v="34"/>
    <b v="0"/>
    <s v="technology/wearables"/>
    <x v="2"/>
    <s v="wearables"/>
    <n v="1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d v="2015-07-01T00:40:46"/>
    <x v="691"/>
    <n v="1435711246"/>
    <n v="1433292046"/>
    <b v="0"/>
    <n v="10"/>
    <b v="0"/>
    <s v="technology/wearables"/>
    <x v="2"/>
    <s v="wearables"/>
    <n v="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d v="2016-12-22T09:01:03"/>
    <x v="692"/>
    <n v="1482397263"/>
    <n v="1479805263"/>
    <b v="0"/>
    <n v="201"/>
    <b v="0"/>
    <s v="technology/wearables"/>
    <x v="2"/>
    <s v="wearables"/>
    <n v="7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d v="2015-04-30T19:23:47"/>
    <x v="693"/>
    <n v="1430421827"/>
    <n v="1427829827"/>
    <b v="0"/>
    <n v="296"/>
    <b v="0"/>
    <s v="technology/wearables"/>
    <x v="2"/>
    <s v="wearables"/>
    <n v="35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d v="2017-02-01T15:55:59"/>
    <x v="694"/>
    <n v="1485964559"/>
    <n v="1483372559"/>
    <b v="0"/>
    <n v="7"/>
    <b v="0"/>
    <s v="technology/wearables"/>
    <x v="2"/>
    <s v="wearables"/>
    <n v="0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d v="2014-10-31T12:30:20"/>
    <x v="695"/>
    <n v="1414758620"/>
    <n v="1412166620"/>
    <b v="0"/>
    <n v="7"/>
    <b v="0"/>
    <s v="technology/wearables"/>
    <x v="2"/>
    <s v="wearables"/>
    <n v="1"/>
    <x v="3"/>
  </r>
  <r>
    <n v="696"/>
    <s v="trustee"/>
    <s v="Show your fidelity by wearing the Trustee rings! Show where you are (at)!"/>
    <n v="175000"/>
    <n v="1"/>
    <x v="2"/>
    <s v="NL"/>
    <s v="EUR"/>
    <d v="2014-07-25T22:15:02"/>
    <x v="696"/>
    <n v="1406326502"/>
    <n v="1403734502"/>
    <b v="0"/>
    <n v="1"/>
    <b v="0"/>
    <s v="technology/wearables"/>
    <x v="2"/>
    <s v="wearables"/>
    <n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d v="2016-02-03T12:33:09"/>
    <x v="697"/>
    <n v="1454502789"/>
    <n v="1453206789"/>
    <b v="0"/>
    <n v="114"/>
    <b v="0"/>
    <s v="technology/wearables"/>
    <x v="2"/>
    <s v="wearables"/>
    <n v="46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d v="2014-09-18T02:00:00"/>
    <x v="698"/>
    <n v="1411005600"/>
    <n v="1408141245"/>
    <b v="0"/>
    <n v="29"/>
    <b v="0"/>
    <s v="technology/wearables"/>
    <x v="2"/>
    <s v="wearables"/>
    <n v="15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d v="2013-11-22T16:00:00"/>
    <x v="699"/>
    <n v="1385136000"/>
    <n v="1381923548"/>
    <b v="0"/>
    <n v="890"/>
    <b v="0"/>
    <s v="technology/wearables"/>
    <x v="2"/>
    <s v="wearables"/>
    <n v="8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d v="2017-01-10T16:31:21"/>
    <x v="700"/>
    <n v="1484065881"/>
    <n v="1481473881"/>
    <b v="0"/>
    <n v="31"/>
    <b v="0"/>
    <s v="technology/wearables"/>
    <x v="2"/>
    <s v="wearables"/>
    <n v="3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d v="2014-07-23T15:54:40"/>
    <x v="701"/>
    <n v="1406130880"/>
    <n v="1403538880"/>
    <b v="0"/>
    <n v="21"/>
    <b v="0"/>
    <s v="technology/wearables"/>
    <x v="2"/>
    <s v="wearables"/>
    <n v="27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d v="2016-11-24T18:26:27"/>
    <x v="702"/>
    <n v="1480011987"/>
    <n v="1477416387"/>
    <b v="0"/>
    <n v="37"/>
    <b v="0"/>
    <s v="technology/wearables"/>
    <x v="2"/>
    <s v="wearables"/>
    <n v="31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d v="2017-01-31T23:32:00"/>
    <x v="703"/>
    <n v="1485905520"/>
    <n v="1481150949"/>
    <b v="0"/>
    <n v="7"/>
    <b v="0"/>
    <s v="technology/wearables"/>
    <x v="2"/>
    <s v="wearables"/>
    <n v="6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d v="2017-02-20T04:37:48"/>
    <x v="704"/>
    <n v="1487565468"/>
    <n v="1482381468"/>
    <b v="0"/>
    <n v="4"/>
    <b v="0"/>
    <s v="technology/wearables"/>
    <x v="2"/>
    <s v="wearables"/>
    <n v="1"/>
    <x v="2"/>
  </r>
  <r>
    <n v="705"/>
    <s v="SomnoScope"/>
    <s v="The closest thing ever to the Holy Grail of wearables technology"/>
    <n v="100000"/>
    <n v="977"/>
    <x v="2"/>
    <s v="NL"/>
    <s v="EUR"/>
    <d v="2017-01-21T11:47:58"/>
    <x v="705"/>
    <n v="1484999278"/>
    <n v="1482407278"/>
    <b v="0"/>
    <n v="5"/>
    <b v="0"/>
    <s v="technology/wearables"/>
    <x v="2"/>
    <s v="wearables"/>
    <n v="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d v="2016-12-14T18:39:00"/>
    <x v="706"/>
    <n v="1481740740"/>
    <n v="1478130783"/>
    <b v="0"/>
    <n v="0"/>
    <b v="0"/>
    <s v="technology/wearables"/>
    <x v="2"/>
    <s v="wearables"/>
    <n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d v="2017-01-01T15:55:27"/>
    <x v="707"/>
    <n v="1483286127"/>
    <n v="1479830127"/>
    <b v="0"/>
    <n v="456"/>
    <b v="0"/>
    <s v="technology/wearables"/>
    <x v="2"/>
    <s v="wearables"/>
    <n v="79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d v="2014-09-13T13:56:40"/>
    <x v="708"/>
    <n v="1410616600"/>
    <n v="1405432600"/>
    <b v="0"/>
    <n v="369"/>
    <b v="0"/>
    <s v="technology/wearables"/>
    <x v="2"/>
    <s v="wearables"/>
    <n v="22"/>
    <x v="3"/>
  </r>
  <r>
    <n v="709"/>
    <s v="lumiglove"/>
    <s v="A &quot;handheld&quot; light, which eases the way you illuminate objects and/or paths."/>
    <n v="15000"/>
    <n v="61"/>
    <x v="2"/>
    <s v="US"/>
    <s v="USD"/>
    <d v="2014-12-05T00:59:19"/>
    <x v="709"/>
    <n v="1417741159"/>
    <n v="1415149159"/>
    <b v="0"/>
    <n v="2"/>
    <b v="0"/>
    <s v="technology/wearables"/>
    <x v="2"/>
    <s v="wearables"/>
    <n v="0"/>
    <x v="3"/>
  </r>
  <r>
    <n v="710"/>
    <s v="Hate York Shirt 2.0"/>
    <s v="Shirts, so technologically advanced, they connect mentally to their audience upon sight."/>
    <n v="1200"/>
    <n v="0"/>
    <x v="2"/>
    <s v="CA"/>
    <s v="CAD"/>
    <d v="2014-08-20T00:44:00"/>
    <x v="710"/>
    <n v="1408495440"/>
    <n v="1405640302"/>
    <b v="0"/>
    <n v="0"/>
    <b v="0"/>
    <s v="technology/wearables"/>
    <x v="2"/>
    <s v="wearables"/>
    <n v="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d v="2016-12-14T12:01:08"/>
    <x v="711"/>
    <n v="1481716868"/>
    <n v="1478257268"/>
    <b v="0"/>
    <n v="338"/>
    <b v="0"/>
    <s v="technology/wearables"/>
    <x v="2"/>
    <s v="wearables"/>
    <n v="3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d v="2016-02-14T16:20:32"/>
    <x v="712"/>
    <n v="1455466832"/>
    <n v="1452874832"/>
    <b v="0"/>
    <n v="4"/>
    <b v="0"/>
    <s v="technology/wearables"/>
    <x v="2"/>
    <s v="wearables"/>
    <n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d v="2016-06-05T12:42:12"/>
    <x v="713"/>
    <n v="1465130532"/>
    <n v="1462538532"/>
    <b v="0"/>
    <n v="1"/>
    <b v="0"/>
    <s v="technology/wearables"/>
    <x v="2"/>
    <s v="wearables"/>
    <n v="1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d v="2017-02-28T18:54:42"/>
    <x v="714"/>
    <n v="1488308082"/>
    <n v="1483124082"/>
    <b v="0"/>
    <n v="28"/>
    <b v="0"/>
    <s v="technology/wearables"/>
    <x v="2"/>
    <s v="wearables"/>
    <n v="15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d v="2015-11-05T03:10:40"/>
    <x v="715"/>
    <n v="1446693040"/>
    <n v="1443233440"/>
    <b v="0"/>
    <n v="12"/>
    <b v="0"/>
    <s v="technology/wearables"/>
    <x v="2"/>
    <s v="wearables"/>
    <n v="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d v="2014-12-01T00:00:00"/>
    <x v="716"/>
    <n v="1417392000"/>
    <n v="1414511307"/>
    <b v="0"/>
    <n v="16"/>
    <b v="0"/>
    <s v="technology/wearables"/>
    <x v="2"/>
    <s v="wearables"/>
    <n v="10"/>
    <x v="3"/>
  </r>
  <r>
    <n v="717"/>
    <s v="cool air belt"/>
    <s v="Cool air flowing under clothing keeps you cool."/>
    <n v="100000"/>
    <n v="305"/>
    <x v="2"/>
    <s v="US"/>
    <s v="USD"/>
    <d v="2014-09-05T20:30:02"/>
    <x v="717"/>
    <n v="1409949002"/>
    <n v="1407357002"/>
    <b v="0"/>
    <n v="4"/>
    <b v="0"/>
    <s v="technology/wearables"/>
    <x v="2"/>
    <s v="wearables"/>
    <n v="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d v="2017-02-18T05:59:00"/>
    <x v="718"/>
    <n v="1487397540"/>
    <n v="1484684247"/>
    <b v="0"/>
    <n v="4"/>
    <b v="0"/>
    <s v="technology/wearables"/>
    <x v="2"/>
    <s v="wearables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d v="2016-02-23T00:57:56"/>
    <x v="719"/>
    <n v="1456189076"/>
    <n v="1454979476"/>
    <b v="0"/>
    <n v="10"/>
    <b v="0"/>
    <s v="technology/wearables"/>
    <x v="2"/>
    <s v="wearables"/>
    <n v="1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d v="2012-01-29T15:34:51"/>
    <x v="720"/>
    <n v="1327851291"/>
    <n v="1325432091"/>
    <b v="0"/>
    <n v="41"/>
    <b v="1"/>
    <s v="publishing/nonfiction"/>
    <x v="3"/>
    <s v="nonfiction"/>
    <n v="144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d v="2014-08-01T13:43:27"/>
    <x v="721"/>
    <n v="1406900607"/>
    <n v="1403012607"/>
    <b v="0"/>
    <n v="119"/>
    <b v="1"/>
    <s v="publishing/nonfiction"/>
    <x v="3"/>
    <s v="nonfiction"/>
    <n v="122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d v="2012-04-08T18:19:38"/>
    <x v="722"/>
    <n v="1333909178"/>
    <n v="1331320778"/>
    <b v="0"/>
    <n v="153"/>
    <b v="1"/>
    <s v="publishing/nonfiction"/>
    <x v="3"/>
    <s v="nonfiction"/>
    <n v="13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d v="2015-07-30T03:59:00"/>
    <x v="723"/>
    <n v="1438228740"/>
    <n v="1435606549"/>
    <b v="0"/>
    <n v="100"/>
    <b v="1"/>
    <s v="publishing/nonfiction"/>
    <x v="3"/>
    <s v="nonfiction"/>
    <n v="10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d v="2011-06-30T15:19:23"/>
    <x v="724"/>
    <n v="1309447163"/>
    <n v="1306855163"/>
    <b v="0"/>
    <n v="143"/>
    <b v="1"/>
    <s v="publishing/nonfiction"/>
    <x v="3"/>
    <s v="nonfiction"/>
    <n v="10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d v="2015-12-13T15:01:52"/>
    <x v="725"/>
    <n v="1450018912"/>
    <n v="1447426912"/>
    <b v="0"/>
    <n v="140"/>
    <b v="1"/>
    <s v="publishing/nonfiction"/>
    <x v="3"/>
    <s v="nonfiction"/>
    <n v="1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d v="2013-04-12T01:01:27"/>
    <x v="726"/>
    <n v="1365728487"/>
    <n v="1363136487"/>
    <b v="0"/>
    <n v="35"/>
    <b v="1"/>
    <s v="publishing/nonfiction"/>
    <x v="3"/>
    <s v="nonfiction"/>
    <n v="101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d v="2013-01-14T21:20:00"/>
    <x v="727"/>
    <n v="1358198400"/>
    <n v="1354580949"/>
    <b v="0"/>
    <n v="149"/>
    <b v="1"/>
    <s v="publishing/nonfiction"/>
    <x v="3"/>
    <s v="nonfiction"/>
    <n v="156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d v="2011-08-21T20:05:57"/>
    <x v="728"/>
    <n v="1313957157"/>
    <n v="1310069157"/>
    <b v="0"/>
    <n v="130"/>
    <b v="1"/>
    <s v="publishing/nonfiction"/>
    <x v="3"/>
    <s v="nonfiction"/>
    <n v="106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d v="2012-09-19T04:27:41"/>
    <x v="729"/>
    <n v="1348028861"/>
    <n v="1342844861"/>
    <b v="0"/>
    <n v="120"/>
    <b v="1"/>
    <s v="publishing/nonfiction"/>
    <x v="3"/>
    <s v="nonfiction"/>
    <n v="131"/>
    <x v="5"/>
  </r>
  <r>
    <n v="730"/>
    <s v="Encyclopedia of Surfing"/>
    <s v="A Massive but Cheerful Online Digital Archive of Surfing"/>
    <n v="20000"/>
    <n v="26438"/>
    <x v="0"/>
    <s v="US"/>
    <s v="USD"/>
    <d v="2011-12-07T17:53:11"/>
    <x v="730"/>
    <n v="1323280391"/>
    <n v="1320688391"/>
    <b v="0"/>
    <n v="265"/>
    <b v="1"/>
    <s v="publishing/nonfiction"/>
    <x v="3"/>
    <s v="nonfiction"/>
    <n v="132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d v="2012-01-22T06:00:00"/>
    <x v="731"/>
    <n v="1327212000"/>
    <n v="1322852747"/>
    <b v="0"/>
    <n v="71"/>
    <b v="1"/>
    <s v="publishing/nonfiction"/>
    <x v="3"/>
    <s v="nonfiction"/>
    <n v="126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d v="2013-09-29T10:11:01"/>
    <x v="732"/>
    <n v="1380449461"/>
    <n v="1375265461"/>
    <b v="0"/>
    <n v="13"/>
    <b v="1"/>
    <s v="publishing/nonfiction"/>
    <x v="3"/>
    <s v="nonfiction"/>
    <n v="16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d v="2013-12-20T10:04:52"/>
    <x v="733"/>
    <n v="1387533892"/>
    <n v="1384941892"/>
    <b v="0"/>
    <n v="169"/>
    <b v="1"/>
    <s v="publishing/nonfiction"/>
    <x v="3"/>
    <s v="nonfiction"/>
    <n v="120"/>
    <x v="4"/>
  </r>
  <r>
    <n v="734"/>
    <s v="Sideswiped"/>
    <s v="Sideswiped is my story of growing in and trusting God through the mess and mysteries of life."/>
    <n v="8500"/>
    <n v="10670"/>
    <x v="0"/>
    <s v="CA"/>
    <s v="CAD"/>
    <d v="2015-05-09T05:00:00"/>
    <x v="734"/>
    <n v="1431147600"/>
    <n v="1428465420"/>
    <b v="0"/>
    <n v="57"/>
    <b v="1"/>
    <s v="publishing/nonfiction"/>
    <x v="3"/>
    <s v="nonfiction"/>
    <n v="12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d v="2014-12-04T00:39:00"/>
    <x v="735"/>
    <n v="1417653540"/>
    <n v="1414975346"/>
    <b v="0"/>
    <n v="229"/>
    <b v="1"/>
    <s v="publishing/nonfiction"/>
    <x v="3"/>
    <s v="nonfiction"/>
    <n v="11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d v="2013-11-21T04:59:00"/>
    <x v="736"/>
    <n v="1385009940"/>
    <n v="1383327440"/>
    <b v="0"/>
    <n v="108"/>
    <b v="1"/>
    <s v="publishing/nonfiction"/>
    <x v="3"/>
    <s v="nonfiction"/>
    <n v="315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d v="2014-02-14T20:00:00"/>
    <x v="737"/>
    <n v="1392408000"/>
    <n v="1390890987"/>
    <b v="0"/>
    <n v="108"/>
    <b v="1"/>
    <s v="publishing/nonfiction"/>
    <x v="3"/>
    <s v="nonfiction"/>
    <n v="122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d v="2014-12-01T04:59:00"/>
    <x v="738"/>
    <n v="1417409940"/>
    <n v="1414765794"/>
    <b v="0"/>
    <n v="41"/>
    <b v="1"/>
    <s v="publishing/nonfiction"/>
    <x v="3"/>
    <s v="nonfiction"/>
    <n v="10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d v="2014-08-11T12:03:49"/>
    <x v="739"/>
    <n v="1407758629"/>
    <n v="1404907429"/>
    <b v="0"/>
    <n v="139"/>
    <b v="1"/>
    <s v="publishing/nonfiction"/>
    <x v="3"/>
    <s v="nonfiction"/>
    <n v="158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d v="2015-06-21T03:31:22"/>
    <x v="740"/>
    <n v="1434857482"/>
    <n v="1433647882"/>
    <b v="0"/>
    <n v="19"/>
    <b v="1"/>
    <s v="publishing/nonfiction"/>
    <x v="3"/>
    <s v="nonfiction"/>
    <n v="107"/>
    <x v="0"/>
  </r>
  <r>
    <n v="741"/>
    <s v="reVILNA: the vilna ghetto project"/>
    <s v="A revolutionary digital mapping project of the Vilna Ghetto"/>
    <n v="13000"/>
    <n v="13293.8"/>
    <x v="0"/>
    <s v="US"/>
    <s v="USD"/>
    <d v="2013-06-11T15:33:26"/>
    <x v="741"/>
    <n v="1370964806"/>
    <n v="1367940806"/>
    <b v="0"/>
    <n v="94"/>
    <b v="1"/>
    <s v="publishing/nonfiction"/>
    <x v="3"/>
    <s v="nonfiction"/>
    <n v="102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d v="2014-03-21T21:01:52"/>
    <x v="742"/>
    <n v="1395435712"/>
    <n v="1392847312"/>
    <b v="0"/>
    <n v="23"/>
    <b v="1"/>
    <s v="publishing/nonfiction"/>
    <x v="3"/>
    <s v="nonfiction"/>
    <n v="111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d v="2012-04-16T21:00:00"/>
    <x v="743"/>
    <n v="1334610000"/>
    <n v="1332435685"/>
    <b v="0"/>
    <n v="15"/>
    <b v="1"/>
    <s v="publishing/nonfiction"/>
    <x v="3"/>
    <s v="nonfiction"/>
    <n v="148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d v="2012-12-13T22:58:23"/>
    <x v="744"/>
    <n v="1355439503"/>
    <n v="1352847503"/>
    <b v="0"/>
    <n v="62"/>
    <b v="1"/>
    <s v="publishing/nonfiction"/>
    <x v="3"/>
    <s v="nonfiction"/>
    <n v="102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d v="2013-05-03T13:44:05"/>
    <x v="745"/>
    <n v="1367588645"/>
    <n v="1364996645"/>
    <b v="0"/>
    <n v="74"/>
    <b v="1"/>
    <s v="publishing/nonfiction"/>
    <x v="3"/>
    <s v="nonfiction"/>
    <n v="179"/>
    <x v="4"/>
  </r>
  <r>
    <n v="746"/>
    <s v="Attention: People With Body Parts"/>
    <s v="This is a book of letters. Letters to our body parts."/>
    <n v="2987"/>
    <n v="3318"/>
    <x v="0"/>
    <s v="US"/>
    <s v="USD"/>
    <d v="2012-09-23T03:59:00"/>
    <x v="746"/>
    <n v="1348372740"/>
    <n v="1346806909"/>
    <b v="0"/>
    <n v="97"/>
    <b v="1"/>
    <s v="publishing/nonfiction"/>
    <x v="3"/>
    <s v="nonfiction"/>
    <n v="111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d v="2015-01-15T10:54:00"/>
    <x v="747"/>
    <n v="1421319240"/>
    <n v="1418649019"/>
    <b v="0"/>
    <n v="55"/>
    <b v="1"/>
    <s v="publishing/nonfiction"/>
    <x v="3"/>
    <s v="nonfiction"/>
    <n v="1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d v="2014-08-10T20:19:26"/>
    <x v="748"/>
    <n v="1407701966"/>
    <n v="1405109966"/>
    <b v="0"/>
    <n v="44"/>
    <b v="1"/>
    <s v="publishing/nonfiction"/>
    <x v="3"/>
    <s v="nonfiction"/>
    <n v="100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d v="2017-01-28T22:35:30"/>
    <x v="749"/>
    <n v="1485642930"/>
    <n v="1483050930"/>
    <b v="0"/>
    <n v="110"/>
    <b v="1"/>
    <s v="publishing/nonfiction"/>
    <x v="3"/>
    <s v="nonfiction"/>
    <n v="106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d v="2013-02-24T21:04:32"/>
    <x v="750"/>
    <n v="1361739872"/>
    <n v="1359147872"/>
    <b v="0"/>
    <n v="59"/>
    <b v="1"/>
    <s v="publishing/nonfiction"/>
    <x v="3"/>
    <s v="nonfiction"/>
    <n v="103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d v="2011-08-04T15:07:55"/>
    <x v="751"/>
    <n v="1312470475"/>
    <n v="1308496075"/>
    <b v="0"/>
    <n v="62"/>
    <b v="1"/>
    <s v="publishing/nonfiction"/>
    <x v="3"/>
    <s v="nonfiction"/>
    <n v="11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d v="2016-10-16T11:00:00"/>
    <x v="752"/>
    <n v="1476615600"/>
    <n v="1474884417"/>
    <b v="0"/>
    <n v="105"/>
    <b v="1"/>
    <s v="publishing/nonfiction"/>
    <x v="3"/>
    <s v="nonfiction"/>
    <n v="11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d v="2015-02-14T14:09:51"/>
    <x v="753"/>
    <n v="1423922991"/>
    <n v="1421330991"/>
    <b v="0"/>
    <n v="26"/>
    <b v="1"/>
    <s v="publishing/nonfiction"/>
    <x v="3"/>
    <s v="nonfiction"/>
    <n v="128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d v="2013-01-05T17:58:41"/>
    <x v="754"/>
    <n v="1357408721"/>
    <n v="1354816721"/>
    <b v="0"/>
    <n v="49"/>
    <b v="1"/>
    <s v="publishing/nonfiction"/>
    <x v="3"/>
    <s v="nonfiction"/>
    <n v="10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d v="2013-05-20T00:41:00"/>
    <x v="755"/>
    <n v="1369010460"/>
    <n v="1366381877"/>
    <b v="0"/>
    <n v="68"/>
    <b v="1"/>
    <s v="publishing/nonfiction"/>
    <x v="3"/>
    <s v="nonfiction"/>
    <n v="102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d v="2011-04-18T17:24:19"/>
    <x v="756"/>
    <n v="1303147459"/>
    <n v="1297880659"/>
    <b v="0"/>
    <n v="22"/>
    <b v="1"/>
    <s v="publishing/nonfiction"/>
    <x v="3"/>
    <s v="nonfiction"/>
    <n v="118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d v="2012-12-06T01:18:34"/>
    <x v="757"/>
    <n v="1354756714"/>
    <n v="1353547114"/>
    <b v="0"/>
    <n v="18"/>
    <b v="1"/>
    <s v="publishing/nonfiction"/>
    <x v="3"/>
    <s v="nonfiction"/>
    <n v="238"/>
    <x v="5"/>
  </r>
  <r>
    <n v="758"/>
    <s v="Publish Waiting On Humanity"/>
    <s v="I am publishing my book, Waiting on Humanity and need some finishing funds to do so."/>
    <n v="2500"/>
    <n v="2550"/>
    <x v="0"/>
    <s v="US"/>
    <s v="USD"/>
    <d v="2010-10-08T20:04:28"/>
    <x v="758"/>
    <n v="1286568268"/>
    <n v="1283976268"/>
    <b v="0"/>
    <n v="19"/>
    <b v="1"/>
    <s v="publishing/nonfiction"/>
    <x v="3"/>
    <s v="nonfiction"/>
    <n v="102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d v="2014-07-09T07:55:39"/>
    <x v="759"/>
    <n v="1404892539"/>
    <n v="1401436539"/>
    <b v="0"/>
    <n v="99"/>
    <b v="1"/>
    <s v="publishing/nonfiction"/>
    <x v="3"/>
    <s v="nonfiction"/>
    <n v="102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d v="2016-11-26T19:20:13"/>
    <x v="760"/>
    <n v="1480188013"/>
    <n v="1477592413"/>
    <b v="0"/>
    <n v="0"/>
    <b v="0"/>
    <s v="publishing/fiction"/>
    <x v="3"/>
    <s v="fiction"/>
    <n v="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d v="2014-02-02T18:02:06"/>
    <x v="761"/>
    <n v="1391364126"/>
    <n v="1388772126"/>
    <b v="0"/>
    <n v="6"/>
    <b v="0"/>
    <s v="publishing/fiction"/>
    <x v="3"/>
    <s v="fiction"/>
    <n v="5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d v="2016-12-04T06:00:00"/>
    <x v="762"/>
    <n v="1480831200"/>
    <n v="1479328570"/>
    <b v="0"/>
    <n v="0"/>
    <b v="0"/>
    <s v="publishing/fiction"/>
    <x v="3"/>
    <s v="fiction"/>
    <n v="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d v="2013-08-15T10:43:28"/>
    <x v="763"/>
    <n v="1376563408"/>
    <n v="1373971408"/>
    <b v="0"/>
    <n v="1"/>
    <b v="0"/>
    <s v="publishing/fiction"/>
    <x v="3"/>
    <s v="fiction"/>
    <n v="0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d v="2015-09-10T04:09:21"/>
    <x v="764"/>
    <n v="1441858161"/>
    <n v="1439266161"/>
    <b v="0"/>
    <n v="0"/>
    <b v="0"/>
    <s v="publishing/fiction"/>
    <x v="3"/>
    <s v="fiction"/>
    <n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d v="2014-10-19T13:01:24"/>
    <x v="765"/>
    <n v="1413723684"/>
    <n v="1411131684"/>
    <b v="0"/>
    <n v="44"/>
    <b v="0"/>
    <s v="publishing/fiction"/>
    <x v="3"/>
    <s v="fiction"/>
    <n v="36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d v="2015-02-16T18:48:03"/>
    <x v="766"/>
    <n v="1424112483"/>
    <n v="1421520483"/>
    <b v="0"/>
    <n v="0"/>
    <b v="0"/>
    <s v="publishing/fiction"/>
    <x v="3"/>
    <s v="fiction"/>
    <n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d v="2015-05-21T03:26:50"/>
    <x v="767"/>
    <n v="1432178810"/>
    <n v="1429586810"/>
    <b v="0"/>
    <n v="3"/>
    <b v="0"/>
    <s v="publishing/fiction"/>
    <x v="3"/>
    <s v="fiction"/>
    <n v="4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d v="2013-12-16T04:58:10"/>
    <x v="768"/>
    <n v="1387169890"/>
    <n v="1384577890"/>
    <b v="0"/>
    <n v="0"/>
    <b v="0"/>
    <s v="publishing/fiction"/>
    <x v="3"/>
    <s v="fiction"/>
    <n v="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d v="2013-12-26T23:54:54"/>
    <x v="769"/>
    <n v="1388102094"/>
    <n v="1385510094"/>
    <b v="0"/>
    <n v="52"/>
    <b v="0"/>
    <s v="publishing/fiction"/>
    <x v="3"/>
    <s v="fiction"/>
    <n v="41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d v="2013-02-24T23:59:29"/>
    <x v="770"/>
    <n v="1361750369"/>
    <n v="1358294369"/>
    <b v="0"/>
    <n v="0"/>
    <b v="0"/>
    <s v="publishing/fiction"/>
    <x v="3"/>
    <s v="fiction"/>
    <n v="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d v="2016-01-30T19:46:42"/>
    <x v="771"/>
    <n v="1454183202"/>
    <n v="1449863202"/>
    <b v="0"/>
    <n v="1"/>
    <b v="0"/>
    <s v="publishing/fiction"/>
    <x v="3"/>
    <s v="fiction"/>
    <n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d v="2009-11-01T03:59:00"/>
    <x v="772"/>
    <n v="1257047940"/>
    <n v="1252718519"/>
    <b v="0"/>
    <n v="1"/>
    <b v="0"/>
    <s v="publishing/fiction"/>
    <x v="3"/>
    <s v="fiction"/>
    <n v="3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d v="2015-05-10T23:01:00"/>
    <x v="773"/>
    <n v="1431298860"/>
    <n v="1428341985"/>
    <b v="0"/>
    <n v="2"/>
    <b v="0"/>
    <s v="publishing/fiction"/>
    <x v="3"/>
    <s v="fiction"/>
    <n v="1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d v="2014-02-23T18:43:38"/>
    <x v="774"/>
    <n v="1393181018"/>
    <n v="1390589018"/>
    <b v="0"/>
    <n v="9"/>
    <b v="0"/>
    <s v="publishing/fiction"/>
    <x v="3"/>
    <s v="fiction"/>
    <n v="7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d v="2011-12-16T01:26:35"/>
    <x v="775"/>
    <n v="1323998795"/>
    <n v="1321406795"/>
    <b v="0"/>
    <n v="5"/>
    <b v="0"/>
    <s v="publishing/fiction"/>
    <x v="3"/>
    <s v="fiction"/>
    <n v="2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d v="2015-10-11T05:00:00"/>
    <x v="776"/>
    <n v="1444539600"/>
    <n v="1441297645"/>
    <b v="0"/>
    <n v="57"/>
    <b v="0"/>
    <s v="publishing/fiction"/>
    <x v="3"/>
    <s v="fiction"/>
    <n v="51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d v="2013-07-31T23:32:57"/>
    <x v="777"/>
    <n v="1375313577"/>
    <n v="1372721577"/>
    <b v="0"/>
    <n v="3"/>
    <b v="0"/>
    <s v="publishing/fiction"/>
    <x v="3"/>
    <s v="fiction"/>
    <n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d v="2014-04-30T16:51:20"/>
    <x v="778"/>
    <n v="1398876680"/>
    <n v="1396284680"/>
    <b v="0"/>
    <n v="1"/>
    <b v="0"/>
    <s v="publishing/fiction"/>
    <x v="3"/>
    <s v="fiction"/>
    <n v="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d v="2010-10-15T04:00:00"/>
    <x v="779"/>
    <n v="1287115200"/>
    <n v="1284567905"/>
    <b v="0"/>
    <n v="6"/>
    <b v="0"/>
    <s v="publishing/fiction"/>
    <x v="3"/>
    <s v="fiction"/>
    <n v="3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d v="2011-05-03T16:10:25"/>
    <x v="780"/>
    <n v="1304439025"/>
    <n v="1301847025"/>
    <b v="0"/>
    <n v="27"/>
    <b v="1"/>
    <s v="music/rock"/>
    <x v="4"/>
    <s v="rock"/>
    <n v="10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d v="2013-06-08T00:01:14"/>
    <x v="781"/>
    <n v="1370649674"/>
    <n v="1368057674"/>
    <b v="0"/>
    <n v="25"/>
    <b v="1"/>
    <s v="music/rock"/>
    <x v="4"/>
    <s v="rock"/>
    <n v="13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d v="2012-08-25T18:11:42"/>
    <x v="782"/>
    <n v="1345918302"/>
    <n v="1343326302"/>
    <b v="0"/>
    <n v="14"/>
    <b v="1"/>
    <s v="music/rock"/>
    <x v="4"/>
    <s v="rock"/>
    <n v="1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d v="2012-04-27T22:00:00"/>
    <x v="783"/>
    <n v="1335564000"/>
    <n v="1332182049"/>
    <b v="0"/>
    <n v="35"/>
    <b v="1"/>
    <s v="music/rock"/>
    <x v="4"/>
    <s v="rock"/>
    <n v="148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d v="2014-03-17T02:35:19"/>
    <x v="784"/>
    <n v="1395023719"/>
    <n v="1391571319"/>
    <b v="0"/>
    <n v="10"/>
    <b v="1"/>
    <s v="music/rock"/>
    <x v="4"/>
    <s v="rock"/>
    <n v="103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d v="2013-02-28T14:15:15"/>
    <x v="785"/>
    <n v="1362060915"/>
    <n v="1359468915"/>
    <b v="0"/>
    <n v="29"/>
    <b v="1"/>
    <s v="music/rock"/>
    <x v="4"/>
    <s v="rock"/>
    <n v="18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d v="2012-05-11T15:47:00"/>
    <x v="786"/>
    <n v="1336751220"/>
    <n v="1331774434"/>
    <b v="0"/>
    <n v="44"/>
    <b v="1"/>
    <s v="music/rock"/>
    <x v="4"/>
    <s v="rock"/>
    <n v="143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d v="2013-11-01T15:03:46"/>
    <x v="787"/>
    <n v="1383318226"/>
    <n v="1380726226"/>
    <b v="0"/>
    <n v="17"/>
    <b v="1"/>
    <s v="music/rock"/>
    <x v="4"/>
    <s v="rock"/>
    <n v="114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d v="2012-07-07T03:59:00"/>
    <x v="788"/>
    <n v="1341633540"/>
    <n v="1338336588"/>
    <b v="0"/>
    <n v="34"/>
    <b v="1"/>
    <s v="music/rock"/>
    <x v="4"/>
    <s v="rock"/>
    <n v="204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d v="2013-01-21T07:59:00"/>
    <x v="789"/>
    <n v="1358755140"/>
    <n v="1357187280"/>
    <b v="0"/>
    <n v="14"/>
    <b v="1"/>
    <s v="music/rock"/>
    <x v="4"/>
    <s v="rock"/>
    <n v="10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d v="2013-02-01T01:08:59"/>
    <x v="790"/>
    <n v="1359680939"/>
    <n v="1357088939"/>
    <b v="0"/>
    <n v="156"/>
    <b v="1"/>
    <s v="music/rock"/>
    <x v="4"/>
    <s v="rock"/>
    <n v="14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d v="2013-11-13T05:59:00"/>
    <x v="791"/>
    <n v="1384322340"/>
    <n v="1381430646"/>
    <b v="0"/>
    <n v="128"/>
    <b v="1"/>
    <s v="music/rock"/>
    <x v="4"/>
    <s v="rock"/>
    <n v="104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d v="2013-11-07T21:58:03"/>
    <x v="792"/>
    <n v="1383861483"/>
    <n v="1381265883"/>
    <b v="0"/>
    <n v="60"/>
    <b v="1"/>
    <s v="music/rock"/>
    <x v="4"/>
    <s v="rock"/>
    <n v="100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d v="2013-07-03T04:59:00"/>
    <x v="793"/>
    <n v="1372827540"/>
    <n v="1371491244"/>
    <b v="0"/>
    <n v="32"/>
    <b v="1"/>
    <s v="music/rock"/>
    <x v="4"/>
    <s v="rock"/>
    <n v="10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d v="2011-09-05T17:06:00"/>
    <x v="794"/>
    <n v="1315242360"/>
    <n v="1310438737"/>
    <b v="0"/>
    <n v="53"/>
    <b v="1"/>
    <s v="music/rock"/>
    <x v="4"/>
    <s v="rock"/>
    <n v="105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d v="2012-04-07T04:59:00"/>
    <x v="795"/>
    <n v="1333774740"/>
    <n v="1330094566"/>
    <b v="0"/>
    <n v="184"/>
    <b v="1"/>
    <s v="music/rock"/>
    <x v="4"/>
    <s v="rock"/>
    <n v="11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d v="2013-09-15T21:10:00"/>
    <x v="796"/>
    <n v="1379279400"/>
    <n v="1376687485"/>
    <b v="0"/>
    <n v="90"/>
    <b v="1"/>
    <s v="music/rock"/>
    <x v="4"/>
    <s v="rock"/>
    <n v="10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d v="2012-04-29T04:00:00"/>
    <x v="797"/>
    <n v="1335672000"/>
    <n v="1332978688"/>
    <b v="0"/>
    <n v="71"/>
    <b v="1"/>
    <s v="music/rock"/>
    <x v="4"/>
    <s v="rock"/>
    <n v="108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d v="2014-09-30T14:09:47"/>
    <x v="798"/>
    <n v="1412086187"/>
    <n v="1409494187"/>
    <b v="0"/>
    <n v="87"/>
    <b v="1"/>
    <s v="music/rock"/>
    <x v="4"/>
    <s v="rock"/>
    <n v="115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d v="2012-04-27T16:00:46"/>
    <x v="799"/>
    <n v="1335542446"/>
    <n v="1332950446"/>
    <b v="0"/>
    <n v="28"/>
    <b v="1"/>
    <s v="music/rock"/>
    <x v="4"/>
    <s v="rock"/>
    <n v="100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d v="2014-09-11T10:24:14"/>
    <x v="800"/>
    <n v="1410431054"/>
    <n v="1407839054"/>
    <b v="0"/>
    <n v="56"/>
    <b v="1"/>
    <s v="music/rock"/>
    <x v="4"/>
    <s v="rock"/>
    <n v="152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d v="2011-07-01T19:05:20"/>
    <x v="801"/>
    <n v="1309547120"/>
    <n v="1306955120"/>
    <b v="0"/>
    <n v="51"/>
    <b v="1"/>
    <s v="music/rock"/>
    <x v="4"/>
    <s v="rock"/>
    <n v="112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d v="2012-09-17T04:05:00"/>
    <x v="802"/>
    <n v="1347854700"/>
    <n v="1343867524"/>
    <b v="0"/>
    <n v="75"/>
    <b v="1"/>
    <s v="music/rock"/>
    <x v="4"/>
    <s v="rock"/>
    <n v="101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d v="2011-05-29T01:00:00"/>
    <x v="803"/>
    <n v="1306630800"/>
    <n v="1304376478"/>
    <b v="0"/>
    <n v="38"/>
    <b v="1"/>
    <s v="music/rock"/>
    <x v="4"/>
    <s v="rock"/>
    <n v="12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d v="2011-07-23T03:59:00"/>
    <x v="804"/>
    <n v="1311393540"/>
    <n v="1309919526"/>
    <b v="0"/>
    <n v="18"/>
    <b v="1"/>
    <s v="music/rock"/>
    <x v="4"/>
    <s v="rock"/>
    <n v="1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d v="2011-07-16T23:00:00"/>
    <x v="805"/>
    <n v="1310857200"/>
    <n v="1306525512"/>
    <b v="0"/>
    <n v="54"/>
    <b v="1"/>
    <s v="music/rock"/>
    <x v="4"/>
    <s v="rock"/>
    <n v="105"/>
    <x v="6"/>
  </r>
  <r>
    <n v="806"/>
    <s v="Golden Animals NEW Album!"/>
    <s v="Help Golden Animals finish their NEW Album!"/>
    <n v="8000"/>
    <n v="8355"/>
    <x v="0"/>
    <s v="US"/>
    <s v="USD"/>
    <d v="2011-09-07T16:35:39"/>
    <x v="806"/>
    <n v="1315413339"/>
    <n v="1312821339"/>
    <b v="0"/>
    <n v="71"/>
    <b v="1"/>
    <s v="music/rock"/>
    <x v="4"/>
    <s v="rock"/>
    <n v="104"/>
    <x v="6"/>
  </r>
  <r>
    <n v="807"/>
    <s v="Sic Vita - New EP Release - 2017"/>
    <s v="Join the Sic Vita family and lend a hand as we create a new album!"/>
    <n v="4000"/>
    <n v="4205"/>
    <x v="0"/>
    <s v="US"/>
    <s v="USD"/>
    <d v="2017-03-01T02:00:00"/>
    <x v="807"/>
    <n v="1488333600"/>
    <n v="1485270311"/>
    <b v="0"/>
    <n v="57"/>
    <b v="1"/>
    <s v="music/rock"/>
    <x v="4"/>
    <s v="rock"/>
    <n v="105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d v="2014-12-22T04:59:00"/>
    <x v="808"/>
    <n v="1419224340"/>
    <n v="1416363886"/>
    <b v="0"/>
    <n v="43"/>
    <b v="1"/>
    <s v="music/rock"/>
    <x v="4"/>
    <s v="rock"/>
    <n v="100"/>
    <x v="3"/>
  </r>
  <r>
    <n v="809"/>
    <s v="Peter's New Album!!"/>
    <s v="Acknowledged songwriter looking to record album of new songs to secure a Publishing Contract"/>
    <n v="4000"/>
    <n v="4151"/>
    <x v="0"/>
    <s v="US"/>
    <s v="USD"/>
    <d v="2014-01-19T20:00:30"/>
    <x v="809"/>
    <n v="1390161630"/>
    <n v="1387569630"/>
    <b v="0"/>
    <n v="52"/>
    <b v="1"/>
    <s v="music/rock"/>
    <x v="4"/>
    <s v="rock"/>
    <n v="104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d v="2012-09-01T01:21:02"/>
    <x v="810"/>
    <n v="1346462462"/>
    <n v="1343870462"/>
    <b v="0"/>
    <n v="27"/>
    <b v="1"/>
    <s v="music/rock"/>
    <x v="4"/>
    <s v="rock"/>
    <n v="105"/>
    <x v="5"/>
  </r>
  <r>
    <n v="811"/>
    <s v="Love Water Tour"/>
    <s v="We need your financial support to cover the tour costs!  (Sound, lights, travel, stage design)"/>
    <n v="1000"/>
    <n v="1040"/>
    <x v="0"/>
    <s v="US"/>
    <s v="USD"/>
    <d v="2013-07-10T16:52:00"/>
    <x v="811"/>
    <n v="1373475120"/>
    <n v="1371569202"/>
    <b v="0"/>
    <n v="12"/>
    <b v="1"/>
    <s v="music/rock"/>
    <x v="4"/>
    <s v="rock"/>
    <n v="104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d v="2013-03-01T13:58:00"/>
    <x v="812"/>
    <n v="1362146280"/>
    <n v="1357604752"/>
    <b v="0"/>
    <n v="33"/>
    <b v="1"/>
    <s v="music/rock"/>
    <x v="4"/>
    <s v="rock"/>
    <n v="15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d v="2012-07-20T23:02:45"/>
    <x v="813"/>
    <n v="1342825365"/>
    <n v="1340233365"/>
    <b v="0"/>
    <n v="96"/>
    <b v="1"/>
    <s v="music/rock"/>
    <x v="4"/>
    <s v="rock"/>
    <n v="16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d v="2011-05-31T18:04:00"/>
    <x v="814"/>
    <n v="1306865040"/>
    <n v="1305568201"/>
    <b v="0"/>
    <n v="28"/>
    <b v="1"/>
    <s v="music/rock"/>
    <x v="4"/>
    <s v="rock"/>
    <n v="127"/>
    <x v="6"/>
  </r>
  <r>
    <n v="815"/>
    <s v="Some Late Help for The Early Reset"/>
    <s v="Be a part of helping The Early Reset finish their new 7 song EP."/>
    <n v="4000"/>
    <n v="4280"/>
    <x v="0"/>
    <s v="US"/>
    <s v="USD"/>
    <d v="2014-11-01T22:01:43"/>
    <x v="815"/>
    <n v="1414879303"/>
    <n v="1412287303"/>
    <b v="0"/>
    <n v="43"/>
    <b v="1"/>
    <s v="music/rock"/>
    <x v="4"/>
    <s v="rock"/>
    <n v="107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d v="2013-04-09T06:30:00"/>
    <x v="816"/>
    <n v="1365489000"/>
    <n v="1362776043"/>
    <b v="0"/>
    <n v="205"/>
    <b v="1"/>
    <s v="music/rock"/>
    <x v="4"/>
    <s v="rock"/>
    <n v="115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d v="2012-03-11T04:59:00"/>
    <x v="817"/>
    <n v="1331441940"/>
    <n v="1326810211"/>
    <b v="0"/>
    <n v="23"/>
    <b v="1"/>
    <s v="music/rock"/>
    <x v="4"/>
    <s v="rock"/>
    <n v="13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d v="2012-08-07T17:01:00"/>
    <x v="818"/>
    <n v="1344358860"/>
    <n v="1343682681"/>
    <b v="0"/>
    <n v="19"/>
    <b v="1"/>
    <s v="music/rock"/>
    <x v="4"/>
    <s v="rock"/>
    <n v="156"/>
    <x v="5"/>
  </r>
  <r>
    <n v="819"/>
    <s v="Winter Tour"/>
    <s v="We are touring the Southeast in support of our new EP"/>
    <n v="400"/>
    <n v="435"/>
    <x v="0"/>
    <s v="US"/>
    <s v="USD"/>
    <d v="2013-12-21T04:44:00"/>
    <x v="819"/>
    <n v="1387601040"/>
    <n v="1386806254"/>
    <b v="0"/>
    <n v="14"/>
    <b v="1"/>
    <s v="music/rock"/>
    <x v="4"/>
    <s v="rock"/>
    <n v="10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d v="2014-06-09T05:00:00"/>
    <x v="820"/>
    <n v="1402290000"/>
    <n v="1399666342"/>
    <b v="0"/>
    <n v="38"/>
    <b v="1"/>
    <s v="music/rock"/>
    <x v="4"/>
    <s v="rock"/>
    <n v="134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d v="2015-05-04T04:01:00"/>
    <x v="821"/>
    <n v="1430712060"/>
    <n v="1427753265"/>
    <b v="0"/>
    <n v="78"/>
    <b v="1"/>
    <s v="music/rock"/>
    <x v="4"/>
    <s v="rock"/>
    <n v="1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d v="2012-10-05T22:44:10"/>
    <x v="822"/>
    <n v="1349477050"/>
    <n v="1346885050"/>
    <b v="0"/>
    <n v="69"/>
    <b v="1"/>
    <s v="music/rock"/>
    <x v="4"/>
    <s v="rock"/>
    <n v="119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d v="2015-03-22T22:20:52"/>
    <x v="823"/>
    <n v="1427062852"/>
    <n v="1424474452"/>
    <b v="0"/>
    <n v="33"/>
    <b v="1"/>
    <s v="music/rock"/>
    <x v="4"/>
    <s v="rock"/>
    <n v="18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d v="2010-04-18T06:59:00"/>
    <x v="824"/>
    <n v="1271573940"/>
    <n v="1268459318"/>
    <b v="0"/>
    <n v="54"/>
    <b v="1"/>
    <s v="music/rock"/>
    <x v="4"/>
    <s v="rock"/>
    <n v="134"/>
    <x v="7"/>
  </r>
  <r>
    <n v="825"/>
    <s v="KILL FREEMAN"/>
    <s v="Kickstarting Kill Freeman independently. Help fund the New Record, Video and Live Shows."/>
    <n v="12500"/>
    <n v="12554"/>
    <x v="0"/>
    <s v="US"/>
    <s v="USD"/>
    <d v="2012-10-29T07:21:24"/>
    <x v="825"/>
    <n v="1351495284"/>
    <n v="1349335284"/>
    <b v="0"/>
    <n v="99"/>
    <b v="1"/>
    <s v="music/rock"/>
    <x v="4"/>
    <s v="rock"/>
    <n v="1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d v="2012-03-25T23:55:30"/>
    <x v="826"/>
    <n v="1332719730"/>
    <n v="1330908930"/>
    <b v="0"/>
    <n v="49"/>
    <b v="1"/>
    <s v="music/rock"/>
    <x v="4"/>
    <s v="rock"/>
    <n v="101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d v="2012-02-14T19:49:00"/>
    <x v="827"/>
    <n v="1329248940"/>
    <n v="1326972107"/>
    <b v="0"/>
    <n v="11"/>
    <b v="1"/>
    <s v="music/rock"/>
    <x v="4"/>
    <s v="rock"/>
    <n v="103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d v="2012-06-25T16:24:00"/>
    <x v="828"/>
    <n v="1340641440"/>
    <n v="1339549982"/>
    <b v="0"/>
    <n v="38"/>
    <b v="1"/>
    <s v="music/rock"/>
    <x v="4"/>
    <s v="rock"/>
    <n v="107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d v="2016-07-13T19:14:00"/>
    <x v="829"/>
    <n v="1468437240"/>
    <n v="1463253240"/>
    <b v="0"/>
    <n v="16"/>
    <b v="1"/>
    <s v="music/rock"/>
    <x v="4"/>
    <s v="rock"/>
    <n v="104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d v="2013-03-22T11:37:05"/>
    <x v="830"/>
    <n v="1363952225"/>
    <n v="1361363825"/>
    <b v="0"/>
    <n v="32"/>
    <b v="1"/>
    <s v="music/rock"/>
    <x v="4"/>
    <s v="rock"/>
    <n v="108"/>
    <x v="4"/>
  </r>
  <r>
    <n v="831"/>
    <s v="Let The 7Horse Run!"/>
    <s v="7Horse is a new band with a self-funded album and a show they want to rock in your town!"/>
    <n v="1500"/>
    <n v="3500"/>
    <x v="0"/>
    <s v="US"/>
    <s v="USD"/>
    <d v="2012-04-27T15:31:34"/>
    <x v="831"/>
    <n v="1335540694"/>
    <n v="1332948694"/>
    <b v="0"/>
    <n v="20"/>
    <b v="1"/>
    <s v="music/rock"/>
    <x v="4"/>
    <s v="rock"/>
    <n v="233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d v="2012-01-21T08:13:00"/>
    <x v="832"/>
    <n v="1327133580"/>
    <n v="1321978335"/>
    <b v="0"/>
    <n v="154"/>
    <b v="1"/>
    <s v="music/rock"/>
    <x v="4"/>
    <s v="rock"/>
    <n v="101"/>
    <x v="6"/>
  </r>
  <r>
    <n v="833"/>
    <s v="Ragman Rolls"/>
    <s v="This is an American rock album."/>
    <n v="6000"/>
    <n v="6100"/>
    <x v="0"/>
    <s v="US"/>
    <s v="USD"/>
    <d v="2014-04-19T21:04:35"/>
    <x v="833"/>
    <n v="1397941475"/>
    <n v="1395349475"/>
    <b v="0"/>
    <n v="41"/>
    <b v="1"/>
    <s v="music/rock"/>
    <x v="4"/>
    <s v="rock"/>
    <n v="102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d v="2013-07-01T03:59:00"/>
    <x v="834"/>
    <n v="1372651140"/>
    <n v="1369770292"/>
    <b v="0"/>
    <n v="75"/>
    <b v="1"/>
    <s v="music/rock"/>
    <x v="4"/>
    <s v="rock"/>
    <n v="13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d v="2012-05-19T03:00:00"/>
    <x v="835"/>
    <n v="1337396400"/>
    <n v="1333709958"/>
    <b v="0"/>
    <n v="40"/>
    <b v="1"/>
    <s v="music/rock"/>
    <x v="4"/>
    <s v="rock"/>
    <n v="117"/>
    <x v="5"/>
  </r>
  <r>
    <n v="836"/>
    <s v="DESMADRE Full Album + Press Kit"/>
    <s v="An album you can bring home to mom."/>
    <n v="5000"/>
    <n v="5046.5200000000004"/>
    <x v="0"/>
    <s v="US"/>
    <s v="USD"/>
    <d v="2013-10-07T01:21:58"/>
    <x v="836"/>
    <n v="1381108918"/>
    <n v="1378516918"/>
    <b v="0"/>
    <n v="46"/>
    <b v="1"/>
    <s v="music/rock"/>
    <x v="4"/>
    <s v="rock"/>
    <n v="101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d v="2014-05-01T23:57:42"/>
    <x v="837"/>
    <n v="1398988662"/>
    <n v="1396396662"/>
    <b v="0"/>
    <n v="62"/>
    <b v="1"/>
    <s v="music/rock"/>
    <x v="4"/>
    <s v="rock"/>
    <n v="12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d v="2012-01-17T21:33:05"/>
    <x v="838"/>
    <n v="1326835985"/>
    <n v="1324243985"/>
    <b v="0"/>
    <n v="61"/>
    <b v="1"/>
    <s v="music/rock"/>
    <x v="4"/>
    <s v="rock"/>
    <n v="14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d v="2012-09-22T18:19:16"/>
    <x v="839"/>
    <n v="1348337956"/>
    <n v="1345745956"/>
    <b v="0"/>
    <n v="96"/>
    <b v="1"/>
    <s v="music/rock"/>
    <x v="4"/>
    <s v="rock"/>
    <n v="117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d v="2016-09-24T05:26:27"/>
    <x v="840"/>
    <n v="1474694787"/>
    <n v="1472102787"/>
    <b v="0"/>
    <n v="190"/>
    <b v="1"/>
    <s v="music/metal"/>
    <x v="4"/>
    <s v="metal"/>
    <n v="12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d v="2014-11-10T21:07:43"/>
    <x v="841"/>
    <n v="1415653663"/>
    <n v="1413058063"/>
    <b v="1"/>
    <n v="94"/>
    <b v="1"/>
    <s v="music/metal"/>
    <x v="4"/>
    <s v="metal"/>
    <n v="10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d v="2013-10-14T03:59:00"/>
    <x v="842"/>
    <n v="1381723140"/>
    <n v="1378735983"/>
    <b v="1"/>
    <n v="39"/>
    <b v="1"/>
    <s v="music/metal"/>
    <x v="4"/>
    <s v="metal"/>
    <n v="10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d v="2016-12-08T08:00:00"/>
    <x v="843"/>
    <n v="1481184000"/>
    <n v="1479708680"/>
    <b v="0"/>
    <n v="127"/>
    <b v="1"/>
    <s v="music/metal"/>
    <x v="4"/>
    <s v="metal"/>
    <n v="267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d v="2014-11-01T04:59:00"/>
    <x v="844"/>
    <n v="1414817940"/>
    <n v="1411489552"/>
    <b v="1"/>
    <n v="159"/>
    <b v="1"/>
    <s v="music/metal"/>
    <x v="4"/>
    <s v="metal"/>
    <n v="19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d v="2016-09-05T03:59:00"/>
    <x v="845"/>
    <n v="1473047940"/>
    <n v="1469595396"/>
    <b v="0"/>
    <n v="177"/>
    <b v="1"/>
    <s v="music/metal"/>
    <x v="4"/>
    <s v="metal"/>
    <n v="12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d v="2014-03-10T14:00:00"/>
    <x v="846"/>
    <n v="1394460000"/>
    <n v="1393233855"/>
    <b v="0"/>
    <n v="47"/>
    <b v="1"/>
    <s v="music/metal"/>
    <x v="4"/>
    <s v="metal"/>
    <n v="122"/>
    <x v="3"/>
  </r>
  <r>
    <n v="847"/>
    <s v="CENTROPYMUSIC"/>
    <s v="MUSIC WITH MEANING!  MUSIC THAT MATTERS!!!"/>
    <n v="10"/>
    <n v="10"/>
    <x v="0"/>
    <s v="US"/>
    <s v="USD"/>
    <d v="2015-07-10T19:09:36"/>
    <x v="847"/>
    <n v="1436555376"/>
    <n v="1433963376"/>
    <b v="0"/>
    <n v="1"/>
    <b v="1"/>
    <s v="music/metal"/>
    <x v="4"/>
    <s v="metal"/>
    <n v="10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d v="2015-04-14T19:00:33"/>
    <x v="848"/>
    <n v="1429038033"/>
    <n v="1426446033"/>
    <b v="0"/>
    <n v="16"/>
    <b v="1"/>
    <s v="music/metal"/>
    <x v="4"/>
    <s v="metal"/>
    <n v="1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d v="2015-03-16T02:34:24"/>
    <x v="849"/>
    <n v="1426473264"/>
    <n v="1424057664"/>
    <b v="0"/>
    <n v="115"/>
    <b v="1"/>
    <s v="music/metal"/>
    <x v="4"/>
    <s v="metal"/>
    <n v="12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d v="2016-04-25T04:59:00"/>
    <x v="850"/>
    <n v="1461560340"/>
    <n v="1458762717"/>
    <b v="0"/>
    <n v="133"/>
    <b v="1"/>
    <s v="music/metal"/>
    <x v="4"/>
    <s v="metal"/>
    <n v="155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d v="2016-07-31T19:45:00"/>
    <x v="851"/>
    <n v="1469994300"/>
    <n v="1464815253"/>
    <b v="0"/>
    <n v="70"/>
    <b v="1"/>
    <s v="music/metal"/>
    <x v="4"/>
    <s v="metal"/>
    <n v="13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d v="2016-10-24T21:00:00"/>
    <x v="852"/>
    <n v="1477342800"/>
    <n v="1476386395"/>
    <b v="0"/>
    <n v="62"/>
    <b v="1"/>
    <s v="music/metal"/>
    <x v="4"/>
    <s v="metal"/>
    <n v="105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d v="2015-02-16T19:58:29"/>
    <x v="853"/>
    <n v="1424116709"/>
    <n v="1421524709"/>
    <b v="0"/>
    <n v="10"/>
    <b v="1"/>
    <s v="music/metal"/>
    <x v="4"/>
    <s v="metal"/>
    <n v="1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d v="2016-12-28T05:05:46"/>
    <x v="854"/>
    <n v="1482901546"/>
    <n v="1480309546"/>
    <b v="0"/>
    <n v="499"/>
    <b v="1"/>
    <s v="music/metal"/>
    <x v="4"/>
    <s v="metal"/>
    <n v="118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d v="2016-07-24T03:00:17"/>
    <x v="855"/>
    <n v="1469329217"/>
    <n v="1466737217"/>
    <b v="0"/>
    <n v="47"/>
    <b v="1"/>
    <s v="music/metal"/>
    <x v="4"/>
    <s v="metal"/>
    <n v="10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d v="2016-10-25T19:00:00"/>
    <x v="856"/>
    <n v="1477422000"/>
    <n v="1472282956"/>
    <b v="0"/>
    <n v="28"/>
    <b v="1"/>
    <s v="music/metal"/>
    <x v="4"/>
    <s v="metal"/>
    <n v="218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d v="2015-11-25T14:57:11"/>
    <x v="857"/>
    <n v="1448463431"/>
    <n v="1444831031"/>
    <b v="0"/>
    <n v="24"/>
    <b v="1"/>
    <s v="music/metal"/>
    <x v="4"/>
    <s v="metal"/>
    <n v="10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d v="2015-04-15T22:59:00"/>
    <x v="858"/>
    <n v="1429138740"/>
    <n v="1426528418"/>
    <b v="0"/>
    <n v="76"/>
    <b v="1"/>
    <s v="music/metal"/>
    <x v="4"/>
    <s v="metal"/>
    <n v="144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d v="2015-06-04T00:00:00"/>
    <x v="859"/>
    <n v="1433376000"/>
    <n v="1430768468"/>
    <b v="0"/>
    <n v="98"/>
    <b v="1"/>
    <s v="music/metal"/>
    <x v="4"/>
    <s v="metal"/>
    <n v="10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d v="2013-11-22T12:35:13"/>
    <x v="860"/>
    <n v="1385123713"/>
    <n v="1382528113"/>
    <b v="0"/>
    <n v="48"/>
    <b v="0"/>
    <s v="music/jazz"/>
    <x v="4"/>
    <s v="jazz"/>
    <n v="18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d v="2016-09-16T23:10:04"/>
    <x v="861"/>
    <n v="1474067404"/>
    <n v="1471475404"/>
    <b v="0"/>
    <n v="2"/>
    <b v="0"/>
    <s v="music/jazz"/>
    <x v="4"/>
    <s v="jazz"/>
    <n v="2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d v="2013-11-11T14:19:08"/>
    <x v="862"/>
    <n v="1384179548"/>
    <n v="1381583948"/>
    <b v="0"/>
    <n v="4"/>
    <b v="0"/>
    <s v="music/jazz"/>
    <x v="4"/>
    <s v="jazz"/>
    <n v="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d v="2012-02-12T02:49:26"/>
    <x v="863"/>
    <n v="1329014966"/>
    <n v="1326422966"/>
    <b v="0"/>
    <n v="5"/>
    <b v="0"/>
    <s v="music/jazz"/>
    <x v="4"/>
    <s v="jazz"/>
    <n v="5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d v="2013-10-16T09:59:00"/>
    <x v="864"/>
    <n v="1381917540"/>
    <n v="1379990038"/>
    <b v="0"/>
    <n v="79"/>
    <b v="0"/>
    <s v="music/jazz"/>
    <x v="4"/>
    <s v="jazz"/>
    <n v="42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d v="2013-01-16T18:33:17"/>
    <x v="865"/>
    <n v="1358361197"/>
    <n v="1353177197"/>
    <b v="0"/>
    <n v="2"/>
    <b v="0"/>
    <s v="music/jazz"/>
    <x v="4"/>
    <s v="jazz"/>
    <n v="2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d v="2015-02-28T15:10:00"/>
    <x v="866"/>
    <n v="1425136200"/>
    <n v="1421853518"/>
    <b v="0"/>
    <n v="11"/>
    <b v="0"/>
    <s v="music/jazz"/>
    <x v="4"/>
    <s v="jazz"/>
    <n v="18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d v="2009-12-01T04:59:00"/>
    <x v="867"/>
    <n v="1259643540"/>
    <n v="1254450706"/>
    <b v="0"/>
    <n v="11"/>
    <b v="0"/>
    <s v="music/jazz"/>
    <x v="4"/>
    <s v="jazz"/>
    <n v="24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d v="2014-01-07T00:39:58"/>
    <x v="868"/>
    <n v="1389055198"/>
    <n v="1386463198"/>
    <b v="0"/>
    <n v="1"/>
    <b v="0"/>
    <s v="music/jazz"/>
    <x v="4"/>
    <s v="jazz"/>
    <n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d v="2013-04-08T19:17:37"/>
    <x v="869"/>
    <n v="1365448657"/>
    <n v="1362860257"/>
    <b v="0"/>
    <n v="3"/>
    <b v="0"/>
    <s v="music/jazz"/>
    <x v="4"/>
    <s v="jazz"/>
    <n v="1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d v="2013-09-01T00:32:03"/>
    <x v="870"/>
    <n v="1377995523"/>
    <n v="1375403523"/>
    <b v="0"/>
    <n v="5"/>
    <b v="0"/>
    <s v="music/jazz"/>
    <x v="4"/>
    <s v="jazz"/>
    <n v="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d v="2013-11-29T14:28:15"/>
    <x v="871"/>
    <n v="1385735295"/>
    <n v="1383139695"/>
    <b v="0"/>
    <n v="12"/>
    <b v="0"/>
    <s v="music/jazz"/>
    <x v="4"/>
    <s v="jazz"/>
    <n v="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d v="2011-03-10T19:48:47"/>
    <x v="872"/>
    <n v="1299786527"/>
    <n v="1295898527"/>
    <b v="0"/>
    <n v="2"/>
    <b v="0"/>
    <s v="music/jazz"/>
    <x v="4"/>
    <s v="jazz"/>
    <n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d v="2012-11-11T05:00:40"/>
    <x v="873"/>
    <n v="1352610040"/>
    <n v="1349150440"/>
    <b v="0"/>
    <n v="5"/>
    <b v="0"/>
    <s v="music/jazz"/>
    <x v="4"/>
    <s v="jazz"/>
    <n v="1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d v="2013-05-04T14:00:34"/>
    <x v="874"/>
    <n v="1367676034"/>
    <n v="1365084034"/>
    <b v="0"/>
    <n v="21"/>
    <b v="0"/>
    <s v="music/jazz"/>
    <x v="4"/>
    <s v="jazz"/>
    <n v="2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d v="2015-09-21T17:22:11"/>
    <x v="875"/>
    <n v="1442856131"/>
    <n v="1441128131"/>
    <b v="0"/>
    <n v="0"/>
    <b v="0"/>
    <s v="music/jazz"/>
    <x v="4"/>
    <s v="jazz"/>
    <n v="0"/>
    <x v="0"/>
  </r>
  <r>
    <n v="876"/>
    <s v="Sound Of Dobells"/>
    <s v="What was the greatest record shop ever?  DOBELLS!"/>
    <n v="3152"/>
    <n v="1286"/>
    <x v="2"/>
    <s v="GB"/>
    <s v="GBP"/>
    <d v="2013-02-04T11:55:27"/>
    <x v="876"/>
    <n v="1359978927"/>
    <n v="1357127727"/>
    <b v="0"/>
    <n v="45"/>
    <b v="0"/>
    <s v="music/jazz"/>
    <x v="4"/>
    <s v="jazz"/>
    <n v="4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d v="2013-12-19T18:56:00"/>
    <x v="877"/>
    <n v="1387479360"/>
    <n v="1384887360"/>
    <b v="0"/>
    <n v="29"/>
    <b v="0"/>
    <s v="music/jazz"/>
    <x v="4"/>
    <s v="jazz"/>
    <n v="68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d v="2010-12-23T05:35:24"/>
    <x v="878"/>
    <n v="1293082524"/>
    <n v="1290490524"/>
    <b v="0"/>
    <n v="2"/>
    <b v="0"/>
    <s v="music/jazz"/>
    <x v="4"/>
    <s v="jazz"/>
    <n v="1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d v="2012-05-29T19:55:05"/>
    <x v="879"/>
    <n v="1338321305"/>
    <n v="1336506905"/>
    <b v="0"/>
    <n v="30"/>
    <b v="0"/>
    <s v="music/jazz"/>
    <x v="4"/>
    <s v="jazz"/>
    <n v="31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d v="2012-10-30T07:42:18"/>
    <x v="880"/>
    <n v="1351582938"/>
    <n v="1348731738"/>
    <b v="0"/>
    <n v="8"/>
    <b v="0"/>
    <s v="music/indie rock"/>
    <x v="4"/>
    <s v="indie rock"/>
    <n v="3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d v="2012-01-14T06:01:26"/>
    <x v="881"/>
    <n v="1326520886"/>
    <n v="1322632886"/>
    <b v="0"/>
    <n v="1"/>
    <b v="0"/>
    <s v="music/indie rock"/>
    <x v="4"/>
    <s v="indie rock"/>
    <n v="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d v="2011-09-06T20:39:10"/>
    <x v="882"/>
    <n v="1315341550"/>
    <n v="1312490350"/>
    <b v="0"/>
    <n v="14"/>
    <b v="0"/>
    <s v="music/indie rock"/>
    <x v="4"/>
    <s v="indie rock"/>
    <n v="2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d v="2016-03-02T22:27:15"/>
    <x v="883"/>
    <n v="1456957635"/>
    <n v="1451773635"/>
    <b v="0"/>
    <n v="24"/>
    <b v="0"/>
    <s v="music/indie rock"/>
    <x v="4"/>
    <s v="indie rock"/>
    <n v="40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d v="2012-05-12T02:31:00"/>
    <x v="884"/>
    <n v="1336789860"/>
    <n v="1331666146"/>
    <b v="0"/>
    <n v="2"/>
    <b v="0"/>
    <s v="music/indie rock"/>
    <x v="4"/>
    <s v="indie rock"/>
    <n v="1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d v="2016-12-30T22:35:11"/>
    <x v="885"/>
    <n v="1483137311"/>
    <n v="1481322911"/>
    <b v="0"/>
    <n v="21"/>
    <b v="0"/>
    <s v="music/indie rock"/>
    <x v="4"/>
    <s v="indie rock"/>
    <n v="7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d v="2016-09-15T20:53:33"/>
    <x v="886"/>
    <n v="1473972813"/>
    <n v="1471812813"/>
    <b v="0"/>
    <n v="7"/>
    <b v="0"/>
    <s v="music/indie rock"/>
    <x v="4"/>
    <s v="indie rock"/>
    <n v="41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d v="2012-05-27T23:00:55"/>
    <x v="887"/>
    <n v="1338159655"/>
    <n v="1335567655"/>
    <b v="0"/>
    <n v="0"/>
    <b v="0"/>
    <s v="music/indie rock"/>
    <x v="4"/>
    <s v="indie rock"/>
    <n v="0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d v="2011-09-01T06:00:00"/>
    <x v="888"/>
    <n v="1314856800"/>
    <n v="1311789885"/>
    <b v="0"/>
    <n v="4"/>
    <b v="0"/>
    <s v="music/indie rock"/>
    <x v="4"/>
    <s v="indie rock"/>
    <n v="7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d v="2014-10-05T18:49:03"/>
    <x v="889"/>
    <n v="1412534943"/>
    <n v="1409942943"/>
    <b v="0"/>
    <n v="32"/>
    <b v="0"/>
    <s v="music/indie rock"/>
    <x v="4"/>
    <s v="indie rock"/>
    <n v="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d v="2013-11-21T17:46:19"/>
    <x v="890"/>
    <n v="1385055979"/>
    <n v="1382460379"/>
    <b v="0"/>
    <n v="4"/>
    <b v="0"/>
    <s v="music/indie rock"/>
    <x v="4"/>
    <s v="indie rock"/>
    <n v="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d v="2014-08-21T00:45:30"/>
    <x v="891"/>
    <n v="1408581930"/>
    <n v="1405989930"/>
    <b v="0"/>
    <n v="9"/>
    <b v="0"/>
    <s v="music/indie rock"/>
    <x v="4"/>
    <s v="indie rock"/>
    <n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d v="2010-08-01T04:00:00"/>
    <x v="892"/>
    <n v="1280635200"/>
    <n v="1273121283"/>
    <b v="0"/>
    <n v="17"/>
    <b v="0"/>
    <s v="music/indie rock"/>
    <x v="4"/>
    <s v="indie rock"/>
    <n v="41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d v="2015-04-01T20:32:43"/>
    <x v="893"/>
    <n v="1427920363"/>
    <n v="1425331963"/>
    <b v="0"/>
    <n v="5"/>
    <b v="0"/>
    <s v="music/indie rock"/>
    <x v="4"/>
    <s v="indie rock"/>
    <n v="1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d v="2016-06-05T23:33:30"/>
    <x v="894"/>
    <n v="1465169610"/>
    <n v="1462577610"/>
    <b v="0"/>
    <n v="53"/>
    <b v="0"/>
    <s v="music/indie rock"/>
    <x v="4"/>
    <s v="indie rock"/>
    <n v="3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d v="2010-10-25T03:03:49"/>
    <x v="895"/>
    <n v="1287975829"/>
    <n v="1284087829"/>
    <b v="0"/>
    <n v="7"/>
    <b v="0"/>
    <s v="music/indie rock"/>
    <x v="4"/>
    <s v="indie rock"/>
    <n v="2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d v="2015-08-28T04:00:00"/>
    <x v="896"/>
    <n v="1440734400"/>
    <n v="1438549026"/>
    <b v="0"/>
    <n v="72"/>
    <b v="0"/>
    <s v="music/indie rock"/>
    <x v="4"/>
    <s v="indie rock"/>
    <n v="4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d v="2012-11-28T17:31:48"/>
    <x v="897"/>
    <n v="1354123908"/>
    <n v="1351528308"/>
    <b v="0"/>
    <n v="0"/>
    <b v="0"/>
    <s v="music/indie rock"/>
    <x v="4"/>
    <s v="indie rock"/>
    <n v="0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d v="2012-01-15T18:11:50"/>
    <x v="898"/>
    <n v="1326651110"/>
    <n v="1322763110"/>
    <b v="0"/>
    <n v="2"/>
    <b v="0"/>
    <s v="music/indie rock"/>
    <x v="4"/>
    <s v="indie rock"/>
    <n v="3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d v="2011-05-28T02:22:42"/>
    <x v="899"/>
    <n v="1306549362"/>
    <n v="1302661362"/>
    <b v="0"/>
    <n v="8"/>
    <b v="0"/>
    <s v="music/indie rock"/>
    <x v="4"/>
    <s v="indie rock"/>
    <n v="37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d v="2016-03-30T19:23:22"/>
    <x v="900"/>
    <n v="1459365802"/>
    <n v="1456777402"/>
    <b v="0"/>
    <n v="2"/>
    <b v="0"/>
    <s v="music/jazz"/>
    <x v="4"/>
    <s v="jazz"/>
    <n v="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d v="2010-06-08T19:11:00"/>
    <x v="901"/>
    <n v="1276024260"/>
    <n v="1272050914"/>
    <b v="0"/>
    <n v="0"/>
    <b v="0"/>
    <s v="music/jazz"/>
    <x v="4"/>
    <s v="jazz"/>
    <n v="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d v="2014-08-30T15:30:00"/>
    <x v="902"/>
    <n v="1409412600"/>
    <n v="1404947422"/>
    <b v="0"/>
    <n v="3"/>
    <b v="0"/>
    <s v="music/jazz"/>
    <x v="4"/>
    <s v="jazz"/>
    <n v="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d v="2012-09-23T02:25:00"/>
    <x v="903"/>
    <n v="1348367100"/>
    <n v="1346180780"/>
    <b v="0"/>
    <n v="4"/>
    <b v="0"/>
    <s v="music/jazz"/>
    <x v="4"/>
    <s v="jazz"/>
    <n v="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d v="2016-01-03T01:55:37"/>
    <x v="904"/>
    <n v="1451786137"/>
    <n v="1449194137"/>
    <b v="0"/>
    <n v="3"/>
    <b v="0"/>
    <s v="music/jazz"/>
    <x v="4"/>
    <s v="jazz"/>
    <n v="0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d v="2011-01-24T05:45:26"/>
    <x v="905"/>
    <n v="1295847926"/>
    <n v="1290663926"/>
    <b v="0"/>
    <n v="6"/>
    <b v="0"/>
    <s v="music/jazz"/>
    <x v="4"/>
    <s v="jazz"/>
    <n v="3"/>
    <x v="7"/>
  </r>
  <r>
    <n v="906"/>
    <s v="24th Music Presents Channeling Motown (Live)"/>
    <s v="The DMV's most respected saxophonist pay tribute to Motown."/>
    <n v="15000"/>
    <n v="0"/>
    <x v="2"/>
    <s v="US"/>
    <s v="USD"/>
    <d v="2014-03-13T03:33:10"/>
    <x v="906"/>
    <n v="1394681590"/>
    <n v="1392093190"/>
    <b v="0"/>
    <n v="0"/>
    <b v="0"/>
    <s v="music/jazz"/>
    <x v="4"/>
    <s v="jazz"/>
    <n v="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d v="2011-09-11T04:37:03"/>
    <x v="907"/>
    <n v="1315715823"/>
    <n v="1313123823"/>
    <b v="0"/>
    <n v="0"/>
    <b v="0"/>
    <s v="music/jazz"/>
    <x v="4"/>
    <s v="jazz"/>
    <n v="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d v="2010-07-27T04:59:00"/>
    <x v="908"/>
    <n v="1280206740"/>
    <n v="1276283655"/>
    <b v="0"/>
    <n v="0"/>
    <b v="0"/>
    <s v="music/jazz"/>
    <x v="4"/>
    <s v="jazz"/>
    <n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d v="2012-07-23T04:00:00"/>
    <x v="909"/>
    <n v="1343016000"/>
    <n v="1340296440"/>
    <b v="0"/>
    <n v="8"/>
    <b v="0"/>
    <s v="music/jazz"/>
    <x v="4"/>
    <s v="jazz"/>
    <n v="3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d v="2017-03-03T13:05:19"/>
    <x v="910"/>
    <n v="1488546319"/>
    <n v="1483362319"/>
    <b v="0"/>
    <n v="5"/>
    <b v="0"/>
    <s v="music/jazz"/>
    <x v="4"/>
    <s v="jazz"/>
    <n v="22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d v="2014-01-24T00:07:25"/>
    <x v="911"/>
    <n v="1390522045"/>
    <n v="1388707645"/>
    <b v="0"/>
    <n v="0"/>
    <b v="0"/>
    <s v="music/jazz"/>
    <x v="4"/>
    <s v="jazz"/>
    <n v="0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d v="2012-12-11T03:37:27"/>
    <x v="912"/>
    <n v="1355197047"/>
    <n v="1350009447"/>
    <b v="0"/>
    <n v="2"/>
    <b v="0"/>
    <s v="music/jazz"/>
    <x v="4"/>
    <s v="jazz"/>
    <n v="1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d v="2012-05-05T03:20:19"/>
    <x v="913"/>
    <n v="1336188019"/>
    <n v="1333596019"/>
    <b v="0"/>
    <n v="24"/>
    <b v="0"/>
    <s v="music/jazz"/>
    <x v="4"/>
    <s v="jazz"/>
    <n v="7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d v="2012-08-25T18:19:07"/>
    <x v="914"/>
    <n v="1345918747"/>
    <n v="1343326747"/>
    <b v="0"/>
    <n v="0"/>
    <b v="0"/>
    <s v="music/jazz"/>
    <x v="4"/>
    <s v="jazz"/>
    <n v="0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d v="2012-03-01T04:59:00"/>
    <x v="915"/>
    <n v="1330577940"/>
    <n v="1327853914"/>
    <b v="0"/>
    <n v="9"/>
    <b v="0"/>
    <s v="music/jazz"/>
    <x v="4"/>
    <s v="jazz"/>
    <n v="6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d v="2010-10-22T05:00:00"/>
    <x v="916"/>
    <n v="1287723600"/>
    <n v="1284409734"/>
    <b v="0"/>
    <n v="0"/>
    <b v="0"/>
    <s v="music/jazz"/>
    <x v="4"/>
    <s v="jazz"/>
    <n v="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d v="2014-07-14T02:30:00"/>
    <x v="917"/>
    <n v="1405305000"/>
    <n v="1402612730"/>
    <b v="0"/>
    <n v="1"/>
    <b v="0"/>
    <s v="music/jazz"/>
    <x v="4"/>
    <s v="jazz"/>
    <n v="1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d v="2014-12-01T22:59:21"/>
    <x v="918"/>
    <n v="1417474761"/>
    <n v="1414879161"/>
    <b v="0"/>
    <n v="10"/>
    <b v="0"/>
    <s v="music/jazz"/>
    <x v="4"/>
    <s v="jazz"/>
    <n v="5"/>
    <x v="3"/>
  </r>
  <r>
    <n v="919"/>
    <s v="Jazz CD:  Out of The Blue"/>
    <s v="Cool jazz with a New Orleans flavor."/>
    <n v="20000"/>
    <n v="100"/>
    <x v="2"/>
    <s v="US"/>
    <s v="USD"/>
    <d v="2012-12-19T15:24:05"/>
    <x v="919"/>
    <n v="1355930645"/>
    <n v="1352906645"/>
    <b v="0"/>
    <n v="1"/>
    <b v="0"/>
    <s v="music/jazz"/>
    <x v="4"/>
    <s v="jazz"/>
    <n v="1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d v="2013-11-14T17:07:02"/>
    <x v="920"/>
    <n v="1384448822"/>
    <n v="1381853222"/>
    <b v="0"/>
    <n v="0"/>
    <b v="0"/>
    <s v="music/jazz"/>
    <x v="4"/>
    <s v="jazz"/>
    <n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d v="2011-12-12T05:06:16"/>
    <x v="921"/>
    <n v="1323666376"/>
    <n v="1320033976"/>
    <b v="0"/>
    <n v="20"/>
    <b v="0"/>
    <s v="music/jazz"/>
    <x v="4"/>
    <s v="jazz"/>
    <n v="3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d v="2014-10-01T12:43:13"/>
    <x v="922"/>
    <n v="1412167393"/>
    <n v="1409143393"/>
    <b v="0"/>
    <n v="30"/>
    <b v="0"/>
    <s v="music/jazz"/>
    <x v="4"/>
    <s v="jazz"/>
    <n v="21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d v="2014-11-22T00:02:03"/>
    <x v="923"/>
    <n v="1416614523"/>
    <n v="1414018923"/>
    <b v="0"/>
    <n v="6"/>
    <b v="0"/>
    <s v="music/jazz"/>
    <x v="4"/>
    <s v="jazz"/>
    <n v="2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d v="2013-02-13T22:37:49"/>
    <x v="924"/>
    <n v="1360795069"/>
    <n v="1358203069"/>
    <b v="0"/>
    <n v="15"/>
    <b v="0"/>
    <s v="music/jazz"/>
    <x v="4"/>
    <s v="jazz"/>
    <n v="1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d v="2013-11-27T22:08:31"/>
    <x v="925"/>
    <n v="1385590111"/>
    <n v="1382994511"/>
    <b v="0"/>
    <n v="5"/>
    <b v="0"/>
    <s v="music/jazz"/>
    <x v="4"/>
    <s v="jazz"/>
    <n v="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d v="2010-07-08T22:40:00"/>
    <x v="926"/>
    <n v="1278628800"/>
    <n v="1276043330"/>
    <b v="0"/>
    <n v="0"/>
    <b v="0"/>
    <s v="music/jazz"/>
    <x v="4"/>
    <s v="jazz"/>
    <n v="0"/>
    <x v="7"/>
  </r>
  <r>
    <n v="927"/>
    <s v="JETRO DA SILVA FUNK PROJECT"/>
    <s v="Studio CD/DVD Solo project of Pianist &amp; Keyboardist Jetro da Silva"/>
    <n v="20000"/>
    <n v="0"/>
    <x v="2"/>
    <s v="US"/>
    <s v="USD"/>
    <d v="2012-05-14T19:44:55"/>
    <x v="927"/>
    <n v="1337024695"/>
    <n v="1334432695"/>
    <b v="0"/>
    <n v="0"/>
    <b v="0"/>
    <s v="music/jazz"/>
    <x v="4"/>
    <s v="jazz"/>
    <n v="0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d v="2012-11-18T00:00:00"/>
    <x v="928"/>
    <n v="1353196800"/>
    <n v="1348864913"/>
    <b v="0"/>
    <n v="28"/>
    <b v="0"/>
    <s v="music/jazz"/>
    <x v="4"/>
    <s v="jazz"/>
    <n v="11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d v="2012-04-09T04:42:49"/>
    <x v="929"/>
    <n v="1333946569"/>
    <n v="1331358169"/>
    <b v="0"/>
    <n v="0"/>
    <b v="0"/>
    <s v="music/jazz"/>
    <x v="4"/>
    <s v="jazz"/>
    <n v="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d v="2010-06-25T21:32:00"/>
    <x v="930"/>
    <n v="1277501520"/>
    <n v="1273874306"/>
    <b v="0"/>
    <n v="5"/>
    <b v="0"/>
    <s v="music/jazz"/>
    <x v="4"/>
    <s v="jazz"/>
    <n v="38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d v="2014-03-16T22:00:00"/>
    <x v="931"/>
    <n v="1395007200"/>
    <n v="1392021502"/>
    <b v="0"/>
    <n v="7"/>
    <b v="0"/>
    <s v="music/jazz"/>
    <x v="4"/>
    <s v="jazz"/>
    <n v="7"/>
    <x v="3"/>
  </r>
  <r>
    <n v="932"/>
    <s v="Mandy Harvey Christmas Album"/>
    <s v="Help me to create my 3rd album, a Christmas CD with 16 Holiday/Original favorites!"/>
    <n v="9500"/>
    <n v="1381"/>
    <x v="2"/>
    <s v="US"/>
    <s v="USD"/>
    <d v="2013-03-22T22:15:45"/>
    <x v="932"/>
    <n v="1363990545"/>
    <n v="1360106145"/>
    <b v="0"/>
    <n v="30"/>
    <b v="0"/>
    <s v="music/jazz"/>
    <x v="4"/>
    <s v="jazz"/>
    <n v="1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d v="2014-05-12T04:03:29"/>
    <x v="933"/>
    <n v="1399867409"/>
    <n v="1394683409"/>
    <b v="0"/>
    <n v="2"/>
    <b v="0"/>
    <s v="music/jazz"/>
    <x v="4"/>
    <s v="jazz"/>
    <n v="6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d v="2014-05-04T06:00:00"/>
    <x v="934"/>
    <n v="1399183200"/>
    <n v="1396633284"/>
    <b v="0"/>
    <n v="30"/>
    <b v="0"/>
    <s v="music/jazz"/>
    <x v="4"/>
    <s v="jazz"/>
    <n v="3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d v="2016-01-29T08:00:29"/>
    <x v="935"/>
    <n v="1454054429"/>
    <n v="1451462429"/>
    <b v="0"/>
    <n v="2"/>
    <b v="0"/>
    <s v="music/jazz"/>
    <x v="4"/>
    <s v="jazz"/>
    <n v="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d v="2012-01-18T20:00:00"/>
    <x v="936"/>
    <n v="1326916800"/>
    <n v="1323131689"/>
    <b v="0"/>
    <n v="0"/>
    <b v="0"/>
    <s v="music/jazz"/>
    <x v="4"/>
    <s v="jazz"/>
    <n v="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d v="2013-11-03T20:09:17"/>
    <x v="937"/>
    <n v="1383509357"/>
    <n v="1380913757"/>
    <b v="0"/>
    <n v="2"/>
    <b v="0"/>
    <s v="music/jazz"/>
    <x v="4"/>
    <s v="jazz"/>
    <n v="1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d v="2012-09-02T11:30:48"/>
    <x v="938"/>
    <n v="1346585448"/>
    <n v="1343993448"/>
    <b v="0"/>
    <n v="1"/>
    <b v="0"/>
    <s v="music/jazz"/>
    <x v="4"/>
    <s v="jazz"/>
    <n v="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d v="2013-06-30T19:58:00"/>
    <x v="939"/>
    <n v="1372622280"/>
    <n v="1369246738"/>
    <b v="0"/>
    <n v="2"/>
    <b v="0"/>
    <s v="music/jazz"/>
    <x v="4"/>
    <s v="jazz"/>
    <n v="1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d v="2015-08-11T00:12:06"/>
    <x v="940"/>
    <n v="1439251926"/>
    <n v="1435363926"/>
    <b v="0"/>
    <n v="14"/>
    <b v="0"/>
    <s v="technology/wearables"/>
    <x v="2"/>
    <s v="wearables"/>
    <n v="1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d v="2017-02-10T02:19:05"/>
    <x v="941"/>
    <n v="1486693145"/>
    <n v="1484101145"/>
    <b v="0"/>
    <n v="31"/>
    <b v="0"/>
    <s v="technology/wearables"/>
    <x v="2"/>
    <s v="wearables"/>
    <n v="2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d v="2016-02-18T20:14:20"/>
    <x v="942"/>
    <n v="1455826460"/>
    <n v="1452716060"/>
    <b v="0"/>
    <n v="16"/>
    <b v="0"/>
    <s v="technology/wearables"/>
    <x v="2"/>
    <s v="wearables"/>
    <n v="9"/>
    <x v="2"/>
  </r>
  <r>
    <n v="943"/>
    <s v="SleepMode"/>
    <s v="A mask for home or travel that will give you the best, undisturbed sleep of your life."/>
    <n v="3000"/>
    <n v="289"/>
    <x v="2"/>
    <s v="US"/>
    <s v="USD"/>
    <d v="2016-11-29T17:01:45"/>
    <x v="943"/>
    <n v="1480438905"/>
    <n v="1477843305"/>
    <b v="0"/>
    <n v="12"/>
    <b v="0"/>
    <s v="technology/wearables"/>
    <x v="2"/>
    <s v="wearables"/>
    <n v="10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d v="2016-04-18T14:00:00"/>
    <x v="944"/>
    <n v="1460988000"/>
    <n v="1458050450"/>
    <b v="0"/>
    <n v="96"/>
    <b v="0"/>
    <s v="technology/wearables"/>
    <x v="2"/>
    <s v="wearables"/>
    <n v="13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d v="2017-02-18T23:59:00"/>
    <x v="945"/>
    <n v="1487462340"/>
    <n v="1482958626"/>
    <b v="0"/>
    <n v="16"/>
    <b v="0"/>
    <s v="technology/wearables"/>
    <x v="2"/>
    <s v="wearables"/>
    <n v="2"/>
    <x v="2"/>
  </r>
  <r>
    <n v="946"/>
    <s v="OmniTrade Apron"/>
    <s v="Soft edged-Hard working. The perfect wearable organization for the home and professional shop."/>
    <n v="15000"/>
    <n v="286"/>
    <x v="2"/>
    <s v="US"/>
    <s v="USD"/>
    <d v="2016-09-09T18:00:48"/>
    <x v="946"/>
    <n v="1473444048"/>
    <n v="1470852048"/>
    <b v="0"/>
    <n v="5"/>
    <b v="0"/>
    <s v="technology/wearables"/>
    <x v="2"/>
    <s v="wearables"/>
    <n v="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d v="2016-06-30T18:45:06"/>
    <x v="947"/>
    <n v="1467312306"/>
    <n v="1462128306"/>
    <b v="0"/>
    <n v="0"/>
    <b v="0"/>
    <s v="technology/wearables"/>
    <x v="2"/>
    <s v="wearables"/>
    <n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d v="2016-03-12T19:52:44"/>
    <x v="948"/>
    <n v="1457812364"/>
    <n v="1455220364"/>
    <b v="0"/>
    <n v="8"/>
    <b v="0"/>
    <s v="technology/wearables"/>
    <x v="2"/>
    <s v="wearables"/>
    <n v="1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d v="2016-02-21T01:02:56"/>
    <x v="949"/>
    <n v="1456016576"/>
    <n v="1450832576"/>
    <b v="0"/>
    <n v="7"/>
    <b v="0"/>
    <s v="technology/wearables"/>
    <x v="2"/>
    <s v="wearables"/>
    <n v="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d v="2016-01-17T18:01:01"/>
    <x v="950"/>
    <n v="1453053661"/>
    <n v="1450461661"/>
    <b v="0"/>
    <n v="24"/>
    <b v="0"/>
    <s v="technology/wearables"/>
    <x v="2"/>
    <s v="wearables"/>
    <n v="28"/>
    <x v="0"/>
  </r>
  <r>
    <n v="951"/>
    <s v="Smart Harness"/>
    <s v="Revolutionizing the way we walk our dogs!"/>
    <n v="50000"/>
    <n v="19195"/>
    <x v="2"/>
    <s v="US"/>
    <s v="USD"/>
    <d v="2016-06-04T15:41:12"/>
    <x v="951"/>
    <n v="1465054872"/>
    <n v="1461166872"/>
    <b v="0"/>
    <n v="121"/>
    <b v="0"/>
    <s v="technology/wearables"/>
    <x v="2"/>
    <s v="wearables"/>
    <n v="38"/>
    <x v="2"/>
  </r>
  <r>
    <n v="952"/>
    <s v="Audionoggin - Join the Earvolution"/>
    <s v="Audionoggin: Wireless personal surround sound for the athlete in everyone."/>
    <n v="49000"/>
    <n v="19572"/>
    <x v="2"/>
    <s v="US"/>
    <s v="USD"/>
    <d v="2016-11-18T15:43:32"/>
    <x v="952"/>
    <n v="1479483812"/>
    <n v="1476888212"/>
    <b v="0"/>
    <n v="196"/>
    <b v="0"/>
    <s v="technology/wearables"/>
    <x v="2"/>
    <s v="wearables"/>
    <n v="4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d v="2015-01-25T03:56:39"/>
    <x v="953"/>
    <n v="1422158199"/>
    <n v="1419566199"/>
    <b v="0"/>
    <n v="5"/>
    <b v="0"/>
    <s v="technology/wearables"/>
    <x v="2"/>
    <s v="wearables"/>
    <n v="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d v="2015-08-20T20:00:39"/>
    <x v="954"/>
    <n v="1440100839"/>
    <n v="1436472039"/>
    <b v="0"/>
    <n v="73"/>
    <b v="0"/>
    <s v="technology/wearables"/>
    <x v="2"/>
    <s v="wearables"/>
    <n v="4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d v="2016-09-13T07:05:00"/>
    <x v="955"/>
    <n v="1473750300"/>
    <n v="1470294300"/>
    <b v="0"/>
    <n v="93"/>
    <b v="0"/>
    <s v="technology/wearables"/>
    <x v="2"/>
    <s v="wearables"/>
    <n v="6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d v="2015-04-26T20:55:59"/>
    <x v="956"/>
    <n v="1430081759"/>
    <n v="1424901359"/>
    <b v="0"/>
    <n v="17"/>
    <b v="0"/>
    <s v="technology/wearables"/>
    <x v="2"/>
    <s v="wearables"/>
    <n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d v="2016-11-17T14:15:33"/>
    <x v="957"/>
    <n v="1479392133"/>
    <n v="1476710133"/>
    <b v="0"/>
    <n v="7"/>
    <b v="0"/>
    <s v="technology/wearables"/>
    <x v="2"/>
    <s v="wearables"/>
    <n v="2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d v="2015-04-10T04:59:00"/>
    <x v="958"/>
    <n v="1428641940"/>
    <n v="1426792563"/>
    <b v="0"/>
    <n v="17"/>
    <b v="0"/>
    <s v="technology/wearables"/>
    <x v="2"/>
    <s v="wearables"/>
    <n v="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d v="2015-01-19T04:11:05"/>
    <x v="959"/>
    <n v="1421640665"/>
    <n v="1419048665"/>
    <b v="0"/>
    <n v="171"/>
    <b v="0"/>
    <s v="technology/wearables"/>
    <x v="2"/>
    <s v="wearables"/>
    <n v="3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d v="2017-03-14T14:02:35"/>
    <x v="960"/>
    <n v="1489500155"/>
    <n v="1485874955"/>
    <b v="0"/>
    <n v="188"/>
    <b v="0"/>
    <s v="technology/wearables"/>
    <x v="2"/>
    <s v="wearables"/>
    <n v="46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d v="2017-02-20T19:00:00"/>
    <x v="961"/>
    <n v="1487617200"/>
    <n v="1483634335"/>
    <b v="0"/>
    <n v="110"/>
    <b v="0"/>
    <s v="technology/wearables"/>
    <x v="2"/>
    <s v="wearables"/>
    <n v="42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d v="2016-02-11T17:05:53"/>
    <x v="962"/>
    <n v="1455210353"/>
    <n v="1451927153"/>
    <b v="0"/>
    <n v="37"/>
    <b v="0"/>
    <s v="technology/wearables"/>
    <x v="2"/>
    <s v="wearables"/>
    <n v="28"/>
    <x v="2"/>
  </r>
  <r>
    <n v="963"/>
    <s v="The Ultimate Learning Center"/>
    <s v="WE are molding an educated, motivated, non violent GENERATION!"/>
    <n v="35000"/>
    <n v="377"/>
    <x v="2"/>
    <s v="US"/>
    <s v="USD"/>
    <d v="2016-10-17T15:15:19"/>
    <x v="963"/>
    <n v="1476717319"/>
    <n v="1473693319"/>
    <b v="0"/>
    <n v="9"/>
    <b v="0"/>
    <s v="technology/wearables"/>
    <x v="2"/>
    <s v="wearables"/>
    <n v="1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d v="2015-09-01T15:05:19"/>
    <x v="964"/>
    <n v="1441119919"/>
    <n v="1437663919"/>
    <b v="0"/>
    <n v="29"/>
    <b v="0"/>
    <s v="technology/wearables"/>
    <x v="2"/>
    <s v="wearables"/>
    <n v="1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d v="2016-10-26T03:59:00"/>
    <x v="965"/>
    <n v="1477454340"/>
    <n v="1474676646"/>
    <b v="0"/>
    <n v="6"/>
    <b v="0"/>
    <s v="technology/wearables"/>
    <x v="2"/>
    <s v="wearables"/>
    <n v="1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d v="2016-10-06T15:15:32"/>
    <x v="966"/>
    <n v="1475766932"/>
    <n v="1473174932"/>
    <b v="0"/>
    <n v="30"/>
    <b v="0"/>
    <s v="technology/wearables"/>
    <x v="2"/>
    <s v="wearables"/>
    <n v="15"/>
    <x v="2"/>
  </r>
  <r>
    <n v="967"/>
    <s v="Better Beanie"/>
    <s v="Better Beanie is the new therapeutic wearable designed to assist you while keeping your hands free."/>
    <n v="20000"/>
    <n v="3562"/>
    <x v="2"/>
    <s v="US"/>
    <s v="USD"/>
    <d v="2016-04-22T05:06:14"/>
    <x v="967"/>
    <n v="1461301574"/>
    <n v="1456121174"/>
    <b v="0"/>
    <n v="81"/>
    <b v="0"/>
    <s v="technology/wearables"/>
    <x v="2"/>
    <s v="wearables"/>
    <n v="1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d v="2014-08-15T20:20:34"/>
    <x v="968"/>
    <n v="1408134034"/>
    <n v="1405542034"/>
    <b v="0"/>
    <n v="4"/>
    <b v="0"/>
    <s v="technology/wearables"/>
    <x v="2"/>
    <s v="wearables"/>
    <n v="1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d v="2017-02-09T07:16:47"/>
    <x v="969"/>
    <n v="1486624607"/>
    <n v="1483773407"/>
    <b v="0"/>
    <n v="11"/>
    <b v="0"/>
    <s v="technology/wearables"/>
    <x v="2"/>
    <s v="wearables"/>
    <n v="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d v="2017-01-23T04:59:00"/>
    <x v="970"/>
    <n v="1485147540"/>
    <n v="1481951853"/>
    <b v="0"/>
    <n v="14"/>
    <b v="0"/>
    <s v="technology/wearables"/>
    <x v="2"/>
    <s v="wearables"/>
    <n v="46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d v="2015-06-01T17:01:00"/>
    <x v="971"/>
    <n v="1433178060"/>
    <n v="1429290060"/>
    <b v="0"/>
    <n v="5"/>
    <b v="0"/>
    <s v="technology/wearables"/>
    <x v="2"/>
    <s v="wearables"/>
    <n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d v="2014-09-04T06:59:00"/>
    <x v="972"/>
    <n v="1409813940"/>
    <n v="1407271598"/>
    <b v="0"/>
    <n v="45"/>
    <b v="0"/>
    <s v="technology/wearables"/>
    <x v="2"/>
    <s v="wearables"/>
    <n v="35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d v="2015-11-09T01:21:33"/>
    <x v="973"/>
    <n v="1447032093"/>
    <n v="1441844493"/>
    <b v="0"/>
    <n v="8"/>
    <b v="0"/>
    <s v="technology/wearables"/>
    <x v="2"/>
    <s v="wearables"/>
    <n v="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d v="2016-03-25T16:59:16"/>
    <x v="974"/>
    <n v="1458925156"/>
    <n v="1456336756"/>
    <b v="0"/>
    <n v="3"/>
    <b v="0"/>
    <s v="technology/wearables"/>
    <x v="2"/>
    <s v="wearables"/>
    <n v="1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d v="2016-06-28T16:43:05"/>
    <x v="975"/>
    <n v="1467132185"/>
    <n v="1461948185"/>
    <b v="0"/>
    <n v="24"/>
    <b v="0"/>
    <s v="technology/wearables"/>
    <x v="2"/>
    <s v="wearables"/>
    <n v="3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d v="2015-08-14T01:24:57"/>
    <x v="976"/>
    <n v="1439515497"/>
    <n v="1435627497"/>
    <b v="0"/>
    <n v="18"/>
    <b v="0"/>
    <s v="technology/wearables"/>
    <x v="2"/>
    <s v="wearables"/>
    <n v="2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d v="2016-02-21T22:36:37"/>
    <x v="977"/>
    <n v="1456094197"/>
    <n v="1453502197"/>
    <b v="0"/>
    <n v="12"/>
    <b v="0"/>
    <s v="technology/wearables"/>
    <x v="2"/>
    <s v="wearables"/>
    <n v="34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d v="2016-02-25T07:25:01"/>
    <x v="978"/>
    <n v="1456385101"/>
    <n v="1453793101"/>
    <b v="0"/>
    <n v="123"/>
    <b v="0"/>
    <s v="technology/wearables"/>
    <x v="2"/>
    <s v="wearables"/>
    <n v="56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d v="2016-06-20T18:59:00"/>
    <x v="979"/>
    <n v="1466449140"/>
    <n v="1463392828"/>
    <b v="0"/>
    <n v="96"/>
    <b v="0"/>
    <s v="technology/wearables"/>
    <x v="2"/>
    <s v="wearables"/>
    <n v="83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d v="2014-11-30T22:42:02"/>
    <x v="980"/>
    <n v="1417387322"/>
    <n v="1413495722"/>
    <b v="0"/>
    <n v="31"/>
    <b v="0"/>
    <s v="technology/wearables"/>
    <x v="2"/>
    <s v="wearables"/>
    <n v="15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d v="2014-08-09T22:43:42"/>
    <x v="981"/>
    <n v="1407624222"/>
    <n v="1405032222"/>
    <b v="0"/>
    <n v="4"/>
    <b v="0"/>
    <s v="technology/wearables"/>
    <x v="2"/>
    <s v="wearables"/>
    <n v="0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d v="2016-10-02T18:04:46"/>
    <x v="982"/>
    <n v="1475431486"/>
    <n v="1472839486"/>
    <b v="0"/>
    <n v="3"/>
    <b v="0"/>
    <s v="technology/wearables"/>
    <x v="2"/>
    <s v="wearables"/>
    <n v="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d v="2016-08-23T20:54:00"/>
    <x v="983"/>
    <n v="1471985640"/>
    <n v="1469289685"/>
    <b v="0"/>
    <n v="179"/>
    <b v="0"/>
    <s v="technology/wearables"/>
    <x v="2"/>
    <s v="wearables"/>
    <n v="3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d v="2015-03-28T01:46:48"/>
    <x v="984"/>
    <n v="1427507208"/>
    <n v="1424918808"/>
    <b v="0"/>
    <n v="3"/>
    <b v="0"/>
    <s v="technology/wearables"/>
    <x v="2"/>
    <s v="wearables"/>
    <n v="1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d v="2015-12-31T23:00:00"/>
    <x v="985"/>
    <n v="1451602800"/>
    <n v="1449011610"/>
    <b v="0"/>
    <n v="23"/>
    <b v="0"/>
    <s v="technology/wearables"/>
    <x v="2"/>
    <s v="wearables"/>
    <n v="6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d v="2016-01-10T00:00:00"/>
    <x v="986"/>
    <n v="1452384000"/>
    <n v="1447698300"/>
    <b v="0"/>
    <n v="23"/>
    <b v="0"/>
    <s v="technology/wearables"/>
    <x v="2"/>
    <s v="wearables"/>
    <n v="13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d v="2014-06-23T07:04:10"/>
    <x v="987"/>
    <n v="1403507050"/>
    <n v="1400051050"/>
    <b v="0"/>
    <n v="41"/>
    <b v="0"/>
    <s v="technology/wearables"/>
    <x v="2"/>
    <s v="wearables"/>
    <n v="13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d v="2016-10-01T08:33:45"/>
    <x v="988"/>
    <n v="1475310825"/>
    <n v="1472718825"/>
    <b v="0"/>
    <n v="0"/>
    <b v="0"/>
    <s v="technology/wearables"/>
    <x v="2"/>
    <s v="wearables"/>
    <n v="0"/>
    <x v="2"/>
  </r>
  <r>
    <n v="989"/>
    <s v="Power Rope"/>
    <s v="The most useful phone charger you will ever buy"/>
    <n v="10000"/>
    <n v="1677"/>
    <x v="2"/>
    <s v="US"/>
    <s v="USD"/>
    <d v="2016-09-28T22:24:55"/>
    <x v="989"/>
    <n v="1475101495"/>
    <n v="1472509495"/>
    <b v="0"/>
    <n v="32"/>
    <b v="0"/>
    <s v="technology/wearables"/>
    <x v="2"/>
    <s v="wearables"/>
    <n v="17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d v="2014-09-03T18:49:24"/>
    <x v="990"/>
    <n v="1409770164"/>
    <n v="1407178164"/>
    <b v="0"/>
    <n v="2"/>
    <b v="0"/>
    <s v="technology/wearables"/>
    <x v="2"/>
    <s v="wearables"/>
    <n v="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d v="2016-07-12T18:51:00"/>
    <x v="991"/>
    <n v="1468349460"/>
    <n v="1466186988"/>
    <b v="0"/>
    <n v="7"/>
    <b v="0"/>
    <s v="technology/wearables"/>
    <x v="2"/>
    <s v="wearables"/>
    <n v="4"/>
    <x v="2"/>
  </r>
  <r>
    <n v="992"/>
    <s v="WairConditioning"/>
    <s v="The HOTTEST and COOLEST thing yet! WairConditioning... an entirely new level of comfortability!"/>
    <n v="100000"/>
    <n v="467"/>
    <x v="2"/>
    <s v="US"/>
    <s v="USD"/>
    <d v="2016-05-07T21:11:59"/>
    <x v="992"/>
    <n v="1462655519"/>
    <n v="1457475119"/>
    <b v="0"/>
    <n v="4"/>
    <b v="0"/>
    <s v="technology/wearables"/>
    <x v="2"/>
    <s v="wearables"/>
    <n v="0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d v="2016-11-12T05:00:00"/>
    <x v="993"/>
    <n v="1478926800"/>
    <n v="1476054568"/>
    <b v="0"/>
    <n v="196"/>
    <b v="0"/>
    <s v="technology/wearables"/>
    <x v="2"/>
    <s v="wearables"/>
    <n v="25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d v="2014-11-30T22:59:00"/>
    <x v="994"/>
    <n v="1417388340"/>
    <n v="1412835530"/>
    <b v="0"/>
    <n v="11"/>
    <b v="0"/>
    <s v="technology/wearables"/>
    <x v="2"/>
    <s v="wearables"/>
    <n v="2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d v="2014-11-29T16:00:00"/>
    <x v="995"/>
    <n v="1417276800"/>
    <n v="1415140480"/>
    <b v="0"/>
    <n v="9"/>
    <b v="0"/>
    <s v="technology/wearables"/>
    <x v="2"/>
    <s v="wearables"/>
    <n v="7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d v="2014-07-27T15:27:00"/>
    <x v="996"/>
    <n v="1406474820"/>
    <n v="1403902060"/>
    <b v="0"/>
    <n v="5"/>
    <b v="0"/>
    <s v="technology/wearables"/>
    <x v="2"/>
    <s v="wearables"/>
    <n v="2"/>
    <x v="3"/>
  </r>
  <r>
    <n v="997"/>
    <s v="iPhanny"/>
    <s v="The iPhanny keeps your iPhone 6 safe from bending in those dangerous pants pockets."/>
    <n v="5000"/>
    <n v="65"/>
    <x v="2"/>
    <s v="US"/>
    <s v="USD"/>
    <d v="2014-11-28T03:28:17"/>
    <x v="997"/>
    <n v="1417145297"/>
    <n v="1414549697"/>
    <b v="0"/>
    <n v="8"/>
    <b v="0"/>
    <s v="technology/wearables"/>
    <x v="2"/>
    <s v="wearables"/>
    <n v="1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d v="2015-11-19T05:03:21"/>
    <x v="998"/>
    <n v="1447909401"/>
    <n v="1444017801"/>
    <b v="0"/>
    <n v="229"/>
    <b v="0"/>
    <s v="technology/wearables"/>
    <x v="2"/>
    <s v="wearables"/>
    <n v="5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d v="2014-11-13T08:02:00"/>
    <x v="999"/>
    <n v="1415865720"/>
    <n v="1413270690"/>
    <b v="0"/>
    <n v="40"/>
    <b v="0"/>
    <s v="technology/wearables"/>
    <x v="2"/>
    <s v="wearables"/>
    <n v="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d v="2017-03-15T00:26:00"/>
    <x v="1000"/>
    <n v="1489537560"/>
    <n v="1484357160"/>
    <b v="0"/>
    <n v="6"/>
    <b v="0"/>
    <s v="technology/wearables"/>
    <x v="2"/>
    <s v="wearables"/>
    <n v="2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d v="2017-01-30T17:16:53"/>
    <x v="1001"/>
    <n v="1485796613"/>
    <n v="1481908613"/>
    <b v="0"/>
    <n v="4"/>
    <b v="0"/>
    <s v="technology/wearables"/>
    <x v="2"/>
    <s v="wearables"/>
    <n v="104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d v="2015-12-17T05:59:00"/>
    <x v="1002"/>
    <n v="1450331940"/>
    <n v="1447777514"/>
    <b v="0"/>
    <n v="22"/>
    <b v="0"/>
    <s v="technology/wearables"/>
    <x v="2"/>
    <s v="wearables"/>
    <n v="3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d v="2017-03-16T16:01:01"/>
    <x v="1003"/>
    <n v="1489680061"/>
    <n v="1487091661"/>
    <b v="0"/>
    <n v="15"/>
    <b v="0"/>
    <s v="technology/wearables"/>
    <x v="2"/>
    <s v="wearables"/>
    <n v="16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d v="2016-02-18T17:00:27"/>
    <x v="1004"/>
    <n v="1455814827"/>
    <n v="1453222827"/>
    <b v="0"/>
    <n v="95"/>
    <b v="0"/>
    <s v="technology/wearables"/>
    <x v="2"/>
    <s v="wearables"/>
    <n v="82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d v="2015-10-30T14:59:43"/>
    <x v="1005"/>
    <n v="1446217183"/>
    <n v="1443538783"/>
    <b v="0"/>
    <n v="161"/>
    <b v="0"/>
    <s v="technology/wearables"/>
    <x v="2"/>
    <s v="wearables"/>
    <n v="7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d v="2014-12-12T07:11:00"/>
    <x v="1006"/>
    <n v="1418368260"/>
    <n v="1417654672"/>
    <b v="0"/>
    <n v="8"/>
    <b v="0"/>
    <s v="technology/wearables"/>
    <x v="2"/>
    <s v="wearables"/>
    <n v="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d v="2016-12-14T15:00:23"/>
    <x v="1007"/>
    <n v="1481727623"/>
    <n v="1478095223"/>
    <b v="0"/>
    <n v="76"/>
    <b v="0"/>
    <s v="technology/wearables"/>
    <x v="2"/>
    <s v="wearables"/>
    <n v="4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d v="2016-12-28T19:25:15"/>
    <x v="1008"/>
    <n v="1482953115"/>
    <n v="1480361115"/>
    <b v="0"/>
    <n v="1"/>
    <b v="0"/>
    <s v="technology/wearables"/>
    <x v="2"/>
    <s v="wearables"/>
    <n v="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d v="2016-06-19T14:30:46"/>
    <x v="1009"/>
    <n v="1466346646"/>
    <n v="1463754646"/>
    <b v="0"/>
    <n v="101"/>
    <b v="0"/>
    <s v="technology/wearables"/>
    <x v="2"/>
    <s v="wearables"/>
    <n v="13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d v="2016-09-05T02:59:00"/>
    <x v="1010"/>
    <n v="1473044340"/>
    <n v="1468180462"/>
    <b v="0"/>
    <n v="4"/>
    <b v="0"/>
    <s v="technology/wearables"/>
    <x v="2"/>
    <s v="wearables"/>
    <n v="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d v="2014-12-18T21:33:15"/>
    <x v="1011"/>
    <n v="1418938395"/>
    <n v="1415050395"/>
    <b v="0"/>
    <n v="1"/>
    <b v="0"/>
    <s v="technology/wearables"/>
    <x v="2"/>
    <s v="wearables"/>
    <n v="0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d v="2017-01-24T10:34:12"/>
    <x v="1012"/>
    <n v="1485254052"/>
    <n v="1481366052"/>
    <b v="0"/>
    <n v="775"/>
    <b v="0"/>
    <s v="technology/wearables"/>
    <x v="2"/>
    <s v="wearables"/>
    <n v="21535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d v="2015-12-29T20:00:00"/>
    <x v="1013"/>
    <n v="1451419200"/>
    <n v="1449000056"/>
    <b v="0"/>
    <n v="90"/>
    <b v="0"/>
    <s v="technology/wearables"/>
    <x v="2"/>
    <s v="wearables"/>
    <n v="35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d v="2015-01-01T00:03:35"/>
    <x v="1014"/>
    <n v="1420070615"/>
    <n v="1415750615"/>
    <b v="0"/>
    <n v="16"/>
    <b v="0"/>
    <s v="technology/wearables"/>
    <x v="2"/>
    <s v="wearables"/>
    <n v="31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d v="2015-11-25T22:04:55"/>
    <x v="1015"/>
    <n v="1448489095"/>
    <n v="1445893495"/>
    <b v="0"/>
    <n v="6"/>
    <b v="0"/>
    <s v="technology/wearables"/>
    <x v="2"/>
    <s v="wearables"/>
    <n v="3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d v="2016-04-07T01:34:16"/>
    <x v="1016"/>
    <n v="1459992856"/>
    <n v="1456108456"/>
    <b v="0"/>
    <n v="38"/>
    <b v="0"/>
    <s v="technology/wearables"/>
    <x v="2"/>
    <s v="wearables"/>
    <n v="3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d v="2015-11-21T17:12:15"/>
    <x v="1017"/>
    <n v="1448125935"/>
    <n v="1444666335"/>
    <b v="0"/>
    <n v="355"/>
    <b v="0"/>
    <s v="technology/wearables"/>
    <x v="2"/>
    <s v="wearables"/>
    <n v="2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d v="2016-07-14T11:48:53"/>
    <x v="1018"/>
    <n v="1468496933"/>
    <n v="1465904933"/>
    <b v="0"/>
    <n v="7"/>
    <b v="0"/>
    <s v="technology/wearables"/>
    <x v="2"/>
    <s v="wearables"/>
    <n v="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d v="2015-02-04T23:22:29"/>
    <x v="1019"/>
    <n v="1423092149"/>
    <n v="1420500149"/>
    <b v="0"/>
    <n v="400"/>
    <b v="0"/>
    <s v="technology/wearables"/>
    <x v="2"/>
    <s v="wearables"/>
    <n v="47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d v="2015-06-02T00:47:00"/>
    <x v="1020"/>
    <n v="1433206020"/>
    <n v="1430617209"/>
    <b v="0"/>
    <n v="30"/>
    <b v="1"/>
    <s v="music/electronic music"/>
    <x v="4"/>
    <s v="electronic music"/>
    <n v="206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d v="2015-10-17T04:00:00"/>
    <x v="1021"/>
    <n v="1445054400"/>
    <n v="1443074571"/>
    <b v="1"/>
    <n v="478"/>
    <b v="1"/>
    <s v="music/electronic music"/>
    <x v="4"/>
    <s v="electronic music"/>
    <n v="352"/>
    <x v="0"/>
  </r>
  <r>
    <n v="1022"/>
    <s v="Sammy Bananas - Bootlegs Vol. 2!!"/>
    <s v="Help get four new bootlegs onto vinyl in the second installment of my series!"/>
    <n v="2000"/>
    <n v="2298"/>
    <x v="0"/>
    <s v="US"/>
    <s v="USD"/>
    <d v="2015-05-17T15:31:17"/>
    <x v="1022"/>
    <n v="1431876677"/>
    <n v="1429284677"/>
    <b v="1"/>
    <n v="74"/>
    <b v="1"/>
    <s v="music/electronic music"/>
    <x v="4"/>
    <s v="electronic music"/>
    <n v="1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d v="2015-06-20T22:04:21"/>
    <x v="1023"/>
    <n v="1434837861"/>
    <n v="1432245861"/>
    <b v="0"/>
    <n v="131"/>
    <b v="1"/>
    <s v="music/electronic music"/>
    <x v="4"/>
    <s v="electronic music"/>
    <n v="237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d v="2016-01-31T13:56:03"/>
    <x v="1024"/>
    <n v="1454248563"/>
    <n v="1451656563"/>
    <b v="1"/>
    <n v="61"/>
    <b v="1"/>
    <s v="music/electronic music"/>
    <x v="4"/>
    <s v="electronic music"/>
    <n v="119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d v="2015-03-16T19:00:37"/>
    <x v="1025"/>
    <n v="1426532437"/>
    <n v="1423944037"/>
    <b v="1"/>
    <n v="1071"/>
    <b v="1"/>
    <s v="music/electronic music"/>
    <x v="4"/>
    <s v="electronic music"/>
    <n v="11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d v="2016-03-31T08:46:56"/>
    <x v="1026"/>
    <n v="1459414016"/>
    <n v="1456480016"/>
    <b v="1"/>
    <n v="122"/>
    <b v="1"/>
    <s v="music/electronic music"/>
    <x v="4"/>
    <s v="electronic music"/>
    <n v="100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d v="2014-10-23T00:49:07"/>
    <x v="1027"/>
    <n v="1414025347"/>
    <n v="1411433347"/>
    <b v="1"/>
    <n v="111"/>
    <b v="1"/>
    <s v="music/electronic music"/>
    <x v="4"/>
    <s v="electronic music"/>
    <n v="103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d v="2017-03-06T20:00:00"/>
    <x v="1028"/>
    <n v="1488830400"/>
    <n v="1484924605"/>
    <b v="1"/>
    <n v="255"/>
    <b v="1"/>
    <s v="music/electronic music"/>
    <x v="4"/>
    <s v="electronic music"/>
    <n v="11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d v="2015-04-04T21:59:00"/>
    <x v="1029"/>
    <n v="1428184740"/>
    <n v="1423501507"/>
    <b v="0"/>
    <n v="141"/>
    <b v="1"/>
    <s v="music/electronic music"/>
    <x v="4"/>
    <s v="electronic music"/>
    <n v="112"/>
    <x v="0"/>
  </r>
  <r>
    <n v="1030"/>
    <s v="The Gothsicles - I FEEL SICLE"/>
    <s v="Help fund the latest Gothsicles mega-album, I FEEL SICLE!"/>
    <n v="2000"/>
    <n v="6842"/>
    <x v="0"/>
    <s v="US"/>
    <s v="USD"/>
    <d v="2016-09-12T11:35:49"/>
    <x v="1030"/>
    <n v="1473680149"/>
    <n v="1472470549"/>
    <b v="0"/>
    <n v="159"/>
    <b v="1"/>
    <s v="music/electronic music"/>
    <x v="4"/>
    <s v="electronic music"/>
    <n v="342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d v="2015-12-16T18:20:10"/>
    <x v="1031"/>
    <n v="1450290010"/>
    <n v="1447698010"/>
    <b v="0"/>
    <n v="99"/>
    <b v="1"/>
    <s v="music/electronic music"/>
    <x v="4"/>
    <s v="electronic music"/>
    <n v="107"/>
    <x v="0"/>
  </r>
  <r>
    <n v="1032"/>
    <s v="Phantom Ship / Coastal (Album Preorder)"/>
    <s v="Ideal for living rooms and open spaces."/>
    <n v="5400"/>
    <n v="5858.84"/>
    <x v="0"/>
    <s v="US"/>
    <s v="USD"/>
    <d v="2016-06-23T16:00:25"/>
    <x v="1032"/>
    <n v="1466697625"/>
    <n v="1464105625"/>
    <b v="0"/>
    <n v="96"/>
    <b v="1"/>
    <s v="music/electronic music"/>
    <x v="4"/>
    <s v="electronic music"/>
    <n v="108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d v="2016-12-12T17:34:40"/>
    <x v="1033"/>
    <n v="1481564080"/>
    <n v="1479144880"/>
    <b v="0"/>
    <n v="27"/>
    <b v="1"/>
    <s v="music/electronic music"/>
    <x v="4"/>
    <s v="electronic music"/>
    <n v="10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d v="2016-08-05T03:59:00"/>
    <x v="1034"/>
    <n v="1470369540"/>
    <n v="1467604804"/>
    <b v="0"/>
    <n v="166"/>
    <b v="1"/>
    <s v="music/electronic music"/>
    <x v="4"/>
    <s v="electronic music"/>
    <n v="13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d v="2015-02-11T15:23:40"/>
    <x v="1035"/>
    <n v="1423668220"/>
    <n v="1421076220"/>
    <b v="0"/>
    <n v="76"/>
    <b v="1"/>
    <s v="music/electronic music"/>
    <x v="4"/>
    <s v="electronic music"/>
    <n v="108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d v="2013-01-07T08:00:00"/>
    <x v="1036"/>
    <n v="1357545600"/>
    <n v="1354790790"/>
    <b v="0"/>
    <n v="211"/>
    <b v="1"/>
    <s v="music/electronic music"/>
    <x v="4"/>
    <s v="electronic music"/>
    <n v="112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d v="2015-05-18T05:00:00"/>
    <x v="1037"/>
    <n v="1431925200"/>
    <n v="1429991062"/>
    <b v="0"/>
    <n v="21"/>
    <b v="1"/>
    <s v="music/electronic music"/>
    <x v="4"/>
    <s v="electronic music"/>
    <n v="102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d v="2016-03-19T04:33:43"/>
    <x v="1038"/>
    <n v="1458362023"/>
    <n v="1455773623"/>
    <b v="0"/>
    <n v="61"/>
    <b v="1"/>
    <s v="music/electronic music"/>
    <x v="4"/>
    <s v="electronic music"/>
    <n v="14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d v="2016-12-13T07:59:00"/>
    <x v="1039"/>
    <n v="1481615940"/>
    <n v="1479436646"/>
    <b v="0"/>
    <n v="30"/>
    <b v="1"/>
    <s v="music/electronic music"/>
    <x v="4"/>
    <s v="electronic music"/>
    <n v="128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d v="2016-08-27T17:00:09"/>
    <x v="1040"/>
    <n v="1472317209"/>
    <n v="1469725209"/>
    <b v="0"/>
    <n v="1"/>
    <b v="0"/>
    <s v="journalism/audio"/>
    <x v="5"/>
    <s v="audio"/>
    <n v="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d v="2014-07-31T01:26:32"/>
    <x v="1041"/>
    <n v="1406769992"/>
    <n v="1405041992"/>
    <b v="0"/>
    <n v="0"/>
    <b v="0"/>
    <s v="journalism/audio"/>
    <x v="5"/>
    <s v="audio"/>
    <n v="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d v="2014-09-12T10:00:00"/>
    <x v="1042"/>
    <n v="1410516000"/>
    <n v="1406824948"/>
    <b v="0"/>
    <n v="1"/>
    <b v="0"/>
    <s v="journalism/audio"/>
    <x v="5"/>
    <s v="audio"/>
    <n v="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d v="2015-05-20T06:04:15"/>
    <x v="1043"/>
    <n v="1432101855"/>
    <n v="1429509855"/>
    <b v="0"/>
    <n v="292"/>
    <b v="0"/>
    <s v="journalism/audio"/>
    <x v="5"/>
    <s v="audio"/>
    <n v="9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d v="2015-03-05T20:27:00"/>
    <x v="1044"/>
    <n v="1425587220"/>
    <n v="1420668801"/>
    <b v="0"/>
    <n v="2"/>
    <b v="0"/>
    <s v="journalism/audio"/>
    <x v="5"/>
    <s v="audio"/>
    <n v="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d v="2014-08-23T20:59:10"/>
    <x v="1045"/>
    <n v="1408827550"/>
    <n v="1406235550"/>
    <b v="0"/>
    <n v="8"/>
    <b v="0"/>
    <s v="journalism/audio"/>
    <x v="5"/>
    <s v="audio"/>
    <n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d v="2015-12-26T20:26:00"/>
    <x v="1046"/>
    <n v="1451161560"/>
    <n v="1447273560"/>
    <b v="0"/>
    <n v="0"/>
    <b v="0"/>
    <s v="journalism/audio"/>
    <x v="5"/>
    <s v="audio"/>
    <n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d v="2014-11-05T20:38:35"/>
    <x v="1047"/>
    <n v="1415219915"/>
    <n v="1412624315"/>
    <b v="0"/>
    <n v="1"/>
    <b v="0"/>
    <s v="journalism/audio"/>
    <x v="5"/>
    <s v="audio"/>
    <n v="0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d v="2016-09-25T01:16:29"/>
    <x v="1048"/>
    <n v="1474766189"/>
    <n v="1471310189"/>
    <b v="0"/>
    <n v="4"/>
    <b v="0"/>
    <s v="journalism/audio"/>
    <x v="5"/>
    <s v="audio"/>
    <n v="1"/>
    <x v="2"/>
  </r>
  <r>
    <n v="1049"/>
    <s v="J1 (Canceled)"/>
    <s v="------"/>
    <n v="12000"/>
    <n v="0"/>
    <x v="1"/>
    <s v="US"/>
    <s v="USD"/>
    <d v="2016-02-12T10:20:45"/>
    <x v="1049"/>
    <n v="1455272445"/>
    <n v="1452680445"/>
    <b v="0"/>
    <n v="0"/>
    <b v="0"/>
    <s v="journalism/audio"/>
    <x v="5"/>
    <s v="audio"/>
    <n v="0"/>
    <x v="2"/>
  </r>
  <r>
    <n v="1050"/>
    <s v="The (Secular) Barbershop Podcast (Canceled)"/>
    <s v="Secularism is on the rise and I hear you.Talk to me."/>
    <n v="2500"/>
    <n v="0"/>
    <x v="1"/>
    <s v="US"/>
    <s v="USD"/>
    <d v="2015-09-14T19:07:57"/>
    <x v="1050"/>
    <n v="1442257677"/>
    <n v="1439665677"/>
    <b v="0"/>
    <n v="0"/>
    <b v="0"/>
    <s v="journalism/audio"/>
    <x v="5"/>
    <s v="audio"/>
    <n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d v="2014-08-27T00:20:25"/>
    <x v="1051"/>
    <n v="1409098825"/>
    <n v="1406679625"/>
    <b v="0"/>
    <n v="0"/>
    <b v="0"/>
    <s v="journalism/audio"/>
    <x v="5"/>
    <s v="audio"/>
    <n v="0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d v="2016-06-06T20:09:00"/>
    <x v="1052"/>
    <n v="1465243740"/>
    <n v="1461438495"/>
    <b v="0"/>
    <n v="0"/>
    <b v="0"/>
    <s v="journalism/audio"/>
    <x v="5"/>
    <s v="audio"/>
    <n v="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d v="2017-03-06T04:08:52"/>
    <x v="1053"/>
    <n v="1488773332"/>
    <n v="1486613332"/>
    <b v="0"/>
    <n v="1"/>
    <b v="0"/>
    <s v="journalism/audio"/>
    <x v="5"/>
    <s v="audio"/>
    <n v="1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d v="2014-08-10T22:00:00"/>
    <x v="1054"/>
    <n v="1407708000"/>
    <n v="1405110399"/>
    <b v="0"/>
    <n v="0"/>
    <b v="0"/>
    <s v="journalism/audio"/>
    <x v="5"/>
    <s v="audio"/>
    <n v="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d v="2016-03-07T23:49:05"/>
    <x v="1055"/>
    <n v="1457394545"/>
    <n v="1454802545"/>
    <b v="0"/>
    <n v="0"/>
    <b v="0"/>
    <s v="journalism/audio"/>
    <x v="5"/>
    <s v="audio"/>
    <n v="0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d v="2015-04-24T16:16:17"/>
    <x v="1056"/>
    <n v="1429892177"/>
    <n v="1424711777"/>
    <b v="0"/>
    <n v="0"/>
    <b v="0"/>
    <s v="journalism/audio"/>
    <x v="5"/>
    <s v="audio"/>
    <n v="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d v="2016-12-04T21:54:43"/>
    <x v="1057"/>
    <n v="1480888483"/>
    <n v="1478292883"/>
    <b v="0"/>
    <n v="0"/>
    <b v="0"/>
    <s v="journalism/audio"/>
    <x v="5"/>
    <s v="audio"/>
    <n v="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d v="2015-03-26T00:00:00"/>
    <x v="1058"/>
    <n v="1427328000"/>
    <n v="1423777043"/>
    <b v="0"/>
    <n v="0"/>
    <b v="0"/>
    <s v="journalism/audio"/>
    <x v="5"/>
    <s v="audio"/>
    <n v="0"/>
    <x v="0"/>
  </r>
  <r>
    <n v="1059"/>
    <s v="Voice Over Artist (Canceled)"/>
    <s v="Turning myself into a vocal artist."/>
    <n v="1100"/>
    <n v="0"/>
    <x v="1"/>
    <s v="US"/>
    <s v="USD"/>
    <d v="2015-03-13T17:57:36"/>
    <x v="1059"/>
    <n v="1426269456"/>
    <n v="1423681056"/>
    <b v="0"/>
    <n v="0"/>
    <b v="0"/>
    <s v="journalism/audio"/>
    <x v="5"/>
    <s v="audio"/>
    <n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d v="2015-04-15T21:54:53"/>
    <x v="1060"/>
    <n v="1429134893"/>
    <n v="1426542893"/>
    <b v="0"/>
    <n v="1"/>
    <b v="0"/>
    <s v="journalism/audio"/>
    <x v="5"/>
    <s v="audio"/>
    <n v="1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d v="2016-05-02T01:00:00"/>
    <x v="1061"/>
    <n v="1462150800"/>
    <n v="1456987108"/>
    <b v="0"/>
    <n v="0"/>
    <b v="0"/>
    <s v="journalism/audio"/>
    <x v="5"/>
    <s v="audio"/>
    <n v="0"/>
    <x v="2"/>
  </r>
  <r>
    <n v="1062"/>
    <s v="RETURNING AT A LATER DATE"/>
    <s v="SEE US ON PATREON www.badgirlartwork.com"/>
    <n v="199"/>
    <n v="190"/>
    <x v="1"/>
    <s v="US"/>
    <s v="USD"/>
    <d v="2016-07-12T19:22:21"/>
    <x v="1062"/>
    <n v="1468351341"/>
    <n v="1467746541"/>
    <b v="0"/>
    <n v="4"/>
    <b v="0"/>
    <s v="journalism/audio"/>
    <x v="5"/>
    <s v="audio"/>
    <n v="95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d v="2016-08-31T00:44:22"/>
    <x v="1063"/>
    <n v="1472604262"/>
    <n v="1470012262"/>
    <b v="0"/>
    <n v="0"/>
    <b v="0"/>
    <s v="journalism/audio"/>
    <x v="5"/>
    <s v="audio"/>
    <n v="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d v="2013-07-07T05:28:23"/>
    <x v="1064"/>
    <n v="1373174903"/>
    <n v="1369286903"/>
    <b v="0"/>
    <n v="123"/>
    <b v="0"/>
    <s v="games/video games"/>
    <x v="6"/>
    <s v="video games"/>
    <n v="9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d v="2014-02-19T09:08:42"/>
    <x v="1065"/>
    <n v="1392800922"/>
    <n v="1390381722"/>
    <b v="0"/>
    <n v="5"/>
    <b v="0"/>
    <s v="games/video games"/>
    <x v="6"/>
    <s v="video games"/>
    <n v="3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d v="2013-08-04T23:06:22"/>
    <x v="1066"/>
    <n v="1375657582"/>
    <n v="1371769582"/>
    <b v="0"/>
    <n v="148"/>
    <b v="0"/>
    <s v="games/video games"/>
    <x v="6"/>
    <s v="video games"/>
    <n v="3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d v="2013-12-21T20:32:11"/>
    <x v="1067"/>
    <n v="1387657931"/>
    <n v="1385065931"/>
    <b v="0"/>
    <n v="10"/>
    <b v="0"/>
    <s v="games/video games"/>
    <x v="6"/>
    <s v="video games"/>
    <n v="26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d v="2016-04-10T07:54:24"/>
    <x v="1068"/>
    <n v="1460274864"/>
    <n v="1457686464"/>
    <b v="0"/>
    <n v="4"/>
    <b v="0"/>
    <s v="games/video games"/>
    <x v="6"/>
    <s v="video games"/>
    <n v="0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d v="2013-11-26T06:30:59"/>
    <x v="1069"/>
    <n v="1385447459"/>
    <n v="1382679059"/>
    <b v="0"/>
    <n v="21"/>
    <b v="0"/>
    <s v="games/video games"/>
    <x v="6"/>
    <s v="video games"/>
    <n v="3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d v="2012-10-01T00:17:02"/>
    <x v="1070"/>
    <n v="1349050622"/>
    <n v="1347322622"/>
    <b v="0"/>
    <n v="2"/>
    <b v="0"/>
    <s v="games/video games"/>
    <x v="6"/>
    <s v="video games"/>
    <n v="1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d v="2015-11-17T19:04:53"/>
    <x v="1071"/>
    <n v="1447787093"/>
    <n v="1445191493"/>
    <b v="0"/>
    <n v="0"/>
    <b v="0"/>
    <s v="games/video games"/>
    <x v="6"/>
    <s v="video games"/>
    <n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d v="2014-02-05T19:58:17"/>
    <x v="1072"/>
    <n v="1391630297"/>
    <n v="1389038297"/>
    <b v="0"/>
    <n v="4"/>
    <b v="0"/>
    <s v="games/video games"/>
    <x v="6"/>
    <s v="video games"/>
    <n v="0"/>
    <x v="3"/>
  </r>
  <r>
    <n v="1073"/>
    <s v="Rainbow Ball to the Iphone"/>
    <s v="We want to bring our Game Rainbow Ball to the iphone and to do that we need a little help"/>
    <n v="750"/>
    <n v="10"/>
    <x v="2"/>
    <s v="US"/>
    <s v="USD"/>
    <d v="2011-10-16T23:09:01"/>
    <x v="1073"/>
    <n v="1318806541"/>
    <n v="1316214541"/>
    <b v="0"/>
    <n v="1"/>
    <b v="0"/>
    <s v="games/video games"/>
    <x v="6"/>
    <s v="video games"/>
    <n v="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d v="2014-01-04T04:09:05"/>
    <x v="1074"/>
    <n v="1388808545"/>
    <n v="1386216545"/>
    <b v="0"/>
    <n v="30"/>
    <b v="0"/>
    <s v="games/video games"/>
    <x v="6"/>
    <s v="video games"/>
    <n v="6"/>
    <x v="4"/>
  </r>
  <r>
    <n v="1075"/>
    <s v="Towers Of The Apocalypse"/>
    <s v="Fully 3D, post Apocalyptic themed tower defense video game. New take on the genre."/>
    <n v="1000"/>
    <n v="45"/>
    <x v="2"/>
    <s v="US"/>
    <s v="USD"/>
    <d v="2012-05-06T21:41:56"/>
    <x v="1075"/>
    <n v="1336340516"/>
    <n v="1333748516"/>
    <b v="0"/>
    <n v="3"/>
    <b v="0"/>
    <s v="games/video games"/>
    <x v="6"/>
    <s v="video games"/>
    <n v="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d v="2014-09-11T09:04:10"/>
    <x v="1076"/>
    <n v="1410426250"/>
    <n v="1405674250"/>
    <b v="0"/>
    <n v="975"/>
    <b v="0"/>
    <s v="games/video games"/>
    <x v="6"/>
    <s v="video games"/>
    <n v="6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d v="2016-01-14T04:00:11"/>
    <x v="1077"/>
    <n v="1452744011"/>
    <n v="1450152011"/>
    <b v="0"/>
    <n v="167"/>
    <b v="0"/>
    <s v="games/video games"/>
    <x v="6"/>
    <s v="video games"/>
    <n v="29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d v="2011-07-22T04:42:01"/>
    <x v="1078"/>
    <n v="1311309721"/>
    <n v="1307421721"/>
    <b v="0"/>
    <n v="5"/>
    <b v="0"/>
    <s v="games/video games"/>
    <x v="6"/>
    <s v="video games"/>
    <n v="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d v="2016-05-14T13:35:36"/>
    <x v="1079"/>
    <n v="1463232936"/>
    <n v="1461072936"/>
    <b v="0"/>
    <n v="18"/>
    <b v="0"/>
    <s v="games/video games"/>
    <x v="6"/>
    <s v="video games"/>
    <n v="3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d v="2014-05-11T03:18:53"/>
    <x v="1080"/>
    <n v="1399778333"/>
    <n v="1397186333"/>
    <b v="0"/>
    <n v="98"/>
    <b v="0"/>
    <s v="games/video games"/>
    <x v="6"/>
    <s v="video games"/>
    <n v="9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d v="2015-01-28T22:14:52"/>
    <x v="1081"/>
    <n v="1422483292"/>
    <n v="1419891292"/>
    <b v="0"/>
    <n v="4"/>
    <b v="0"/>
    <s v="games/video games"/>
    <x v="6"/>
    <s v="video games"/>
    <n v="0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d v="2012-08-10T21:44:48"/>
    <x v="1082"/>
    <n v="1344635088"/>
    <n v="1342043088"/>
    <b v="0"/>
    <n v="3"/>
    <b v="0"/>
    <s v="games/video games"/>
    <x v="6"/>
    <s v="video games"/>
    <n v="1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d v="2014-08-02T15:49:43"/>
    <x v="1083"/>
    <n v="1406994583"/>
    <n v="1401810583"/>
    <b v="0"/>
    <n v="1"/>
    <b v="0"/>
    <s v="games/video games"/>
    <x v="6"/>
    <s v="video games"/>
    <n v="1"/>
    <x v="3"/>
  </r>
  <r>
    <n v="1084"/>
    <s v="My own channel"/>
    <s v="I want to start my own channel for gaming"/>
    <n v="550"/>
    <n v="0"/>
    <x v="2"/>
    <s v="US"/>
    <s v="USD"/>
    <d v="2014-08-08T21:53:24"/>
    <x v="1084"/>
    <n v="1407534804"/>
    <n v="1404942804"/>
    <b v="0"/>
    <n v="0"/>
    <b v="0"/>
    <s v="games/video games"/>
    <x v="6"/>
    <s v="video games"/>
    <n v="0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d v="2016-03-14T15:06:15"/>
    <x v="1085"/>
    <n v="1457967975"/>
    <n v="1455379575"/>
    <b v="0"/>
    <n v="9"/>
    <b v="0"/>
    <s v="games/video games"/>
    <x v="6"/>
    <s v="video games"/>
    <n v="3"/>
    <x v="2"/>
  </r>
  <r>
    <n v="1086"/>
    <s v="Cyber Universe Online"/>
    <s v="Humanity's future in the Galaxy"/>
    <n v="18000"/>
    <n v="15"/>
    <x v="2"/>
    <s v="US"/>
    <s v="USD"/>
    <d v="2014-08-24T20:48:11"/>
    <x v="1086"/>
    <n v="1408913291"/>
    <n v="1406321291"/>
    <b v="0"/>
    <n v="2"/>
    <b v="0"/>
    <s v="games/video games"/>
    <x v="6"/>
    <s v="video games"/>
    <n v="0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d v="2014-06-15T17:08:07"/>
    <x v="1087"/>
    <n v="1402852087"/>
    <n v="1400260087"/>
    <b v="0"/>
    <n v="0"/>
    <b v="0"/>
    <s v="games/video games"/>
    <x v="6"/>
    <s v="video games"/>
    <n v="0"/>
    <x v="3"/>
  </r>
  <r>
    <n v="1088"/>
    <s v="Still Alive"/>
    <s v="A fresh twist on survival games. Intense, high-stakes 30 minute rounds for up to 10 players."/>
    <n v="45000"/>
    <n v="6382.34"/>
    <x v="2"/>
    <s v="US"/>
    <s v="USD"/>
    <d v="2014-04-24T19:11:07"/>
    <x v="1088"/>
    <n v="1398366667"/>
    <n v="1395774667"/>
    <b v="0"/>
    <n v="147"/>
    <b v="0"/>
    <s v="games/video games"/>
    <x v="6"/>
    <s v="video games"/>
    <n v="14"/>
    <x v="3"/>
  </r>
  <r>
    <n v="1089"/>
    <s v="Farabel"/>
    <s v="Farabel is a single player turn-based fantasy strategy game for Mac/PC/Linux"/>
    <n v="15000"/>
    <n v="1174"/>
    <x v="2"/>
    <s v="FR"/>
    <s v="EUR"/>
    <d v="2015-06-26T04:32:55"/>
    <x v="1089"/>
    <n v="1435293175"/>
    <n v="1432701175"/>
    <b v="0"/>
    <n v="49"/>
    <b v="0"/>
    <s v="games/video games"/>
    <x v="6"/>
    <s v="video games"/>
    <n v="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d v="2015-05-29T04:27:33"/>
    <x v="1090"/>
    <n v="1432873653"/>
    <n v="1430281653"/>
    <b v="0"/>
    <n v="1"/>
    <b v="0"/>
    <s v="games/video games"/>
    <x v="6"/>
    <s v="video games"/>
    <n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d v="2016-04-10T18:41:12"/>
    <x v="1091"/>
    <n v="1460313672"/>
    <n v="1457725272"/>
    <b v="0"/>
    <n v="2"/>
    <b v="0"/>
    <s v="games/video games"/>
    <x v="6"/>
    <s v="video games"/>
    <n v="1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d v="2013-01-06T00:37:18"/>
    <x v="1092"/>
    <n v="1357432638"/>
    <n v="1354840638"/>
    <b v="0"/>
    <n v="7"/>
    <b v="0"/>
    <s v="games/video games"/>
    <x v="6"/>
    <s v="video games"/>
    <n v="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d v="2016-02-11T23:22:17"/>
    <x v="1093"/>
    <n v="1455232937"/>
    <n v="1453936937"/>
    <b v="0"/>
    <n v="4"/>
    <b v="0"/>
    <s v="games/video games"/>
    <x v="6"/>
    <s v="video games"/>
    <n v="14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d v="2011-10-09T17:07:13"/>
    <x v="1094"/>
    <n v="1318180033"/>
    <n v="1315588033"/>
    <b v="0"/>
    <n v="27"/>
    <b v="0"/>
    <s v="games/video games"/>
    <x v="6"/>
    <s v="video games"/>
    <n v="1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d v="2013-08-30T12:53:40"/>
    <x v="1095"/>
    <n v="1377867220"/>
    <n v="1375275220"/>
    <b v="0"/>
    <n v="94"/>
    <b v="0"/>
    <s v="games/video games"/>
    <x v="6"/>
    <s v="video games"/>
    <n v="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d v="2014-10-04T03:30:00"/>
    <x v="1096"/>
    <n v="1412393400"/>
    <n v="1409747154"/>
    <b v="0"/>
    <n v="29"/>
    <b v="0"/>
    <s v="games/video games"/>
    <x v="6"/>
    <s v="video games"/>
    <n v="1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d v="2014-03-02T19:01:17"/>
    <x v="1097"/>
    <n v="1393786877"/>
    <n v="1390330877"/>
    <b v="0"/>
    <n v="7"/>
    <b v="0"/>
    <s v="games/video games"/>
    <x v="6"/>
    <s v="video games"/>
    <n v="0"/>
    <x v="3"/>
  </r>
  <r>
    <n v="1098"/>
    <s v="Kick, Punch... Fireball"/>
    <s v="Kick, Punch... Fireball is an FPS type arena game set inside the fantasy world."/>
    <n v="25000"/>
    <n v="1803"/>
    <x v="2"/>
    <s v="US"/>
    <s v="USD"/>
    <d v="2014-04-13T18:18:15"/>
    <x v="1098"/>
    <n v="1397413095"/>
    <n v="1394821095"/>
    <b v="0"/>
    <n v="22"/>
    <b v="0"/>
    <s v="games/video games"/>
    <x v="6"/>
    <s v="video games"/>
    <n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d v="2015-05-13T20:04:28"/>
    <x v="1099"/>
    <n v="1431547468"/>
    <n v="1428955468"/>
    <b v="0"/>
    <n v="1"/>
    <b v="0"/>
    <s v="games/video games"/>
    <x v="6"/>
    <s v="video games"/>
    <n v="1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d v="2016-02-14T02:39:31"/>
    <x v="1100"/>
    <n v="1455417571"/>
    <n v="1452825571"/>
    <b v="0"/>
    <n v="10"/>
    <b v="0"/>
    <s v="games/video games"/>
    <x v="6"/>
    <s v="video games"/>
    <n v="3"/>
    <x v="2"/>
  </r>
  <r>
    <n v="1101"/>
    <s v="Strain Wars"/>
    <s v="Different strains of marijuana leafs battling to the death to see which one is the top strain."/>
    <n v="100000"/>
    <n v="41"/>
    <x v="2"/>
    <s v="US"/>
    <s v="USD"/>
    <d v="2016-07-14T18:12:00"/>
    <x v="1101"/>
    <n v="1468519920"/>
    <n v="1466188338"/>
    <b v="0"/>
    <n v="6"/>
    <b v="0"/>
    <s v="games/video games"/>
    <x v="6"/>
    <s v="video games"/>
    <n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d v="2013-12-09T05:59:00"/>
    <x v="1102"/>
    <n v="1386568740"/>
    <n v="1383095125"/>
    <b v="0"/>
    <n v="24"/>
    <b v="0"/>
    <s v="games/video games"/>
    <x v="6"/>
    <s v="video games"/>
    <n v="5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d v="2016-06-18T05:19:50"/>
    <x v="1103"/>
    <n v="1466227190"/>
    <n v="1461043190"/>
    <b v="0"/>
    <n v="15"/>
    <b v="0"/>
    <s v="games/video games"/>
    <x v="6"/>
    <s v="video games"/>
    <n v="2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d v="2014-06-11T09:50:21"/>
    <x v="1104"/>
    <n v="1402480221"/>
    <n v="1399888221"/>
    <b v="0"/>
    <n v="37"/>
    <b v="0"/>
    <s v="games/video games"/>
    <x v="6"/>
    <s v="video games"/>
    <n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d v="2014-03-24T02:15:27"/>
    <x v="1105"/>
    <n v="1395627327"/>
    <n v="1393038927"/>
    <b v="0"/>
    <n v="20"/>
    <b v="0"/>
    <s v="games/video games"/>
    <x v="6"/>
    <s v="video games"/>
    <n v="0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d v="2012-04-04T16:46:15"/>
    <x v="1106"/>
    <n v="1333557975"/>
    <n v="1330969575"/>
    <b v="0"/>
    <n v="7"/>
    <b v="0"/>
    <s v="games/video games"/>
    <x v="6"/>
    <s v="video games"/>
    <n v="41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d v="2014-07-23T20:40:24"/>
    <x v="1107"/>
    <n v="1406148024"/>
    <n v="1403556024"/>
    <b v="0"/>
    <n v="0"/>
    <b v="0"/>
    <s v="games/video games"/>
    <x v="6"/>
    <s v="video games"/>
    <n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d v="2012-04-13T14:17:15"/>
    <x v="1108"/>
    <n v="1334326635"/>
    <n v="1329146235"/>
    <b v="0"/>
    <n v="21"/>
    <b v="0"/>
    <s v="games/video games"/>
    <x v="6"/>
    <s v="video games"/>
    <n v="3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d v="2016-11-18T19:03:10"/>
    <x v="1109"/>
    <n v="1479495790"/>
    <n v="1476900190"/>
    <b v="0"/>
    <n v="3"/>
    <b v="0"/>
    <s v="games/video games"/>
    <x v="6"/>
    <s v="video games"/>
    <n v="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d v="2012-12-07T22:23:42"/>
    <x v="1110"/>
    <n v="1354919022"/>
    <n v="1352327022"/>
    <b v="0"/>
    <n v="11"/>
    <b v="0"/>
    <s v="games/video games"/>
    <x v="6"/>
    <s v="video games"/>
    <n v="1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d v="2016-01-08T04:53:10"/>
    <x v="1111"/>
    <n v="1452228790"/>
    <n v="1449636790"/>
    <b v="0"/>
    <n v="1"/>
    <b v="0"/>
    <s v="games/video games"/>
    <x v="6"/>
    <s v="video games"/>
    <n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d v="2015-01-19T08:30:00"/>
    <x v="1112"/>
    <n v="1421656200"/>
    <n v="1416507211"/>
    <b v="0"/>
    <n v="312"/>
    <b v="0"/>
    <s v="games/video games"/>
    <x v="6"/>
    <s v="video games"/>
    <n v="36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d v="2014-08-14T23:27:00"/>
    <x v="1113"/>
    <n v="1408058820"/>
    <n v="1405466820"/>
    <b v="0"/>
    <n v="1"/>
    <b v="0"/>
    <s v="games/video games"/>
    <x v="6"/>
    <s v="video games"/>
    <n v="1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d v="2013-10-09T08:18:07"/>
    <x v="1114"/>
    <n v="1381306687"/>
    <n v="1378714687"/>
    <b v="0"/>
    <n v="3"/>
    <b v="0"/>
    <s v="games/video games"/>
    <x v="6"/>
    <s v="video games"/>
    <n v="0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d v="2016-03-30T15:41:35"/>
    <x v="1115"/>
    <n v="1459352495"/>
    <n v="1456764095"/>
    <b v="0"/>
    <n v="4"/>
    <b v="0"/>
    <s v="games/video games"/>
    <x v="6"/>
    <s v="video games"/>
    <n v="0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d v="2012-06-09T20:20:08"/>
    <x v="1116"/>
    <n v="1339273208"/>
    <n v="1334089208"/>
    <b v="0"/>
    <n v="10"/>
    <b v="0"/>
    <s v="games/video games"/>
    <x v="6"/>
    <s v="video games"/>
    <n v="0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d v="2015-12-25T14:21:53"/>
    <x v="1117"/>
    <n v="1451053313"/>
    <n v="1448461313"/>
    <b v="0"/>
    <n v="8"/>
    <b v="0"/>
    <s v="games/video games"/>
    <x v="6"/>
    <s v="video games"/>
    <n v="8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d v="2014-04-05T02:59:39"/>
    <x v="1118"/>
    <n v="1396666779"/>
    <n v="1394078379"/>
    <b v="0"/>
    <n v="3"/>
    <b v="0"/>
    <s v="games/video games"/>
    <x v="6"/>
    <s v="video games"/>
    <n v="2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d v="2014-04-06T19:01:04"/>
    <x v="1119"/>
    <n v="1396810864"/>
    <n v="1395687664"/>
    <b v="0"/>
    <n v="1"/>
    <b v="0"/>
    <s v="games/video games"/>
    <x v="6"/>
    <s v="video games"/>
    <n v="0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d v="2011-10-28T20:56:40"/>
    <x v="1120"/>
    <n v="1319835400"/>
    <n v="1315947400"/>
    <b v="0"/>
    <n v="0"/>
    <b v="0"/>
    <s v="games/video games"/>
    <x v="6"/>
    <s v="video games"/>
    <n v="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d v="2016-03-13T21:25:16"/>
    <x v="1121"/>
    <n v="1457904316"/>
    <n v="1455315916"/>
    <b v="0"/>
    <n v="5"/>
    <b v="0"/>
    <s v="games/video games"/>
    <x v="6"/>
    <s v="video games"/>
    <n v="0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d v="2013-05-30T16:53:45"/>
    <x v="1122"/>
    <n v="1369932825"/>
    <n v="1368723225"/>
    <b v="0"/>
    <n v="0"/>
    <b v="0"/>
    <s v="games/video games"/>
    <x v="6"/>
    <s v="video games"/>
    <n v="0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d v="2014-04-19T12:34:08"/>
    <x v="1123"/>
    <n v="1397910848"/>
    <n v="1395318848"/>
    <b v="0"/>
    <n v="3"/>
    <b v="0"/>
    <s v="games/video games"/>
    <x v="6"/>
    <s v="video games"/>
    <n v="0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d v="2015-04-30T16:00:51"/>
    <x v="1124"/>
    <n v="1430409651"/>
    <n v="1427817651"/>
    <b v="0"/>
    <n v="7"/>
    <b v="0"/>
    <s v="games/mobile games"/>
    <x v="6"/>
    <s v="mobile games"/>
    <n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d v="2015-09-25T14:58:50"/>
    <x v="1125"/>
    <n v="1443193130"/>
    <n v="1438009130"/>
    <b v="0"/>
    <n v="0"/>
    <b v="0"/>
    <s v="games/mobile games"/>
    <x v="6"/>
    <s v="mobile games"/>
    <n v="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d v="2016-07-14T07:51:34"/>
    <x v="1126"/>
    <n v="1468482694"/>
    <n v="1465890694"/>
    <b v="0"/>
    <n v="2"/>
    <b v="0"/>
    <s v="games/mobile games"/>
    <x v="6"/>
    <s v="mobile games"/>
    <n v="1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d v="2014-11-14T21:30:00"/>
    <x v="1127"/>
    <n v="1416000600"/>
    <n v="1413318600"/>
    <b v="0"/>
    <n v="23"/>
    <b v="0"/>
    <s v="games/mobile games"/>
    <x v="6"/>
    <s v="mobile games"/>
    <n v="2"/>
    <x v="3"/>
  </r>
  <r>
    <n v="1128"/>
    <s v="Flying Turds"/>
    <s v="#havingfunFTW"/>
    <n v="1000"/>
    <n v="1"/>
    <x v="2"/>
    <s v="GB"/>
    <s v="GBP"/>
    <d v="2014-08-07T15:35:17"/>
    <x v="1128"/>
    <n v="1407425717"/>
    <n v="1404833717"/>
    <b v="0"/>
    <n v="1"/>
    <b v="0"/>
    <s v="games/mobile games"/>
    <x v="6"/>
    <s v="mobile games"/>
    <n v="0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d v="2016-06-05T06:21:33"/>
    <x v="1129"/>
    <n v="1465107693"/>
    <n v="1462515693"/>
    <b v="0"/>
    <n v="2"/>
    <b v="0"/>
    <s v="games/mobile games"/>
    <x v="6"/>
    <s v="mobile games"/>
    <n v="0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d v="2014-11-26T00:55:00"/>
    <x v="1130"/>
    <n v="1416963300"/>
    <n v="1411775700"/>
    <b v="0"/>
    <n v="3"/>
    <b v="0"/>
    <s v="games/mobile games"/>
    <x v="6"/>
    <s v="mobile games"/>
    <n v="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d v="2015-12-24T21:47:48"/>
    <x v="1131"/>
    <n v="1450993668"/>
    <n v="1448401668"/>
    <b v="0"/>
    <n v="0"/>
    <b v="0"/>
    <s v="games/mobile games"/>
    <x v="6"/>
    <s v="mobile games"/>
    <n v="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d v="2017-01-01T02:46:11"/>
    <x v="1132"/>
    <n v="1483238771"/>
    <n v="1480646771"/>
    <b v="0"/>
    <n v="13"/>
    <b v="0"/>
    <s v="games/mobile games"/>
    <x v="6"/>
    <s v="mobile games"/>
    <n v="14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d v="2014-07-31T09:46:21"/>
    <x v="1133"/>
    <n v="1406799981"/>
    <n v="1404207981"/>
    <b v="0"/>
    <n v="1"/>
    <b v="0"/>
    <s v="games/mobile games"/>
    <x v="6"/>
    <s v="mobile games"/>
    <n v="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d v="2014-11-29T04:33:00"/>
    <x v="1134"/>
    <n v="1417235580"/>
    <n v="1416034228"/>
    <b v="0"/>
    <n v="1"/>
    <b v="0"/>
    <s v="games/mobile games"/>
    <x v="6"/>
    <s v="mobile games"/>
    <n v="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d v="2016-08-06T23:44:54"/>
    <x v="1135"/>
    <n v="1470527094"/>
    <n v="1467935094"/>
    <b v="0"/>
    <n v="1"/>
    <b v="0"/>
    <s v="games/mobile games"/>
    <x v="6"/>
    <s v="mobile games"/>
    <n v="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d v="2015-12-19T16:07:09"/>
    <x v="1136"/>
    <n v="1450541229"/>
    <n v="1447949229"/>
    <b v="0"/>
    <n v="6"/>
    <b v="0"/>
    <s v="games/mobile games"/>
    <x v="6"/>
    <s v="mobile games"/>
    <n v="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d v="2016-04-23T19:40:21"/>
    <x v="1137"/>
    <n v="1461440421"/>
    <n v="1458848421"/>
    <b v="0"/>
    <n v="39"/>
    <b v="0"/>
    <s v="games/mobile games"/>
    <x v="6"/>
    <s v="mobile games"/>
    <n v="4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d v="2017-01-21T21:45:31"/>
    <x v="1138"/>
    <n v="1485035131"/>
    <n v="1483307131"/>
    <b v="0"/>
    <n v="4"/>
    <b v="0"/>
    <s v="games/mobile games"/>
    <x v="6"/>
    <s v="mobile games"/>
    <n v="0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d v="2015-01-01T08:20:26"/>
    <x v="1139"/>
    <n v="1420100426"/>
    <n v="1417508426"/>
    <b v="0"/>
    <n v="1"/>
    <b v="0"/>
    <s v="games/mobile games"/>
    <x v="6"/>
    <s v="mobile games"/>
    <n v="0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d v="2015-08-06T11:05:21"/>
    <x v="1140"/>
    <n v="1438859121"/>
    <n v="1436267121"/>
    <b v="0"/>
    <n v="0"/>
    <b v="0"/>
    <s v="games/mobile games"/>
    <x v="6"/>
    <s v="mobile games"/>
    <n v="0"/>
    <x v="0"/>
  </r>
  <r>
    <n v="1141"/>
    <s v="Arena Z - Zombie Survival"/>
    <s v="I think this will be a great game!"/>
    <n v="500"/>
    <n v="0"/>
    <x v="2"/>
    <s v="DE"/>
    <s v="EUR"/>
    <d v="2015-07-09T16:47:30"/>
    <x v="1141"/>
    <n v="1436460450"/>
    <n v="1433868450"/>
    <b v="0"/>
    <n v="0"/>
    <b v="0"/>
    <s v="games/mobile games"/>
    <x v="6"/>
    <s v="mobile games"/>
    <n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d v="2015-02-17T00:08:47"/>
    <x v="1142"/>
    <n v="1424131727"/>
    <n v="1421539727"/>
    <b v="0"/>
    <n v="0"/>
    <b v="0"/>
    <s v="games/mobile games"/>
    <x v="6"/>
    <s v="mobile games"/>
    <n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d v="2015-12-17T04:38:46"/>
    <x v="1143"/>
    <n v="1450327126"/>
    <n v="1447735126"/>
    <b v="0"/>
    <n v="8"/>
    <b v="0"/>
    <s v="games/mobile games"/>
    <x v="6"/>
    <s v="mobile games"/>
    <n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d v="2015-04-29T04:22:00"/>
    <x v="1144"/>
    <n v="1430281320"/>
    <n v="1427689320"/>
    <b v="0"/>
    <n v="0"/>
    <b v="0"/>
    <s v="food/food trucks"/>
    <x v="7"/>
    <s v="food trucks"/>
    <n v="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d v="2014-10-02T17:56:32"/>
    <x v="1145"/>
    <n v="1412272592"/>
    <n v="1407088592"/>
    <b v="0"/>
    <n v="1"/>
    <b v="0"/>
    <s v="food/food trucks"/>
    <x v="7"/>
    <s v="food trucks"/>
    <n v="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d v="2014-05-02T22:52:53"/>
    <x v="1146"/>
    <n v="1399071173"/>
    <n v="1395787973"/>
    <b v="0"/>
    <n v="12"/>
    <b v="0"/>
    <s v="food/food trucks"/>
    <x v="7"/>
    <s v="food trucks"/>
    <n v="9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d v="2014-10-19T23:19:43"/>
    <x v="1147"/>
    <n v="1413760783"/>
    <n v="1408576783"/>
    <b v="0"/>
    <n v="0"/>
    <b v="0"/>
    <s v="food/food trucks"/>
    <x v="7"/>
    <s v="food trucks"/>
    <n v="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d v="2016-12-01T05:06:21"/>
    <x v="1148"/>
    <n v="1480568781"/>
    <n v="1477973181"/>
    <b v="0"/>
    <n v="3"/>
    <b v="0"/>
    <s v="food/food trucks"/>
    <x v="7"/>
    <s v="food trucks"/>
    <n v="0"/>
    <x v="2"/>
  </r>
  <r>
    <n v="1149"/>
    <s v="The Floridian Food Truck"/>
    <s v="Bringing culturally diverse Floridian cuisine to the people!"/>
    <n v="50000"/>
    <n v="75"/>
    <x v="2"/>
    <s v="US"/>
    <s v="USD"/>
    <d v="2016-06-16T17:02:46"/>
    <x v="1149"/>
    <n v="1466096566"/>
    <n v="1463504566"/>
    <b v="0"/>
    <n v="2"/>
    <b v="0"/>
    <s v="food/food trucks"/>
    <x v="7"/>
    <s v="food trucks"/>
    <n v="0"/>
    <x v="2"/>
  </r>
  <r>
    <n v="1150"/>
    <s v="Chef Po's Food Truck"/>
    <s v="Bringing delicious authentic and fusion Taiwanese Food to the West Coast."/>
    <n v="2500"/>
    <n v="252"/>
    <x v="2"/>
    <s v="US"/>
    <s v="USD"/>
    <d v="2016-01-08T22:54:35"/>
    <x v="1150"/>
    <n v="1452293675"/>
    <n v="1447109675"/>
    <b v="0"/>
    <n v="6"/>
    <b v="0"/>
    <s v="food/food trucks"/>
    <x v="7"/>
    <s v="food trucks"/>
    <n v="1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d v="2015-09-07T02:27:43"/>
    <x v="1151"/>
    <n v="1441592863"/>
    <n v="1439000863"/>
    <b v="0"/>
    <n v="0"/>
    <b v="0"/>
    <s v="food/food trucks"/>
    <x v="7"/>
    <s v="food trucks"/>
    <n v="0"/>
    <x v="0"/>
  </r>
  <r>
    <n v="1152"/>
    <s v="Peruvian King Food Truck"/>
    <s v="Peruvian food truck with an LA twist."/>
    <n v="16000"/>
    <n v="911"/>
    <x v="2"/>
    <s v="US"/>
    <s v="USD"/>
    <d v="2015-05-15T17:01:52"/>
    <x v="1152"/>
    <n v="1431709312"/>
    <n v="1429117312"/>
    <b v="0"/>
    <n v="15"/>
    <b v="0"/>
    <s v="food/food trucks"/>
    <x v="7"/>
    <s v="food trucks"/>
    <n v="6"/>
    <x v="0"/>
  </r>
  <r>
    <n v="1153"/>
    <s v="The Cold Spot Mobile Trailer"/>
    <s v="A mobile concession trailer for snow cones, ice cream, smoothies and more"/>
    <n v="8000"/>
    <n v="50"/>
    <x v="2"/>
    <s v="US"/>
    <s v="USD"/>
    <d v="2015-06-18T17:08:25"/>
    <x v="1153"/>
    <n v="1434647305"/>
    <n v="1432055305"/>
    <b v="0"/>
    <n v="1"/>
    <b v="0"/>
    <s v="food/food trucks"/>
    <x v="7"/>
    <s v="food trucks"/>
    <n v="1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d v="2015-09-06T02:36:46"/>
    <x v="1154"/>
    <n v="1441507006"/>
    <n v="1438915006"/>
    <b v="0"/>
    <n v="3"/>
    <b v="0"/>
    <s v="food/food trucks"/>
    <x v="7"/>
    <s v="food trucks"/>
    <n v="7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d v="2014-08-14T18:20:08"/>
    <x v="1155"/>
    <n v="1408040408"/>
    <n v="1405448408"/>
    <b v="0"/>
    <n v="8"/>
    <b v="0"/>
    <s v="food/food trucks"/>
    <x v="7"/>
    <s v="food trucks"/>
    <n v="1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d v="2015-02-24T01:42:42"/>
    <x v="1156"/>
    <n v="1424742162"/>
    <n v="1422150162"/>
    <b v="0"/>
    <n v="0"/>
    <b v="0"/>
    <s v="food/food trucks"/>
    <x v="7"/>
    <s v="food trucks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d v="2014-12-05T16:04:40"/>
    <x v="1157"/>
    <n v="1417795480"/>
    <n v="1412607880"/>
    <b v="0"/>
    <n v="3"/>
    <b v="0"/>
    <s v="food/food trucks"/>
    <x v="7"/>
    <s v="food trucks"/>
    <n v="2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d v="2014-12-09T02:12:08"/>
    <x v="1158"/>
    <n v="1418091128"/>
    <n v="1415499128"/>
    <b v="0"/>
    <n v="3"/>
    <b v="0"/>
    <s v="food/food trucks"/>
    <x v="7"/>
    <s v="food trucks"/>
    <n v="0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d v="2015-06-30T15:45:00"/>
    <x v="1159"/>
    <n v="1435679100"/>
    <n v="1433006765"/>
    <b v="0"/>
    <n v="0"/>
    <b v="0"/>
    <s v="food/food trucks"/>
    <x v="7"/>
    <s v="food trucks"/>
    <n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d v="2015-03-28T02:43:06"/>
    <x v="1160"/>
    <n v="1427510586"/>
    <n v="1424922186"/>
    <b v="0"/>
    <n v="19"/>
    <b v="0"/>
    <s v="food/food trucks"/>
    <x v="7"/>
    <s v="food trucks"/>
    <n v="4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d v="2015-05-19T15:06:29"/>
    <x v="1161"/>
    <n v="1432047989"/>
    <n v="1430233589"/>
    <b v="0"/>
    <n v="0"/>
    <b v="0"/>
    <s v="food/food trucks"/>
    <x v="7"/>
    <s v="food trucks"/>
    <n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d v="2014-09-25T16:24:24"/>
    <x v="1162"/>
    <n v="1411662264"/>
    <n v="1408983864"/>
    <b v="0"/>
    <n v="2"/>
    <b v="0"/>
    <s v="food/food trucks"/>
    <x v="7"/>
    <s v="food trucks"/>
    <n v="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d v="2014-08-09T17:22:00"/>
    <x v="1163"/>
    <n v="1407604920"/>
    <n v="1405012920"/>
    <b v="0"/>
    <n v="0"/>
    <b v="0"/>
    <s v="food/food trucks"/>
    <x v="7"/>
    <s v="food trucks"/>
    <n v="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d v="2016-06-18T17:23:02"/>
    <x v="1164"/>
    <n v="1466270582"/>
    <n v="1463678582"/>
    <b v="0"/>
    <n v="0"/>
    <b v="0"/>
    <s v="food/food trucks"/>
    <x v="7"/>
    <s v="food trucks"/>
    <n v="0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d v="2014-07-06T05:08:50"/>
    <x v="1165"/>
    <n v="1404623330"/>
    <n v="1401685730"/>
    <b v="0"/>
    <n v="25"/>
    <b v="0"/>
    <s v="food/food trucks"/>
    <x v="7"/>
    <s v="food trucks"/>
    <n v="21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d v="2015-06-26T04:00:00"/>
    <x v="1166"/>
    <n v="1435291200"/>
    <n v="1432640342"/>
    <b v="0"/>
    <n v="8"/>
    <b v="0"/>
    <s v="food/food trucks"/>
    <x v="7"/>
    <s v="food trucks"/>
    <n v="1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d v="2014-09-12T17:38:15"/>
    <x v="1167"/>
    <n v="1410543495"/>
    <n v="1407865095"/>
    <b v="0"/>
    <n v="16"/>
    <b v="0"/>
    <s v="food/food trucks"/>
    <x v="7"/>
    <s v="food trucks"/>
    <n v="2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d v="2016-09-22T01:17:45"/>
    <x v="1168"/>
    <n v="1474507065"/>
    <n v="1471915065"/>
    <b v="0"/>
    <n v="3"/>
    <b v="0"/>
    <s v="food/food trucks"/>
    <x v="7"/>
    <s v="food trucks"/>
    <n v="6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d v="2015-02-22T08:29:23"/>
    <x v="1169"/>
    <n v="1424593763"/>
    <n v="1422001763"/>
    <b v="0"/>
    <n v="3"/>
    <b v="0"/>
    <s v="food/food trucks"/>
    <x v="7"/>
    <s v="food trucks"/>
    <n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d v="2015-05-30T21:26:11"/>
    <x v="1170"/>
    <n v="1433021171"/>
    <n v="1430429171"/>
    <b v="0"/>
    <n v="2"/>
    <b v="0"/>
    <s v="food/food trucks"/>
    <x v="7"/>
    <s v="food trucks"/>
    <n v="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d v="2014-11-13T20:18:47"/>
    <x v="1171"/>
    <n v="1415909927"/>
    <n v="1414351127"/>
    <b v="0"/>
    <n v="1"/>
    <b v="0"/>
    <s v="food/food trucks"/>
    <x v="7"/>
    <s v="food trucks"/>
    <n v="0"/>
    <x v="3"/>
  </r>
  <r>
    <n v="1172"/>
    <s v="let your dayz take you to the dogs."/>
    <s v="Bringing YOUR favorite dog recipes to the streets."/>
    <n v="9000"/>
    <n v="0"/>
    <x v="2"/>
    <s v="US"/>
    <s v="USD"/>
    <d v="2014-08-20T16:22:32"/>
    <x v="1172"/>
    <n v="1408551752"/>
    <n v="1405959752"/>
    <b v="0"/>
    <n v="0"/>
    <b v="0"/>
    <s v="food/food trucks"/>
    <x v="7"/>
    <s v="food trucks"/>
    <n v="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d v="2015-08-03T04:27:37"/>
    <x v="1173"/>
    <n v="1438576057"/>
    <n v="1435552057"/>
    <b v="0"/>
    <n v="1"/>
    <b v="0"/>
    <s v="food/food trucks"/>
    <x v="7"/>
    <s v="food trucks"/>
    <n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d v="2016-05-08T20:12:07"/>
    <x v="1174"/>
    <n v="1462738327"/>
    <n v="1460146327"/>
    <b v="0"/>
    <n v="19"/>
    <b v="0"/>
    <s v="food/food trucks"/>
    <x v="7"/>
    <s v="food trucks"/>
    <n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d v="2015-07-15T17:28:59"/>
    <x v="1175"/>
    <n v="1436981339"/>
    <n v="1434389339"/>
    <b v="0"/>
    <n v="9"/>
    <b v="0"/>
    <s v="food/food trucks"/>
    <x v="7"/>
    <s v="food trucks"/>
    <n v="3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d v="2017-03-06T13:00:00"/>
    <x v="1176"/>
    <n v="1488805200"/>
    <n v="1484094498"/>
    <b v="0"/>
    <n v="1"/>
    <b v="0"/>
    <s v="food/food trucks"/>
    <x v="7"/>
    <s v="food trucks"/>
    <n v="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d v="2014-10-15T15:51:36"/>
    <x v="1177"/>
    <n v="1413388296"/>
    <n v="1410796296"/>
    <b v="0"/>
    <n v="0"/>
    <b v="0"/>
    <s v="food/food trucks"/>
    <x v="7"/>
    <s v="food trucks"/>
    <n v="0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d v="2014-08-16T21:44:12"/>
    <x v="1178"/>
    <n v="1408225452"/>
    <n v="1405633452"/>
    <b v="0"/>
    <n v="1"/>
    <b v="0"/>
    <s v="food/food trucks"/>
    <x v="7"/>
    <s v="food trucks"/>
    <n v="0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d v="2015-10-28T17:17:07"/>
    <x v="1179"/>
    <n v="1446052627"/>
    <n v="1443460627"/>
    <b v="0"/>
    <n v="5"/>
    <b v="0"/>
    <s v="food/food trucks"/>
    <x v="7"/>
    <s v="food trucks"/>
    <n v="5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d v="2014-06-28T19:21:54"/>
    <x v="1180"/>
    <n v="1403983314"/>
    <n v="1400786514"/>
    <b v="0"/>
    <n v="85"/>
    <b v="0"/>
    <s v="food/food trucks"/>
    <x v="7"/>
    <s v="food trucks"/>
    <n v="12"/>
    <x v="3"/>
  </r>
  <r>
    <n v="1181"/>
    <s v="Gringo Loco Tacos Food Truck"/>
    <s v="Bringing the best tacos to the streets of Chicago!"/>
    <n v="50000"/>
    <n v="4"/>
    <x v="2"/>
    <s v="US"/>
    <s v="USD"/>
    <d v="2015-03-01T08:08:41"/>
    <x v="1181"/>
    <n v="1425197321"/>
    <n v="1422605321"/>
    <b v="0"/>
    <n v="3"/>
    <b v="0"/>
    <s v="food/food trucks"/>
    <x v="7"/>
    <s v="food trucks"/>
    <n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d v="2017-01-12T16:42:00"/>
    <x v="1182"/>
    <n v="1484239320"/>
    <n v="1482609088"/>
    <b v="0"/>
    <n v="4"/>
    <b v="0"/>
    <s v="food/food trucks"/>
    <x v="7"/>
    <s v="food trucks"/>
    <n v="4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d v="2016-11-02T03:59:00"/>
    <x v="1183"/>
    <n v="1478059140"/>
    <n v="1476391223"/>
    <b v="0"/>
    <n v="3"/>
    <b v="0"/>
    <s v="food/food trucks"/>
    <x v="7"/>
    <s v="food trucks"/>
    <n v="4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d v="2017-02-06T14:23:31"/>
    <x v="1184"/>
    <n v="1486391011"/>
    <n v="1483712611"/>
    <b v="0"/>
    <n v="375"/>
    <b v="1"/>
    <s v="photography/photobooks"/>
    <x v="8"/>
    <s v="photobooks"/>
    <n v="105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d v="2015-06-08T04:00:00"/>
    <x v="1185"/>
    <n v="1433736000"/>
    <n v="1430945149"/>
    <b v="0"/>
    <n v="111"/>
    <b v="1"/>
    <s v="photography/photobooks"/>
    <x v="8"/>
    <s v="photobooks"/>
    <n v="10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d v="2015-06-01T22:42:00"/>
    <x v="1186"/>
    <n v="1433198520"/>
    <n v="1430340195"/>
    <b v="0"/>
    <n v="123"/>
    <b v="1"/>
    <s v="photography/photobooks"/>
    <x v="8"/>
    <s v="photobooks"/>
    <n v="107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d v="2015-05-17T18:00:00"/>
    <x v="1187"/>
    <n v="1431885600"/>
    <n v="1429133323"/>
    <b v="0"/>
    <n v="70"/>
    <b v="1"/>
    <s v="photography/photobooks"/>
    <x v="8"/>
    <s v="photobooks"/>
    <n v="104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d v="2016-12-28T16:49:00"/>
    <x v="1188"/>
    <n v="1482943740"/>
    <n v="1481129340"/>
    <b v="0"/>
    <n v="85"/>
    <b v="1"/>
    <s v="photography/photobooks"/>
    <x v="8"/>
    <s v="photobooks"/>
    <n v="16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d v="2016-06-29T23:29:55"/>
    <x v="1189"/>
    <n v="1467242995"/>
    <n v="1465428595"/>
    <b v="0"/>
    <n v="86"/>
    <b v="1"/>
    <s v="photography/photobooks"/>
    <x v="8"/>
    <s v="photobooks"/>
    <n v="108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d v="2014-08-31T15:58:45"/>
    <x v="1190"/>
    <n v="1409500725"/>
    <n v="1406908725"/>
    <b v="0"/>
    <n v="13"/>
    <b v="1"/>
    <s v="photography/photobooks"/>
    <x v="8"/>
    <s v="photobooks"/>
    <n v="13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d v="2016-03-20T13:29:20"/>
    <x v="1191"/>
    <n v="1458480560"/>
    <n v="1455892160"/>
    <b v="0"/>
    <n v="33"/>
    <b v="1"/>
    <s v="photography/photobooks"/>
    <x v="8"/>
    <s v="photobooks"/>
    <n v="109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d v="2017-02-11T12:09:38"/>
    <x v="1192"/>
    <n v="1486814978"/>
    <n v="1484222978"/>
    <b v="0"/>
    <n v="15"/>
    <b v="1"/>
    <s v="photography/photobooks"/>
    <x v="8"/>
    <s v="photobooks"/>
    <n v="29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d v="2016-04-09T17:37:33"/>
    <x v="1193"/>
    <n v="1460223453"/>
    <n v="1455043053"/>
    <b v="0"/>
    <n v="273"/>
    <b v="1"/>
    <s v="photography/photobooks"/>
    <x v="8"/>
    <s v="photobooks"/>
    <n v="104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d v="2015-04-08T11:42:59"/>
    <x v="1194"/>
    <n v="1428493379"/>
    <n v="1425901379"/>
    <b v="0"/>
    <n v="714"/>
    <b v="1"/>
    <s v="photography/photobooks"/>
    <x v="8"/>
    <s v="photobooks"/>
    <n v="322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d v="2015-12-20T09:00:00"/>
    <x v="1195"/>
    <n v="1450602000"/>
    <n v="1445415653"/>
    <b v="0"/>
    <n v="170"/>
    <b v="1"/>
    <s v="photography/photobooks"/>
    <x v="8"/>
    <s v="photobooks"/>
    <n v="13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d v="2015-12-18T19:38:59"/>
    <x v="1196"/>
    <n v="1450467539"/>
    <n v="1447875539"/>
    <b v="0"/>
    <n v="512"/>
    <b v="1"/>
    <s v="photography/photobooks"/>
    <x v="8"/>
    <s v="photobooks"/>
    <n v="27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d v="2016-06-13T05:59:00"/>
    <x v="1197"/>
    <n v="1465797540"/>
    <n v="1463155034"/>
    <b v="0"/>
    <n v="314"/>
    <b v="1"/>
    <s v="photography/photobooks"/>
    <x v="8"/>
    <s v="photobooks"/>
    <n v="253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d v="2015-12-31T03:00:00"/>
    <x v="1198"/>
    <n v="1451530800"/>
    <n v="1448463086"/>
    <b v="0"/>
    <n v="167"/>
    <b v="1"/>
    <s v="photography/photobooks"/>
    <x v="8"/>
    <s v="photobooks"/>
    <n v="261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d v="2015-07-08T18:30:00"/>
    <x v="1199"/>
    <n v="1436380200"/>
    <n v="1433615400"/>
    <b v="0"/>
    <n v="9"/>
    <b v="1"/>
    <s v="photography/photobooks"/>
    <x v="8"/>
    <s v="photobooks"/>
    <n v="101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d v="2015-04-16T11:27:36"/>
    <x v="1200"/>
    <n v="1429183656"/>
    <n v="1427369256"/>
    <b v="0"/>
    <n v="103"/>
    <b v="1"/>
    <s v="photography/photobooks"/>
    <x v="8"/>
    <s v="photobooks"/>
    <n v="12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d v="2016-07-15T14:34:06"/>
    <x v="1201"/>
    <n v="1468593246"/>
    <n v="1466001246"/>
    <b v="0"/>
    <n v="111"/>
    <b v="1"/>
    <s v="photography/photobooks"/>
    <x v="8"/>
    <s v="photobooks"/>
    <n v="102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d v="2015-06-27T06:55:54"/>
    <x v="1202"/>
    <n v="1435388154"/>
    <n v="1432796154"/>
    <b v="0"/>
    <n v="271"/>
    <b v="1"/>
    <s v="photography/photobooks"/>
    <x v="8"/>
    <s v="photobooks"/>
    <n v="199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d v="2015-05-31T14:45:27"/>
    <x v="1203"/>
    <n v="1433083527"/>
    <n v="1430491527"/>
    <b v="0"/>
    <n v="101"/>
    <b v="1"/>
    <s v="photography/photobooks"/>
    <x v="8"/>
    <s v="photobooks"/>
    <n v="102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d v="2015-12-04T05:00:00"/>
    <x v="1204"/>
    <n v="1449205200"/>
    <n v="1445363833"/>
    <b v="0"/>
    <n v="57"/>
    <b v="1"/>
    <s v="photography/photobooks"/>
    <x v="8"/>
    <s v="photobooks"/>
    <n v="103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d v="2015-06-13T12:09:11"/>
    <x v="1205"/>
    <n v="1434197351"/>
    <n v="1431605351"/>
    <b v="0"/>
    <n v="62"/>
    <b v="1"/>
    <s v="photography/photobooks"/>
    <x v="8"/>
    <s v="photobooks"/>
    <n v="10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d v="2017-03-11T13:29:00"/>
    <x v="1206"/>
    <n v="1489238940"/>
    <n v="1486406253"/>
    <b v="0"/>
    <n v="32"/>
    <b v="1"/>
    <s v="photography/photobooks"/>
    <x v="8"/>
    <s v="photobooks"/>
    <n v="115"/>
    <x v="1"/>
  </r>
  <r>
    <n v="1207"/>
    <s v="ITALIANA"/>
    <s v="A humanistic photo book about ancestral &amp; post-modern Italy."/>
    <n v="16700"/>
    <n v="17396"/>
    <x v="0"/>
    <s v="IT"/>
    <s v="EUR"/>
    <d v="2016-03-31T10:00:00"/>
    <x v="1207"/>
    <n v="1459418400"/>
    <n v="1456827573"/>
    <b v="0"/>
    <n v="141"/>
    <b v="1"/>
    <s v="photography/photobooks"/>
    <x v="8"/>
    <s v="photobooks"/>
    <n v="104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d v="2016-03-24T16:01:04"/>
    <x v="1208"/>
    <n v="1458835264"/>
    <n v="1456246864"/>
    <b v="0"/>
    <n v="75"/>
    <b v="1"/>
    <s v="photography/photobooks"/>
    <x v="8"/>
    <s v="photobooks"/>
    <n v="155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d v="2017-02-25T20:18:25"/>
    <x v="1209"/>
    <n v="1488053905"/>
    <n v="1485461905"/>
    <b v="0"/>
    <n v="46"/>
    <b v="1"/>
    <s v="photography/photobooks"/>
    <x v="8"/>
    <s v="photobooks"/>
    <n v="106"/>
    <x v="1"/>
  </r>
  <r>
    <n v="1210"/>
    <s v="Det Andra GÃ¶teborg"/>
    <s v="En fotobok om livet i det enda andra GÃ¶teborg i vÃ¤rlden"/>
    <n v="20000"/>
    <n v="50863"/>
    <x v="0"/>
    <s v="SE"/>
    <s v="SEK"/>
    <d v="2015-05-31T21:00:00"/>
    <x v="1210"/>
    <n v="1433106000"/>
    <n v="1431124572"/>
    <b v="0"/>
    <n v="103"/>
    <b v="1"/>
    <s v="photography/photobooks"/>
    <x v="8"/>
    <s v="photobooks"/>
    <n v="254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d v="2016-06-09T20:47:41"/>
    <x v="1211"/>
    <n v="1465505261"/>
    <n v="1464209261"/>
    <b v="0"/>
    <n v="6"/>
    <b v="1"/>
    <s v="photography/photobooks"/>
    <x v="8"/>
    <s v="photobooks"/>
    <n v="10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d v="2015-11-27T01:00:00"/>
    <x v="1212"/>
    <n v="1448586000"/>
    <n v="1447195695"/>
    <b v="0"/>
    <n v="83"/>
    <b v="1"/>
    <s v="photography/photobooks"/>
    <x v="8"/>
    <s v="photobooks"/>
    <n v="129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d v="2017-01-31T18:08:20"/>
    <x v="1213"/>
    <n v="1485886100"/>
    <n v="1482862100"/>
    <b v="0"/>
    <n v="108"/>
    <b v="1"/>
    <s v="photography/photobooks"/>
    <x v="8"/>
    <s v="photobooks"/>
    <n v="10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d v="2015-06-09T20:10:05"/>
    <x v="1214"/>
    <n v="1433880605"/>
    <n v="1428696605"/>
    <b v="0"/>
    <n v="25"/>
    <b v="1"/>
    <s v="photography/photobooks"/>
    <x v="8"/>
    <s v="photobooks"/>
    <n v="132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d v="2014-05-30T22:09:16"/>
    <x v="1215"/>
    <n v="1401487756"/>
    <n v="1398895756"/>
    <b v="0"/>
    <n v="549"/>
    <b v="1"/>
    <s v="photography/photobooks"/>
    <x v="8"/>
    <s v="photobooks"/>
    <n v="786"/>
    <x v="3"/>
  </r>
  <r>
    <n v="1216"/>
    <s v="In Training: a book of Bonsai photographs"/>
    <s v="A fine art photography book taking a new look at the art of bonsai."/>
    <n v="14000"/>
    <n v="20398"/>
    <x v="0"/>
    <s v="US"/>
    <s v="USD"/>
    <d v="2015-10-02T23:03:00"/>
    <x v="1216"/>
    <n v="1443826980"/>
    <n v="1441032457"/>
    <b v="0"/>
    <n v="222"/>
    <b v="1"/>
    <s v="photography/photobooks"/>
    <x v="8"/>
    <s v="photobooks"/>
    <n v="14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d v="2016-07-14T19:25:40"/>
    <x v="1217"/>
    <n v="1468524340"/>
    <n v="1465932340"/>
    <b v="0"/>
    <n v="183"/>
    <b v="1"/>
    <s v="photography/photobooks"/>
    <x v="8"/>
    <s v="photobooks"/>
    <n v="103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d v="2015-11-01T03:00:00"/>
    <x v="1218"/>
    <n v="1446346800"/>
    <n v="1443714800"/>
    <b v="0"/>
    <n v="89"/>
    <b v="1"/>
    <s v="photography/photobooks"/>
    <x v="8"/>
    <s v="photobooks"/>
    <n v="172"/>
    <x v="0"/>
  </r>
  <r>
    <n v="1219"/>
    <s v="The Box"/>
    <s v="The Box is a fine art book of Ron Amato's innovative and seductive photography project."/>
    <n v="16350"/>
    <n v="26024"/>
    <x v="0"/>
    <s v="US"/>
    <s v="USD"/>
    <d v="2016-10-20T11:05:13"/>
    <x v="1219"/>
    <n v="1476961513"/>
    <n v="1474369513"/>
    <b v="0"/>
    <n v="253"/>
    <b v="1"/>
    <s v="photography/photobooks"/>
    <x v="8"/>
    <s v="photobooks"/>
    <n v="15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d v="2015-08-25T15:05:12"/>
    <x v="1220"/>
    <n v="1440515112"/>
    <n v="1437923112"/>
    <b v="0"/>
    <n v="140"/>
    <b v="1"/>
    <s v="photography/photobooks"/>
    <x v="8"/>
    <s v="photobooks"/>
    <n v="104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d v="2016-12-04T00:00:00"/>
    <x v="1221"/>
    <n v="1480809600"/>
    <n v="1478431488"/>
    <b v="0"/>
    <n v="103"/>
    <b v="1"/>
    <s v="photography/photobooks"/>
    <x v="8"/>
    <s v="photobooks"/>
    <n v="111"/>
    <x v="2"/>
  </r>
  <r>
    <n v="1222"/>
    <s v="Project Pilgrim"/>
    <s v="Project Pilgrim is my effort to work towards normalizing mental health."/>
    <n v="4000"/>
    <n v="11215"/>
    <x v="0"/>
    <s v="CA"/>
    <s v="CAD"/>
    <d v="2016-04-01T04:00:00"/>
    <x v="1222"/>
    <n v="1459483200"/>
    <n v="1456852647"/>
    <b v="0"/>
    <n v="138"/>
    <b v="1"/>
    <s v="photography/photobooks"/>
    <x v="8"/>
    <s v="photobooks"/>
    <n v="280"/>
    <x v="2"/>
  </r>
  <r>
    <n v="1223"/>
    <s v="YOSEMITE PEOPLE"/>
    <s v="A photography book focusing on the people rather than the nature at Yosemite National Park."/>
    <n v="19800"/>
    <n v="22197"/>
    <x v="0"/>
    <s v="US"/>
    <s v="USD"/>
    <d v="2016-11-10T05:15:09"/>
    <x v="1223"/>
    <n v="1478754909"/>
    <n v="1476159309"/>
    <b v="0"/>
    <n v="191"/>
    <b v="1"/>
    <s v="photography/photobooks"/>
    <x v="8"/>
    <s v="photobooks"/>
    <n v="112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d v="2014-06-06T13:11:42"/>
    <x v="1224"/>
    <n v="1402060302"/>
    <n v="1396876302"/>
    <b v="0"/>
    <n v="18"/>
    <b v="0"/>
    <s v="music/world music"/>
    <x v="4"/>
    <s v="world music"/>
    <n v="7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d v="2013-10-22T21:44:38"/>
    <x v="1225"/>
    <n v="1382478278"/>
    <n v="1377294278"/>
    <b v="0"/>
    <n v="3"/>
    <b v="0"/>
    <s v="music/world music"/>
    <x v="4"/>
    <s v="world music"/>
    <n v="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d v="2014-04-21T01:00:00"/>
    <x v="1226"/>
    <n v="1398042000"/>
    <n v="1395089981"/>
    <b v="0"/>
    <n v="40"/>
    <b v="0"/>
    <s v="music/world music"/>
    <x v="4"/>
    <s v="world music"/>
    <n v="4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d v="2014-08-07T07:00:00"/>
    <x v="1227"/>
    <n v="1407394800"/>
    <n v="1404770616"/>
    <b v="0"/>
    <n v="0"/>
    <b v="0"/>
    <s v="music/world music"/>
    <x v="4"/>
    <s v="world music"/>
    <n v="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d v="2011-09-28T17:30:08"/>
    <x v="1228"/>
    <n v="1317231008"/>
    <n v="1312047008"/>
    <b v="0"/>
    <n v="24"/>
    <b v="0"/>
    <s v="music/world music"/>
    <x v="4"/>
    <s v="world music"/>
    <n v="29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d v="2012-04-16T16:00:00"/>
    <x v="1229"/>
    <n v="1334592000"/>
    <n v="1331982127"/>
    <b v="0"/>
    <n v="1"/>
    <b v="0"/>
    <s v="music/world music"/>
    <x v="4"/>
    <s v="world music"/>
    <n v="1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d v="2011-02-24T23:20:30"/>
    <x v="1230"/>
    <n v="1298589630"/>
    <n v="1295997630"/>
    <b v="0"/>
    <n v="0"/>
    <b v="0"/>
    <s v="music/world music"/>
    <x v="4"/>
    <s v="world music"/>
    <n v="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d v="2015-08-28T01:00:00"/>
    <x v="1231"/>
    <n v="1440723600"/>
    <n v="1436394968"/>
    <b v="0"/>
    <n v="0"/>
    <b v="0"/>
    <s v="music/world music"/>
    <x v="4"/>
    <s v="world music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d v="2013-10-06T20:21:10"/>
    <x v="1232"/>
    <n v="1381090870"/>
    <n v="1377030070"/>
    <b v="0"/>
    <n v="1"/>
    <b v="0"/>
    <s v="music/world music"/>
    <x v="4"/>
    <s v="world music"/>
    <n v="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d v="2012-02-21T22:46:14"/>
    <x v="1233"/>
    <n v="1329864374"/>
    <n v="1328049974"/>
    <b v="0"/>
    <n v="6"/>
    <b v="0"/>
    <s v="music/world music"/>
    <x v="4"/>
    <s v="world music"/>
    <n v="12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d v="2015-02-02T18:55:42"/>
    <x v="1234"/>
    <n v="1422903342"/>
    <n v="1420311342"/>
    <b v="0"/>
    <n v="0"/>
    <b v="0"/>
    <s v="music/world music"/>
    <x v="4"/>
    <s v="world music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d v="2013-12-15T03:14:59"/>
    <x v="1235"/>
    <n v="1387077299"/>
    <n v="1383621299"/>
    <b v="0"/>
    <n v="6"/>
    <b v="0"/>
    <s v="music/world music"/>
    <x v="4"/>
    <s v="world music"/>
    <n v="3"/>
    <x v="4"/>
  </r>
  <r>
    <n v="1236"/>
    <s v="&quot;Volando&quot; CD Release (Canceled)"/>
    <s v="Raising money to give the musicians their due."/>
    <n v="2500"/>
    <n v="0"/>
    <x v="1"/>
    <s v="US"/>
    <s v="USD"/>
    <d v="2012-07-28T16:00:00"/>
    <x v="1236"/>
    <n v="1343491200"/>
    <n v="1342801164"/>
    <b v="0"/>
    <n v="0"/>
    <b v="0"/>
    <s v="music/world music"/>
    <x v="4"/>
    <s v="world music"/>
    <n v="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d v="2012-08-24T06:47:45"/>
    <x v="1237"/>
    <n v="1345790865"/>
    <n v="1344062865"/>
    <b v="0"/>
    <n v="0"/>
    <b v="0"/>
    <s v="music/world music"/>
    <x v="4"/>
    <s v="world music"/>
    <n v="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d v="2011-08-06T14:38:56"/>
    <x v="1238"/>
    <n v="1312641536"/>
    <n v="1310049536"/>
    <b v="0"/>
    <n v="3"/>
    <b v="0"/>
    <s v="music/world music"/>
    <x v="4"/>
    <s v="world music"/>
    <n v="18"/>
    <x v="6"/>
  </r>
  <r>
    <n v="1239"/>
    <s v="Help Calmenco! finance new CD and Tour (Canceled)"/>
    <s v="Please consider helping us with our new CD and Riverdance Tour"/>
    <n v="2500"/>
    <n v="0"/>
    <x v="1"/>
    <s v="US"/>
    <s v="USD"/>
    <d v="2012-01-05T23:06:07"/>
    <x v="1239"/>
    <n v="1325804767"/>
    <n v="1323212767"/>
    <b v="0"/>
    <n v="0"/>
    <b v="0"/>
    <s v="music/world music"/>
    <x v="4"/>
    <s v="world music"/>
    <n v="0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d v="2013-07-12T21:51:00"/>
    <x v="1240"/>
    <n v="1373665860"/>
    <n v="1368579457"/>
    <b v="0"/>
    <n v="8"/>
    <b v="0"/>
    <s v="music/world music"/>
    <x v="4"/>
    <s v="world music"/>
    <n v="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d v="2014-11-03T05:59:00"/>
    <x v="1241"/>
    <n v="1414994340"/>
    <n v="1413057980"/>
    <b v="0"/>
    <n v="34"/>
    <b v="0"/>
    <s v="music/world music"/>
    <x v="4"/>
    <s v="world music"/>
    <n v="5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d v="2011-09-11T13:18:00"/>
    <x v="1242"/>
    <n v="1315747080"/>
    <n v="1314417502"/>
    <b v="0"/>
    <n v="1"/>
    <b v="0"/>
    <s v="music/world music"/>
    <x v="4"/>
    <s v="world music"/>
    <n v="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d v="2011-07-08T21:00:00"/>
    <x v="1243"/>
    <n v="1310158800"/>
    <n v="1304888771"/>
    <b v="0"/>
    <n v="38"/>
    <b v="0"/>
    <s v="music/world music"/>
    <x v="4"/>
    <s v="world music"/>
    <n v="14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d v="2013-04-22T21:00:00"/>
    <x v="1244"/>
    <n v="1366664400"/>
    <n v="1363981723"/>
    <b v="1"/>
    <n v="45"/>
    <b v="1"/>
    <s v="music/rock"/>
    <x v="4"/>
    <s v="rock"/>
    <n v="10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d v="2014-06-14T14:23:54"/>
    <x v="1245"/>
    <n v="1402755834"/>
    <n v="1400163834"/>
    <b v="1"/>
    <n v="17"/>
    <b v="1"/>
    <s v="music/rock"/>
    <x v="4"/>
    <s v="rock"/>
    <n v="12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d v="2011-12-06T02:02:29"/>
    <x v="1246"/>
    <n v="1323136949"/>
    <n v="1319245349"/>
    <b v="1"/>
    <n v="31"/>
    <b v="1"/>
    <s v="music/rock"/>
    <x v="4"/>
    <s v="rock"/>
    <n v="117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d v="2013-05-06T07:00:55"/>
    <x v="1247"/>
    <n v="1367823655"/>
    <n v="1365231655"/>
    <b v="1"/>
    <n v="50"/>
    <b v="1"/>
    <s v="music/rock"/>
    <x v="4"/>
    <s v="rock"/>
    <n v="122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d v="2014-06-13T06:59:00"/>
    <x v="1248"/>
    <n v="1402642740"/>
    <n v="1399563953"/>
    <b v="1"/>
    <n v="59"/>
    <b v="1"/>
    <s v="music/rock"/>
    <x v="4"/>
    <s v="rock"/>
    <n v="152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d v="2012-07-07T17:46:51"/>
    <x v="1249"/>
    <n v="1341683211"/>
    <n v="1339091211"/>
    <b v="1"/>
    <n v="81"/>
    <b v="1"/>
    <s v="music/rock"/>
    <x v="4"/>
    <s v="rock"/>
    <n v="104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d v="2014-09-06T15:25:31"/>
    <x v="1250"/>
    <n v="1410017131"/>
    <n v="1406129131"/>
    <b v="1"/>
    <n v="508"/>
    <b v="1"/>
    <s v="music/rock"/>
    <x v="4"/>
    <s v="rock"/>
    <n v="20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d v="2011-09-25T19:32:47"/>
    <x v="1251"/>
    <n v="1316979167"/>
    <n v="1311795167"/>
    <b v="1"/>
    <n v="74"/>
    <b v="1"/>
    <s v="music/rock"/>
    <x v="4"/>
    <s v="rock"/>
    <n v="102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d v="2013-10-24T23:42:49"/>
    <x v="1252"/>
    <n v="1382658169"/>
    <n v="1380238969"/>
    <b v="1"/>
    <n v="141"/>
    <b v="1"/>
    <s v="music/rock"/>
    <x v="4"/>
    <s v="rock"/>
    <n v="13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d v="2014-09-03T18:48:27"/>
    <x v="1253"/>
    <n v="1409770107"/>
    <n v="1407178107"/>
    <b v="1"/>
    <n v="711"/>
    <b v="1"/>
    <s v="music/rock"/>
    <x v="4"/>
    <s v="rock"/>
    <n v="30383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d v="2011-01-01T04:59:00"/>
    <x v="1254"/>
    <n v="1293857940"/>
    <n v="1288968886"/>
    <b v="1"/>
    <n v="141"/>
    <b v="1"/>
    <s v="music/rock"/>
    <x v="4"/>
    <s v="rock"/>
    <n v="199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d v="2013-12-01T21:17:32"/>
    <x v="1255"/>
    <n v="1385932652"/>
    <n v="1383337052"/>
    <b v="1"/>
    <n v="109"/>
    <b v="1"/>
    <s v="music/rock"/>
    <x v="4"/>
    <s v="rock"/>
    <n v="20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d v="2012-02-12T22:03:51"/>
    <x v="1256"/>
    <n v="1329084231"/>
    <n v="1326492231"/>
    <b v="1"/>
    <n v="361"/>
    <b v="1"/>
    <s v="music/rock"/>
    <x v="4"/>
    <s v="rock"/>
    <n v="118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d v="2011-04-03T01:03:10"/>
    <x v="1257"/>
    <n v="1301792590"/>
    <n v="1297562590"/>
    <b v="1"/>
    <n v="176"/>
    <b v="1"/>
    <s v="music/rock"/>
    <x v="4"/>
    <s v="rock"/>
    <n v="295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d v="2013-08-31T14:40:12"/>
    <x v="1258"/>
    <n v="1377960012"/>
    <n v="1375368012"/>
    <b v="1"/>
    <n v="670"/>
    <b v="1"/>
    <s v="music/rock"/>
    <x v="4"/>
    <s v="rock"/>
    <n v="213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d v="2014-06-09T03:59:00"/>
    <x v="1259"/>
    <n v="1402286340"/>
    <n v="1399504664"/>
    <b v="1"/>
    <n v="96"/>
    <b v="1"/>
    <s v="music/rock"/>
    <x v="4"/>
    <s v="rock"/>
    <n v="10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d v="2014-02-26T20:13:40"/>
    <x v="1260"/>
    <n v="1393445620"/>
    <n v="1390853620"/>
    <b v="1"/>
    <n v="74"/>
    <b v="1"/>
    <s v="music/rock"/>
    <x v="4"/>
    <s v="rock"/>
    <n v="114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d v="2014-01-29T08:13:47"/>
    <x v="1261"/>
    <n v="1390983227"/>
    <n v="1388391227"/>
    <b v="1"/>
    <n v="52"/>
    <b v="1"/>
    <s v="music/rock"/>
    <x v="4"/>
    <s v="rock"/>
    <n v="10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d v="2014-02-16T18:18:12"/>
    <x v="1262"/>
    <n v="1392574692"/>
    <n v="1389982692"/>
    <b v="1"/>
    <n v="105"/>
    <b v="1"/>
    <s v="music/rock"/>
    <x v="4"/>
    <s v="rock"/>
    <n v="125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d v="2014-03-29T01:00:00"/>
    <x v="1263"/>
    <n v="1396054800"/>
    <n v="1393034470"/>
    <b v="1"/>
    <n v="41"/>
    <b v="1"/>
    <s v="music/rock"/>
    <x v="4"/>
    <s v="rock"/>
    <n v="119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d v="2013-10-29T15:54:43"/>
    <x v="1264"/>
    <n v="1383062083"/>
    <n v="1380556483"/>
    <b v="1"/>
    <n v="34"/>
    <b v="1"/>
    <s v="music/rock"/>
    <x v="4"/>
    <s v="rock"/>
    <n v="166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d v="2010-11-30T15:43:35"/>
    <x v="1265"/>
    <n v="1291131815"/>
    <n v="1287071015"/>
    <b v="1"/>
    <n v="66"/>
    <b v="1"/>
    <s v="music/rock"/>
    <x v="4"/>
    <s v="rock"/>
    <n v="11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d v="2014-01-11T21:02:25"/>
    <x v="1266"/>
    <n v="1389474145"/>
    <n v="1386882145"/>
    <b v="1"/>
    <n v="50"/>
    <b v="1"/>
    <s v="music/rock"/>
    <x v="4"/>
    <s v="rock"/>
    <n v="100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d v="2013-07-24T14:02:38"/>
    <x v="1267"/>
    <n v="1374674558"/>
    <n v="1372082558"/>
    <b v="1"/>
    <n v="159"/>
    <b v="1"/>
    <s v="music/rock"/>
    <x v="4"/>
    <s v="rock"/>
    <n v="102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d v="2013-09-20T20:17:27"/>
    <x v="1268"/>
    <n v="1379708247"/>
    <n v="1377116247"/>
    <b v="1"/>
    <n v="182"/>
    <b v="1"/>
    <s v="music/rock"/>
    <x v="4"/>
    <s v="rock"/>
    <n v="11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d v="2016-04-16T00:00:00"/>
    <x v="1269"/>
    <n v="1460764800"/>
    <n v="1458157512"/>
    <b v="1"/>
    <n v="206"/>
    <b v="1"/>
    <s v="music/rock"/>
    <x v="4"/>
    <s v="rock"/>
    <n v="10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d v="2012-03-25T19:34:02"/>
    <x v="1270"/>
    <n v="1332704042"/>
    <n v="1327523642"/>
    <b v="1"/>
    <n v="169"/>
    <b v="1"/>
    <s v="music/rock"/>
    <x v="4"/>
    <s v="rock"/>
    <n v="115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d v="2013-11-13T17:24:19"/>
    <x v="1271"/>
    <n v="1384363459"/>
    <n v="1381767859"/>
    <b v="1"/>
    <n v="31"/>
    <b v="1"/>
    <s v="music/rock"/>
    <x v="4"/>
    <s v="rock"/>
    <n v="102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d v="2010-06-15T04:00:00"/>
    <x v="1272"/>
    <n v="1276574400"/>
    <n v="1270576379"/>
    <b v="1"/>
    <n v="28"/>
    <b v="1"/>
    <s v="music/rock"/>
    <x v="4"/>
    <s v="rock"/>
    <n v="10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d v="2014-08-31T17:31:31"/>
    <x v="1273"/>
    <n v="1409506291"/>
    <n v="1406914291"/>
    <b v="1"/>
    <n v="54"/>
    <b v="1"/>
    <s v="music/rock"/>
    <x v="4"/>
    <s v="rock"/>
    <n v="104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d v="2012-08-30T16:33:45"/>
    <x v="1274"/>
    <n v="1346344425"/>
    <n v="1343320425"/>
    <b v="1"/>
    <n v="467"/>
    <b v="1"/>
    <s v="music/rock"/>
    <x v="4"/>
    <s v="rock"/>
    <n v="15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d v="2013-08-07T20:49:47"/>
    <x v="1275"/>
    <n v="1375908587"/>
    <n v="1372884587"/>
    <b v="1"/>
    <n v="389"/>
    <b v="1"/>
    <s v="music/rock"/>
    <x v="4"/>
    <s v="rock"/>
    <n v="162"/>
    <x v="4"/>
  </r>
  <r>
    <n v="1276"/>
    <s v="MR. DREAM GOES TO JAIL"/>
    <s v="Sponsor this Brooklyn punk band's debut seven-inch, MR. DREAM GOES TO JAIL."/>
    <n v="3000"/>
    <n v="3132.63"/>
    <x v="0"/>
    <s v="US"/>
    <s v="USD"/>
    <d v="2009-09-01T04:00:00"/>
    <x v="1276"/>
    <n v="1251777600"/>
    <n v="1247504047"/>
    <b v="1"/>
    <n v="68"/>
    <b v="1"/>
    <s v="music/rock"/>
    <x v="4"/>
    <s v="rock"/>
    <n v="104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d v="2012-09-04T13:29:07"/>
    <x v="1277"/>
    <n v="1346765347"/>
    <n v="1343741347"/>
    <b v="1"/>
    <n v="413"/>
    <b v="1"/>
    <s v="music/rock"/>
    <x v="4"/>
    <s v="rock"/>
    <n v="106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d v="2014-06-25T02:00:00"/>
    <x v="1278"/>
    <n v="1403661600"/>
    <n v="1401196766"/>
    <b v="1"/>
    <n v="190"/>
    <b v="1"/>
    <s v="music/rock"/>
    <x v="4"/>
    <s v="rock"/>
    <n v="15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d v="2014-03-24T01:22:50"/>
    <x v="1279"/>
    <n v="1395624170"/>
    <n v="1392171770"/>
    <b v="1"/>
    <n v="189"/>
    <b v="1"/>
    <s v="music/rock"/>
    <x v="4"/>
    <s v="rock"/>
    <n v="111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d v="2011-03-01T18:10:54"/>
    <x v="1280"/>
    <n v="1299003054"/>
    <n v="1291227054"/>
    <b v="1"/>
    <n v="130"/>
    <b v="1"/>
    <s v="music/rock"/>
    <x v="4"/>
    <s v="rock"/>
    <n v="1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d v="2013-07-28T17:50:36"/>
    <x v="1281"/>
    <n v="1375033836"/>
    <n v="1373305836"/>
    <b v="1"/>
    <n v="74"/>
    <b v="1"/>
    <s v="music/rock"/>
    <x v="4"/>
    <s v="rock"/>
    <n v="1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d v="2013-12-09T04:59:00"/>
    <x v="1282"/>
    <n v="1386565140"/>
    <n v="1383909855"/>
    <b v="1"/>
    <n v="274"/>
    <b v="1"/>
    <s v="music/rock"/>
    <x v="4"/>
    <s v="rock"/>
    <n v="12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d v="2013-03-11T04:00:00"/>
    <x v="1283"/>
    <n v="1362974400"/>
    <n v="1360948389"/>
    <b v="1"/>
    <n v="22"/>
    <b v="1"/>
    <s v="music/rock"/>
    <x v="4"/>
    <s v="rock"/>
    <n v="2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d v="2016-12-31T16:59:00"/>
    <x v="1284"/>
    <n v="1483203540"/>
    <n v="1481175482"/>
    <b v="0"/>
    <n v="31"/>
    <b v="1"/>
    <s v="theater/plays"/>
    <x v="1"/>
    <s v="plays"/>
    <n v="10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d v="2015-06-20T13:59:35"/>
    <x v="1285"/>
    <n v="1434808775"/>
    <n v="1433512775"/>
    <b v="0"/>
    <n v="63"/>
    <b v="1"/>
    <s v="theater/plays"/>
    <x v="1"/>
    <s v="plays"/>
    <n v="102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d v="2015-02-17T14:00:00"/>
    <x v="1286"/>
    <n v="1424181600"/>
    <n v="1423041227"/>
    <b v="0"/>
    <n v="20"/>
    <b v="1"/>
    <s v="theater/plays"/>
    <x v="1"/>
    <s v="plays"/>
    <n v="108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d v="2015-06-12T14:54:16"/>
    <x v="1287"/>
    <n v="1434120856"/>
    <n v="1428936856"/>
    <b v="0"/>
    <n v="25"/>
    <b v="1"/>
    <s v="theater/plays"/>
    <x v="1"/>
    <s v="plays"/>
    <n v="24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d v="2016-08-10T04:00:00"/>
    <x v="1288"/>
    <n v="1470801600"/>
    <n v="1468122163"/>
    <b v="0"/>
    <n v="61"/>
    <b v="1"/>
    <s v="theater/plays"/>
    <x v="1"/>
    <s v="plays"/>
    <n v="1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d v="2017-01-04T03:14:05"/>
    <x v="1289"/>
    <n v="1483499645"/>
    <n v="1480907645"/>
    <b v="0"/>
    <n v="52"/>
    <b v="1"/>
    <s v="theater/plays"/>
    <x v="1"/>
    <s v="plays"/>
    <n v="125"/>
    <x v="2"/>
  </r>
  <r>
    <n v="1290"/>
    <s v="I Died... I Came Back, ... Whatever"/>
    <s v="Sometimes your Heart has to STOP for your Life to START."/>
    <n v="3500"/>
    <n v="3800"/>
    <x v="0"/>
    <s v="US"/>
    <s v="USD"/>
    <d v="2015-04-23T06:59:00"/>
    <x v="1290"/>
    <n v="1429772340"/>
    <n v="1427121931"/>
    <b v="0"/>
    <n v="86"/>
    <b v="1"/>
    <s v="theater/plays"/>
    <x v="1"/>
    <s v="plays"/>
    <n v="109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d v="2015-04-07T07:00:00"/>
    <x v="1291"/>
    <n v="1428390000"/>
    <n v="1425224391"/>
    <b v="0"/>
    <n v="42"/>
    <b v="1"/>
    <s v="theater/plays"/>
    <x v="1"/>
    <s v="plays"/>
    <n v="146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d v="2015-10-06T22:59:00"/>
    <x v="1292"/>
    <n v="1444172340"/>
    <n v="1441822828"/>
    <b v="0"/>
    <n v="52"/>
    <b v="1"/>
    <s v="theater/plays"/>
    <x v="1"/>
    <s v="plays"/>
    <n v="11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d v="2015-11-14T17:49:31"/>
    <x v="1293"/>
    <n v="1447523371"/>
    <n v="1444927771"/>
    <b v="0"/>
    <n v="120"/>
    <b v="1"/>
    <s v="theater/plays"/>
    <x v="1"/>
    <s v="plays"/>
    <n v="102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d v="2015-10-19T11:00:00"/>
    <x v="1294"/>
    <n v="1445252400"/>
    <n v="1443696797"/>
    <b v="0"/>
    <n v="22"/>
    <b v="1"/>
    <s v="theater/plays"/>
    <x v="1"/>
    <s v="plays"/>
    <n v="122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d v="2015-07-29T17:00:00"/>
    <x v="1295"/>
    <n v="1438189200"/>
    <n v="1435585497"/>
    <b v="0"/>
    <n v="64"/>
    <b v="1"/>
    <s v="theater/plays"/>
    <x v="1"/>
    <s v="plays"/>
    <n v="102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d v="2016-03-14T00:12:53"/>
    <x v="1296"/>
    <n v="1457914373"/>
    <n v="1456189973"/>
    <b v="0"/>
    <n v="23"/>
    <b v="1"/>
    <s v="theater/plays"/>
    <x v="1"/>
    <s v="plays"/>
    <n v="141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d v="2016-05-01T17:55:58"/>
    <x v="1297"/>
    <n v="1462125358"/>
    <n v="1459533358"/>
    <b v="0"/>
    <n v="238"/>
    <b v="1"/>
    <s v="theater/plays"/>
    <x v="1"/>
    <s v="plays"/>
    <n v="110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d v="2016-04-28T16:20:32"/>
    <x v="1298"/>
    <n v="1461860432"/>
    <n v="1459268432"/>
    <b v="0"/>
    <n v="33"/>
    <b v="1"/>
    <s v="theater/plays"/>
    <x v="1"/>
    <s v="plays"/>
    <n v="105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d v="2015-07-14T19:32:39"/>
    <x v="1299"/>
    <n v="1436902359"/>
    <n v="1434310359"/>
    <b v="0"/>
    <n v="32"/>
    <b v="1"/>
    <s v="theater/plays"/>
    <x v="1"/>
    <s v="plays"/>
    <n v="124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d v="2016-06-01T18:57:00"/>
    <x v="1300"/>
    <n v="1464807420"/>
    <n v="1461427938"/>
    <b v="0"/>
    <n v="24"/>
    <b v="1"/>
    <s v="theater/plays"/>
    <x v="1"/>
    <s v="plays"/>
    <n v="135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d v="2015-07-21T03:00:00"/>
    <x v="1301"/>
    <n v="1437447600"/>
    <n v="1436551178"/>
    <b v="0"/>
    <n v="29"/>
    <b v="1"/>
    <s v="theater/plays"/>
    <x v="1"/>
    <s v="plays"/>
    <n v="10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d v="2016-12-01T02:23:31"/>
    <x v="1302"/>
    <n v="1480559011"/>
    <n v="1477963411"/>
    <b v="0"/>
    <n v="50"/>
    <b v="1"/>
    <s v="theater/plays"/>
    <x v="1"/>
    <s v="plays"/>
    <n v="100"/>
    <x v="2"/>
  </r>
  <r>
    <n v="1303"/>
    <s v="Forward Arena Theatre Company: Summer Season"/>
    <s v="Groundbreaking queer theatre."/>
    <n v="3500"/>
    <n v="4559.13"/>
    <x v="0"/>
    <s v="GB"/>
    <s v="GBP"/>
    <d v="2016-07-31T11:00:00"/>
    <x v="1303"/>
    <n v="1469962800"/>
    <n v="1468578920"/>
    <b v="0"/>
    <n v="108"/>
    <b v="1"/>
    <s v="theater/plays"/>
    <x v="1"/>
    <s v="plays"/>
    <n v="13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d v="2017-03-13T03:40:05"/>
    <x v="1304"/>
    <n v="1489376405"/>
    <n v="1484196005"/>
    <b v="0"/>
    <n v="104"/>
    <b v="0"/>
    <s v="technology/wearables"/>
    <x v="2"/>
    <s v="wearables"/>
    <n v="40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d v="2016-07-21T17:30:00"/>
    <x v="1305"/>
    <n v="1469122200"/>
    <n v="1466611108"/>
    <b v="0"/>
    <n v="86"/>
    <b v="0"/>
    <s v="technology/wearables"/>
    <x v="2"/>
    <s v="wearables"/>
    <n v="26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d v="2014-12-04T10:58:54"/>
    <x v="1306"/>
    <n v="1417690734"/>
    <n v="1415098734"/>
    <b v="0"/>
    <n v="356"/>
    <b v="0"/>
    <s v="technology/wearables"/>
    <x v="2"/>
    <s v="wearables"/>
    <n v="65"/>
    <x v="3"/>
  </r>
  <r>
    <n v="1307"/>
    <s v="VR Card - Customized Virtual Reality Viewer (Canceled)"/>
    <s v="Get VR to Everyone with Mailable, Ready to Use Viewers"/>
    <n v="50000"/>
    <n v="5757"/>
    <x v="1"/>
    <s v="US"/>
    <s v="USD"/>
    <d v="2016-02-17T12:04:39"/>
    <x v="1307"/>
    <n v="1455710679"/>
    <n v="1453118679"/>
    <b v="0"/>
    <n v="45"/>
    <b v="0"/>
    <s v="technology/wearables"/>
    <x v="2"/>
    <s v="wearables"/>
    <n v="12"/>
    <x v="2"/>
  </r>
  <r>
    <n v="1308"/>
    <s v="Boost Band: Wristband Phone Charger (Canceled)"/>
    <s v="Boost Band, a wristband that charges any device"/>
    <n v="10000"/>
    <n v="1136"/>
    <x v="1"/>
    <s v="US"/>
    <s v="USD"/>
    <d v="2016-10-08T14:43:32"/>
    <x v="1308"/>
    <n v="1475937812"/>
    <n v="1472481812"/>
    <b v="0"/>
    <n v="38"/>
    <b v="0"/>
    <s v="technology/wearables"/>
    <x v="2"/>
    <s v="wearables"/>
    <n v="11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d v="2015-10-15T21:11:08"/>
    <x v="1309"/>
    <n v="1444943468"/>
    <n v="1441919468"/>
    <b v="0"/>
    <n v="35"/>
    <b v="0"/>
    <s v="technology/wearables"/>
    <x v="2"/>
    <s v="wearables"/>
    <n v="112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d v="2016-08-19T16:00:50"/>
    <x v="1310"/>
    <n v="1471622450"/>
    <n v="1467734450"/>
    <b v="0"/>
    <n v="24"/>
    <b v="0"/>
    <s v="technology/wearables"/>
    <x v="2"/>
    <s v="wearables"/>
    <n v="16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d v="2016-11-30T20:15:19"/>
    <x v="1311"/>
    <n v="1480536919"/>
    <n v="1477509319"/>
    <b v="0"/>
    <n v="100"/>
    <b v="0"/>
    <s v="technology/wearables"/>
    <x v="2"/>
    <s v="wearables"/>
    <n v="32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d v="2015-04-18T16:52:02"/>
    <x v="1312"/>
    <n v="1429375922"/>
    <n v="1426783922"/>
    <b v="0"/>
    <n v="1"/>
    <b v="0"/>
    <s v="technology/wearables"/>
    <x v="2"/>
    <s v="wearables"/>
    <n v="1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d v="2016-03-03T17:01:54"/>
    <x v="1313"/>
    <n v="1457024514"/>
    <n v="1454432514"/>
    <b v="0"/>
    <n v="122"/>
    <b v="0"/>
    <s v="technology/wearables"/>
    <x v="2"/>
    <s v="wearables"/>
    <n v="31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d v="2016-10-21T16:04:20"/>
    <x v="1314"/>
    <n v="1477065860"/>
    <n v="1471881860"/>
    <b v="0"/>
    <n v="11"/>
    <b v="0"/>
    <s v="technology/wearables"/>
    <x v="2"/>
    <s v="wearables"/>
    <n v="1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d v="2015-11-06T01:00:00"/>
    <x v="1315"/>
    <n v="1446771600"/>
    <n v="1443700648"/>
    <b v="0"/>
    <n v="248"/>
    <b v="0"/>
    <s v="technology/wearables"/>
    <x v="2"/>
    <s v="wearables"/>
    <n v="4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d v="2016-02-28T23:05:09"/>
    <x v="1316"/>
    <n v="1456700709"/>
    <n v="1453676709"/>
    <b v="0"/>
    <n v="1"/>
    <b v="0"/>
    <s v="technology/wearables"/>
    <x v="2"/>
    <s v="wearables"/>
    <n v="0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d v="2016-07-21T14:00:00"/>
    <x v="1317"/>
    <n v="1469109600"/>
    <n v="1464586746"/>
    <b v="0"/>
    <n v="19"/>
    <b v="0"/>
    <s v="technology/wearables"/>
    <x v="2"/>
    <s v="wearables"/>
    <n v="6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d v="2015-01-11T01:02:52"/>
    <x v="1318"/>
    <n v="1420938172"/>
    <n v="1418346172"/>
    <b v="0"/>
    <n v="135"/>
    <b v="0"/>
    <s v="technology/wearables"/>
    <x v="2"/>
    <s v="wearables"/>
    <n v="15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d v="2014-07-11T16:00:00"/>
    <x v="1319"/>
    <n v="1405094400"/>
    <n v="1403810965"/>
    <b v="0"/>
    <n v="9"/>
    <b v="0"/>
    <s v="technology/wearables"/>
    <x v="2"/>
    <s v="wearables"/>
    <n v="15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d v="2016-12-30T23:00:00"/>
    <x v="1320"/>
    <n v="1483138800"/>
    <n v="1480610046"/>
    <b v="0"/>
    <n v="3"/>
    <b v="0"/>
    <s v="technology/wearables"/>
    <x v="2"/>
    <s v="wearables"/>
    <n v="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d v="2016-12-23T17:58:57"/>
    <x v="1321"/>
    <n v="1482515937"/>
    <n v="1479923937"/>
    <b v="0"/>
    <n v="7"/>
    <b v="0"/>
    <s v="technology/wearables"/>
    <x v="2"/>
    <s v="wearables"/>
    <n v="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d v="2015-05-21T15:45:25"/>
    <x v="1322"/>
    <n v="1432223125"/>
    <n v="1429631125"/>
    <b v="0"/>
    <n v="4"/>
    <b v="0"/>
    <s v="technology/wearables"/>
    <x v="2"/>
    <s v="wearables"/>
    <n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d v="2016-04-26T06:55:00"/>
    <x v="1323"/>
    <n v="1461653700"/>
    <n v="1458665146"/>
    <b v="0"/>
    <n v="44"/>
    <b v="0"/>
    <s v="technology/wearables"/>
    <x v="2"/>
    <s v="wearables"/>
    <n v="9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d v="2016-10-13T15:12:32"/>
    <x v="1324"/>
    <n v="1476371552"/>
    <n v="1473779552"/>
    <b v="0"/>
    <n v="90"/>
    <b v="0"/>
    <s v="technology/wearables"/>
    <x v="2"/>
    <s v="wearables"/>
    <n v="10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d v="2016-12-30T02:03:55"/>
    <x v="1325"/>
    <n v="1483063435"/>
    <n v="1480471435"/>
    <b v="0"/>
    <n v="8"/>
    <b v="0"/>
    <s v="technology/wearables"/>
    <x v="2"/>
    <s v="wearables"/>
    <n v="2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d v="2015-01-15T19:00:28"/>
    <x v="1326"/>
    <n v="1421348428"/>
    <n v="1417460428"/>
    <b v="0"/>
    <n v="11"/>
    <b v="0"/>
    <s v="technology/wearables"/>
    <x v="2"/>
    <s v="wearables"/>
    <n v="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d v="2015-05-29T16:17:15"/>
    <x v="1327"/>
    <n v="1432916235"/>
    <n v="1430324235"/>
    <b v="0"/>
    <n v="41"/>
    <b v="0"/>
    <s v="technology/wearables"/>
    <x v="2"/>
    <s v="wearables"/>
    <n v="4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d v="2016-10-14T15:25:34"/>
    <x v="1328"/>
    <n v="1476458734"/>
    <n v="1472570734"/>
    <b v="0"/>
    <n v="15"/>
    <b v="0"/>
    <s v="technology/wearables"/>
    <x v="2"/>
    <s v="wearables"/>
    <n v="2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d v="2014-12-02T06:19:05"/>
    <x v="1329"/>
    <n v="1417501145"/>
    <n v="1414041545"/>
    <b v="0"/>
    <n v="9"/>
    <b v="0"/>
    <s v="technology/wearables"/>
    <x v="2"/>
    <s v="wearables"/>
    <n v="1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d v="2016-07-02T04:00:00"/>
    <x v="1330"/>
    <n v="1467432000"/>
    <n v="1464763109"/>
    <b v="0"/>
    <n v="50"/>
    <b v="0"/>
    <s v="technology/wearables"/>
    <x v="2"/>
    <s v="wearables"/>
    <n v="22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d v="2016-08-17T12:05:54"/>
    <x v="1331"/>
    <n v="1471435554"/>
    <n v="1468843554"/>
    <b v="0"/>
    <n v="34"/>
    <b v="0"/>
    <s v="technology/wearables"/>
    <x v="2"/>
    <s v="wearables"/>
    <n v="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d v="2017-01-27T01:26:48"/>
    <x v="1332"/>
    <n v="1485480408"/>
    <n v="1482888408"/>
    <b v="0"/>
    <n v="0"/>
    <b v="0"/>
    <s v="technology/wearables"/>
    <x v="2"/>
    <s v="wearables"/>
    <n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d v="2014-07-16T02:33:45"/>
    <x v="1333"/>
    <n v="1405478025"/>
    <n v="1402886025"/>
    <b v="0"/>
    <n v="0"/>
    <b v="0"/>
    <s v="technology/wearables"/>
    <x v="2"/>
    <s v="wearables"/>
    <n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d v="2016-03-11T18:34:47"/>
    <x v="1334"/>
    <n v="1457721287"/>
    <n v="1455129287"/>
    <b v="0"/>
    <n v="276"/>
    <b v="0"/>
    <s v="technology/wearables"/>
    <x v="2"/>
    <s v="wearables"/>
    <n v="11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d v="2015-12-05T22:28:22"/>
    <x v="1335"/>
    <n v="1449354502"/>
    <n v="1446762502"/>
    <b v="0"/>
    <n v="16"/>
    <b v="0"/>
    <s v="technology/wearables"/>
    <x v="2"/>
    <s v="wearables"/>
    <n v="2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d v="2014-12-17T20:43:48"/>
    <x v="1336"/>
    <n v="1418849028"/>
    <n v="1415825028"/>
    <b v="0"/>
    <n v="224"/>
    <b v="0"/>
    <s v="technology/wearables"/>
    <x v="2"/>
    <s v="wearables"/>
    <n v="85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d v="2017-03-03T13:51:19"/>
    <x v="1337"/>
    <n v="1488549079"/>
    <n v="1485957079"/>
    <b v="0"/>
    <n v="140"/>
    <b v="0"/>
    <s v="technology/wearables"/>
    <x v="2"/>
    <s v="wearables"/>
    <n v="4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d v="2015-08-02T19:17:13"/>
    <x v="1338"/>
    <n v="1438543033"/>
    <n v="1435951033"/>
    <b v="0"/>
    <n v="15"/>
    <b v="0"/>
    <s v="technology/wearables"/>
    <x v="2"/>
    <s v="wearables"/>
    <n v="3"/>
    <x v="0"/>
  </r>
  <r>
    <n v="1339"/>
    <s v="Linkoo (Canceled)"/>
    <s v="World's Smallest customizable Phone &amp; GPS Watch for kids !"/>
    <n v="50000"/>
    <n v="3317"/>
    <x v="1"/>
    <s v="US"/>
    <s v="USD"/>
    <d v="2014-12-08T16:31:55"/>
    <x v="1339"/>
    <n v="1418056315"/>
    <n v="1414164715"/>
    <b v="0"/>
    <n v="37"/>
    <b v="0"/>
    <s v="technology/wearables"/>
    <x v="2"/>
    <s v="wearables"/>
    <n v="7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d v="2014-08-15T14:17:33"/>
    <x v="1340"/>
    <n v="1408112253"/>
    <n v="1405520253"/>
    <b v="0"/>
    <n v="0"/>
    <b v="0"/>
    <s v="technology/wearables"/>
    <x v="2"/>
    <s v="wearables"/>
    <n v="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d v="2016-10-01T14:58:37"/>
    <x v="1341"/>
    <n v="1475333917"/>
    <n v="1472569117"/>
    <b v="0"/>
    <n v="46"/>
    <b v="0"/>
    <s v="technology/wearables"/>
    <x v="2"/>
    <s v="wearables"/>
    <n v="7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d v="2015-07-17T19:35:39"/>
    <x v="1342"/>
    <n v="1437161739"/>
    <n v="1434569739"/>
    <b v="0"/>
    <n v="1"/>
    <b v="0"/>
    <s v="technology/wearables"/>
    <x v="2"/>
    <s v="wearables"/>
    <n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d v="2016-08-19T03:59:00"/>
    <x v="1343"/>
    <n v="1471579140"/>
    <n v="1466512683"/>
    <b v="0"/>
    <n v="323"/>
    <b v="0"/>
    <s v="technology/wearables"/>
    <x v="2"/>
    <s v="wearables"/>
    <n v="102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d v="2016-06-30T18:57:19"/>
    <x v="1344"/>
    <n v="1467313039"/>
    <n v="1464807439"/>
    <b v="0"/>
    <n v="139"/>
    <b v="1"/>
    <s v="publishing/nonfiction"/>
    <x v="3"/>
    <s v="nonfiction"/>
    <n v="378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d v="2014-07-14T19:32:39"/>
    <x v="1345"/>
    <n v="1405366359"/>
    <n v="1402342359"/>
    <b v="0"/>
    <n v="7"/>
    <b v="1"/>
    <s v="publishing/nonfiction"/>
    <x v="3"/>
    <s v="nonfiction"/>
    <n v="12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d v="2013-06-27T01:49:11"/>
    <x v="1346"/>
    <n v="1372297751"/>
    <n v="1369705751"/>
    <b v="0"/>
    <n v="149"/>
    <b v="1"/>
    <s v="publishing/nonfiction"/>
    <x v="3"/>
    <s v="nonfiction"/>
    <n v="147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d v="2015-03-07T15:18:45"/>
    <x v="1347"/>
    <n v="1425741525"/>
    <n v="1423149525"/>
    <b v="0"/>
    <n v="31"/>
    <b v="1"/>
    <s v="publishing/nonfiction"/>
    <x v="3"/>
    <s v="nonfiction"/>
    <n v="10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d v="2014-12-18T12:08:53"/>
    <x v="1348"/>
    <n v="1418904533"/>
    <n v="1416485333"/>
    <b v="0"/>
    <n v="26"/>
    <b v="1"/>
    <s v="publishing/nonfiction"/>
    <x v="3"/>
    <s v="nonfiction"/>
    <n v="102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d v="2015-12-16T06:59:00"/>
    <x v="1349"/>
    <n v="1450249140"/>
    <n v="1447055935"/>
    <b v="0"/>
    <n v="172"/>
    <b v="1"/>
    <s v="publishing/nonfiction"/>
    <x v="3"/>
    <s v="nonfiction"/>
    <n v="20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d v="2015-12-26T00:18:54"/>
    <x v="1350"/>
    <n v="1451089134"/>
    <n v="1448497134"/>
    <b v="0"/>
    <n v="78"/>
    <b v="1"/>
    <s v="publishing/nonfiction"/>
    <x v="3"/>
    <s v="nonfiction"/>
    <n v="10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d v="2016-02-12T17:45:44"/>
    <x v="1351"/>
    <n v="1455299144"/>
    <n v="1452707144"/>
    <b v="0"/>
    <n v="120"/>
    <b v="1"/>
    <s v="publishing/nonfiction"/>
    <x v="3"/>
    <s v="nonfiction"/>
    <n v="10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d v="2015-09-05T03:59:00"/>
    <x v="1352"/>
    <n v="1441425540"/>
    <n v="1436968366"/>
    <b v="0"/>
    <n v="227"/>
    <b v="1"/>
    <s v="publishing/nonfiction"/>
    <x v="3"/>
    <s v="nonfiction"/>
    <n v="136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d v="2013-03-11T00:00:00"/>
    <x v="1353"/>
    <n v="1362960000"/>
    <n v="1359946188"/>
    <b v="0"/>
    <n v="42"/>
    <b v="1"/>
    <s v="publishing/nonfiction"/>
    <x v="3"/>
    <s v="nonfiction"/>
    <n v="134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d v="2016-06-11T19:22:59"/>
    <x v="1354"/>
    <n v="1465672979"/>
    <n v="1463080979"/>
    <b v="0"/>
    <n v="64"/>
    <b v="1"/>
    <s v="publishing/nonfiction"/>
    <x v="3"/>
    <s v="nonfiction"/>
    <n v="130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d v="2012-11-30T10:00:00"/>
    <x v="1355"/>
    <n v="1354269600"/>
    <n v="1351663605"/>
    <b v="0"/>
    <n v="121"/>
    <b v="1"/>
    <s v="publishing/nonfiction"/>
    <x v="3"/>
    <s v="nonfiction"/>
    <n v="123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d v="2013-07-05T00:56:00"/>
    <x v="1356"/>
    <n v="1372985760"/>
    <n v="1370393760"/>
    <b v="0"/>
    <n v="87"/>
    <b v="1"/>
    <s v="publishing/nonfiction"/>
    <x v="3"/>
    <s v="nonfiction"/>
    <n v="183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d v="2013-03-01T05:59:00"/>
    <x v="1357"/>
    <n v="1362117540"/>
    <n v="1359587137"/>
    <b v="0"/>
    <n v="65"/>
    <b v="1"/>
    <s v="publishing/nonfiction"/>
    <x v="3"/>
    <s v="nonfiction"/>
    <n v="125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d v="2011-06-25T13:42:03"/>
    <x v="1358"/>
    <n v="1309009323"/>
    <n v="1306417323"/>
    <b v="0"/>
    <n v="49"/>
    <b v="1"/>
    <s v="publishing/nonfiction"/>
    <x v="3"/>
    <s v="nonfiction"/>
    <n v="112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d v="2011-07-06T19:33:10"/>
    <x v="1359"/>
    <n v="1309980790"/>
    <n v="1304623990"/>
    <b v="0"/>
    <n v="19"/>
    <b v="1"/>
    <s v="publishing/nonfiction"/>
    <x v="3"/>
    <s v="nonfiction"/>
    <n v="116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d v="2012-08-02T21:37:00"/>
    <x v="1360"/>
    <n v="1343943420"/>
    <n v="1341524220"/>
    <b v="0"/>
    <n v="81"/>
    <b v="1"/>
    <s v="publishing/nonfiction"/>
    <x v="3"/>
    <s v="nonfiction"/>
    <n v="17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d v="2014-06-21T17:12:52"/>
    <x v="1361"/>
    <n v="1403370772"/>
    <n v="1400778772"/>
    <b v="0"/>
    <n v="264"/>
    <b v="1"/>
    <s v="publishing/nonfiction"/>
    <x v="3"/>
    <s v="nonfiction"/>
    <n v="126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d v="2013-09-07T22:25:31"/>
    <x v="1362"/>
    <n v="1378592731"/>
    <n v="1373408731"/>
    <b v="0"/>
    <n v="25"/>
    <b v="1"/>
    <s v="publishing/nonfiction"/>
    <x v="3"/>
    <s v="nonfiction"/>
    <n v="109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d v="2016-02-15T07:59:00"/>
    <x v="1363"/>
    <n v="1455523140"/>
    <n v="1453925727"/>
    <b v="0"/>
    <n v="5"/>
    <b v="1"/>
    <s v="publishing/nonfiction"/>
    <x v="3"/>
    <s v="nonfiction"/>
    <n v="1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d v="2015-01-07T16:41:46"/>
    <x v="1364"/>
    <n v="1420648906"/>
    <n v="1415464906"/>
    <b v="0"/>
    <n v="144"/>
    <b v="1"/>
    <s v="music/rock"/>
    <x v="4"/>
    <s v="rock"/>
    <n v="119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d v="2015-03-16T16:35:52"/>
    <x v="1365"/>
    <n v="1426523752"/>
    <n v="1423935352"/>
    <b v="0"/>
    <n v="92"/>
    <b v="1"/>
    <s v="music/rock"/>
    <x v="4"/>
    <s v="rock"/>
    <n v="100"/>
    <x v="0"/>
  </r>
  <r>
    <n v="1366"/>
    <s v="Kick It! A Tribute to the A.K.s"/>
    <s v="A musical memorial for Alexi Petersen."/>
    <n v="7500"/>
    <n v="9486.69"/>
    <x v="0"/>
    <s v="US"/>
    <s v="USD"/>
    <d v="2014-11-27T00:54:23"/>
    <x v="1366"/>
    <n v="1417049663"/>
    <n v="1413158063"/>
    <b v="0"/>
    <n v="147"/>
    <b v="1"/>
    <s v="music/rock"/>
    <x v="4"/>
    <s v="rock"/>
    <n v="12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d v="2015-11-14T01:04:10"/>
    <x v="1367"/>
    <n v="1447463050"/>
    <n v="1444867450"/>
    <b v="0"/>
    <n v="90"/>
    <b v="1"/>
    <s v="music/rock"/>
    <x v="4"/>
    <s v="rock"/>
    <n v="114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d v="2015-06-15T04:34:54"/>
    <x v="1368"/>
    <n v="1434342894"/>
    <n v="1432269294"/>
    <b v="0"/>
    <n v="87"/>
    <b v="1"/>
    <s v="music/rock"/>
    <x v="4"/>
    <s v="rock"/>
    <n v="1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d v="2014-04-11T14:15:46"/>
    <x v="1369"/>
    <n v="1397225746"/>
    <n v="1394633746"/>
    <b v="0"/>
    <n v="406"/>
    <b v="1"/>
    <s v="music/rock"/>
    <x v="4"/>
    <s v="rock"/>
    <n v="105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d v="2013-10-16T00:04:50"/>
    <x v="1370"/>
    <n v="1381881890"/>
    <n v="1380585890"/>
    <b v="0"/>
    <n v="20"/>
    <b v="1"/>
    <s v="music/rock"/>
    <x v="4"/>
    <s v="rock"/>
    <n v="104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d v="2015-05-07T18:12:22"/>
    <x v="1371"/>
    <n v="1431022342"/>
    <n v="1428430342"/>
    <b v="0"/>
    <n v="70"/>
    <b v="1"/>
    <s v="music/rock"/>
    <x v="4"/>
    <s v="rock"/>
    <n v="107"/>
    <x v="0"/>
  </r>
  <r>
    <n v="1372"/>
    <s v="Ted Lukas &amp; the Misled new CD - &quot;FEED&quot;"/>
    <s v="Please help us raise funds to press our new CD!"/>
    <n v="500"/>
    <n v="620"/>
    <x v="0"/>
    <s v="US"/>
    <s v="USD"/>
    <d v="2012-07-12T17:45:32"/>
    <x v="1372"/>
    <n v="1342115132"/>
    <n v="1339523132"/>
    <b v="0"/>
    <n v="16"/>
    <b v="1"/>
    <s v="music/rock"/>
    <x v="4"/>
    <s v="rock"/>
    <n v="124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d v="2016-12-30T22:50:33"/>
    <x v="1373"/>
    <n v="1483138233"/>
    <n v="1480546233"/>
    <b v="0"/>
    <n v="52"/>
    <b v="1"/>
    <s v="music/rock"/>
    <x v="4"/>
    <s v="rock"/>
    <n v="105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d v="2016-03-25T02:53:08"/>
    <x v="1374"/>
    <n v="1458874388"/>
    <n v="1456285988"/>
    <b v="0"/>
    <n v="66"/>
    <b v="1"/>
    <s v="music/rock"/>
    <x v="4"/>
    <s v="rock"/>
    <n v="189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d v="2017-01-15T01:35:19"/>
    <x v="1375"/>
    <n v="1484444119"/>
    <n v="1481852119"/>
    <b v="0"/>
    <n v="109"/>
    <b v="1"/>
    <s v="music/rock"/>
    <x v="4"/>
    <s v="rock"/>
    <n v="17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d v="2016-12-03T17:03:26"/>
    <x v="1376"/>
    <n v="1480784606"/>
    <n v="1478189006"/>
    <b v="0"/>
    <n v="168"/>
    <b v="1"/>
    <s v="music/rock"/>
    <x v="4"/>
    <s v="rock"/>
    <n v="25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d v="2017-02-03T04:11:00"/>
    <x v="1377"/>
    <n v="1486095060"/>
    <n v="1484198170"/>
    <b v="0"/>
    <n v="31"/>
    <b v="1"/>
    <s v="music/rock"/>
    <x v="4"/>
    <s v="rock"/>
    <n v="116"/>
    <x v="1"/>
  </r>
  <r>
    <n v="1378"/>
    <s v="SIX BY SEVEN"/>
    <s v="A psychedelic post rock masterpiece!"/>
    <n v="2000"/>
    <n v="4067"/>
    <x v="0"/>
    <s v="GB"/>
    <s v="GBP"/>
    <d v="2016-08-01T18:13:30"/>
    <x v="1378"/>
    <n v="1470075210"/>
    <n v="1468779210"/>
    <b v="0"/>
    <n v="133"/>
    <b v="1"/>
    <s v="music/rock"/>
    <x v="4"/>
    <s v="rock"/>
    <n v="203"/>
    <x v="2"/>
  </r>
  <r>
    <n v="1379"/>
    <s v="J. Walter Makes a Record"/>
    <s v="---------The long-awaited debut full-length from Justin Ruddy--------"/>
    <n v="10000"/>
    <n v="11160"/>
    <x v="0"/>
    <s v="US"/>
    <s v="USD"/>
    <d v="2015-06-05T11:47:56"/>
    <x v="1379"/>
    <n v="1433504876"/>
    <n v="1430912876"/>
    <b v="0"/>
    <n v="151"/>
    <b v="1"/>
    <s v="music/rock"/>
    <x v="4"/>
    <s v="rock"/>
    <n v="112"/>
    <x v="0"/>
  </r>
  <r>
    <n v="1380"/>
    <s v="BARNFEST 2015"/>
    <s v="A DIY MUSIC FESTIVAL FROM ST. LOUIS MO! Bands make their own festival, help make it legit!"/>
    <n v="25"/>
    <n v="106"/>
    <x v="0"/>
    <s v="US"/>
    <s v="USD"/>
    <d v="2015-06-09T02:00:00"/>
    <x v="1380"/>
    <n v="1433815200"/>
    <n v="1431886706"/>
    <b v="0"/>
    <n v="5"/>
    <b v="1"/>
    <s v="music/rock"/>
    <x v="4"/>
    <s v="rock"/>
    <n v="424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d v="2016-12-29T05:08:45"/>
    <x v="1381"/>
    <n v="1482988125"/>
    <n v="1480396125"/>
    <b v="0"/>
    <n v="73"/>
    <b v="1"/>
    <s v="music/rock"/>
    <x v="4"/>
    <s v="rock"/>
    <n v="107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d v="2013-05-06T19:12:16"/>
    <x v="1382"/>
    <n v="1367867536"/>
    <n v="1365275536"/>
    <b v="0"/>
    <n v="148"/>
    <b v="1"/>
    <s v="music/rock"/>
    <x v="4"/>
    <s v="rock"/>
    <n v="104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d v="2016-12-23T01:47:58"/>
    <x v="1383"/>
    <n v="1482457678"/>
    <n v="1480729678"/>
    <b v="0"/>
    <n v="93"/>
    <b v="1"/>
    <s v="music/rock"/>
    <x v="4"/>
    <s v="rock"/>
    <n v="212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d v="2015-07-05T17:38:42"/>
    <x v="1384"/>
    <n v="1436117922"/>
    <n v="1433525922"/>
    <b v="0"/>
    <n v="63"/>
    <b v="1"/>
    <s v="music/rock"/>
    <x v="4"/>
    <s v="rock"/>
    <n v="12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d v="2016-04-29T12:11:00"/>
    <x v="1385"/>
    <n v="1461931860"/>
    <n v="1457109121"/>
    <b v="0"/>
    <n v="134"/>
    <b v="1"/>
    <s v="music/rock"/>
    <x v="4"/>
    <s v="rock"/>
    <n v="110"/>
    <x v="2"/>
  </r>
  <r>
    <n v="1386"/>
    <s v="MALTESE CROSS: The First Album"/>
    <s v="We are a classic hard rock/heavy metal band just trying to keep rock alive!"/>
    <n v="400"/>
    <n v="875"/>
    <x v="0"/>
    <s v="US"/>
    <s v="USD"/>
    <d v="2015-07-29T15:31:29"/>
    <x v="1386"/>
    <n v="1438183889"/>
    <n v="1435591889"/>
    <b v="0"/>
    <n v="14"/>
    <b v="1"/>
    <s v="music/rock"/>
    <x v="4"/>
    <s v="rock"/>
    <n v="21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d v="2015-06-03T04:30:00"/>
    <x v="1387"/>
    <n v="1433305800"/>
    <n v="1430604395"/>
    <b v="0"/>
    <n v="78"/>
    <b v="1"/>
    <s v="music/rock"/>
    <x v="4"/>
    <s v="rock"/>
    <n v="13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d v="2016-10-17T16:14:00"/>
    <x v="1388"/>
    <n v="1476720840"/>
    <n v="1474469117"/>
    <b v="0"/>
    <n v="112"/>
    <b v="1"/>
    <s v="music/rock"/>
    <x v="4"/>
    <s v="rock"/>
    <n v="135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d v="2016-08-13T11:32:37"/>
    <x v="1389"/>
    <n v="1471087957"/>
    <n v="1468495957"/>
    <b v="0"/>
    <n v="34"/>
    <b v="1"/>
    <s v="music/rock"/>
    <x v="4"/>
    <s v="rock"/>
    <n v="145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d v="2015-04-27T17:12:00"/>
    <x v="1390"/>
    <n v="1430154720"/>
    <n v="1427224606"/>
    <b v="0"/>
    <n v="19"/>
    <b v="1"/>
    <s v="music/rock"/>
    <x v="4"/>
    <s v="rock"/>
    <n v="109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d v="2015-08-22T04:59:00"/>
    <x v="1391"/>
    <n v="1440219540"/>
    <n v="1436369818"/>
    <b v="0"/>
    <n v="13"/>
    <b v="1"/>
    <s v="music/rock"/>
    <x v="4"/>
    <s v="rock"/>
    <n v="11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d v="2016-03-03T03:43:06"/>
    <x v="1392"/>
    <n v="1456976586"/>
    <n v="1454298186"/>
    <b v="0"/>
    <n v="104"/>
    <b v="1"/>
    <s v="music/rock"/>
    <x v="4"/>
    <s v="rock"/>
    <n v="114"/>
    <x v="2"/>
  </r>
  <r>
    <n v="1393"/>
    <s v="WolfHunt | Social Commentary Rock Project"/>
    <s v="Rock n' Roll tales of our times"/>
    <n v="10000"/>
    <n v="10235"/>
    <x v="0"/>
    <s v="US"/>
    <s v="USD"/>
    <d v="2016-08-01T16:22:03"/>
    <x v="1393"/>
    <n v="1470068523"/>
    <n v="1467476523"/>
    <b v="0"/>
    <n v="52"/>
    <b v="1"/>
    <s v="music/rock"/>
    <x v="4"/>
    <s v="rock"/>
    <n v="10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d v="2017-03-01T03:00:00"/>
    <x v="1394"/>
    <n v="1488337200"/>
    <n v="1484623726"/>
    <b v="0"/>
    <n v="17"/>
    <b v="1"/>
    <s v="music/rock"/>
    <x v="4"/>
    <s v="rock"/>
    <n v="122"/>
    <x v="1"/>
  </r>
  <r>
    <n v="1395"/>
    <s v="Quiet Oaks Full Length Album"/>
    <s v="Help Quiet Oaks record their debut album!!!"/>
    <n v="3500"/>
    <n v="3916"/>
    <x v="0"/>
    <s v="US"/>
    <s v="USD"/>
    <d v="2017-01-14T21:48:01"/>
    <x v="1395"/>
    <n v="1484430481"/>
    <n v="1481838481"/>
    <b v="0"/>
    <n v="82"/>
    <b v="1"/>
    <s v="music/rock"/>
    <x v="4"/>
    <s v="rock"/>
    <n v="11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d v="2015-02-13T23:58:02"/>
    <x v="1396"/>
    <n v="1423871882"/>
    <n v="1421279882"/>
    <b v="0"/>
    <n v="73"/>
    <b v="1"/>
    <s v="music/rock"/>
    <x v="4"/>
    <s v="rock"/>
    <n v="10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d v="2016-10-27T21:19:00"/>
    <x v="1397"/>
    <n v="1477603140"/>
    <n v="1475013710"/>
    <b v="0"/>
    <n v="158"/>
    <b v="1"/>
    <s v="music/rock"/>
    <x v="4"/>
    <s v="rock"/>
    <n v="114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d v="2016-07-05T20:58:54"/>
    <x v="1398"/>
    <n v="1467752334"/>
    <n v="1465160334"/>
    <b v="0"/>
    <n v="65"/>
    <b v="1"/>
    <s v="music/rock"/>
    <x v="4"/>
    <s v="rock"/>
    <n v="11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d v="2014-10-07T00:06:13"/>
    <x v="1399"/>
    <n v="1412640373"/>
    <n v="1410048373"/>
    <b v="0"/>
    <n v="184"/>
    <b v="1"/>
    <s v="music/rock"/>
    <x v="4"/>
    <s v="rock"/>
    <n v="126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d v="2016-06-12T05:30:00"/>
    <x v="1400"/>
    <n v="1465709400"/>
    <n v="1462695073"/>
    <b v="0"/>
    <n v="34"/>
    <b v="1"/>
    <s v="music/rock"/>
    <x v="4"/>
    <s v="rock"/>
    <n v="167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d v="2013-05-26T23:54:34"/>
    <x v="1401"/>
    <n v="1369612474"/>
    <n v="1367798074"/>
    <b v="0"/>
    <n v="240"/>
    <b v="1"/>
    <s v="music/rock"/>
    <x v="4"/>
    <s v="rock"/>
    <n v="497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d v="2015-05-01T00:16:51"/>
    <x v="1402"/>
    <n v="1430439411"/>
    <n v="1425259011"/>
    <b v="0"/>
    <n v="113"/>
    <b v="1"/>
    <s v="music/rock"/>
    <x v="4"/>
    <s v="rock"/>
    <n v="109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d v="2013-07-26T01:30:35"/>
    <x v="1403"/>
    <n v="1374802235"/>
    <n v="1372210235"/>
    <b v="0"/>
    <n v="66"/>
    <b v="1"/>
    <s v="music/rock"/>
    <x v="4"/>
    <s v="rock"/>
    <n v="1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d v="2015-02-22T12:14:45"/>
    <x v="1404"/>
    <n v="1424607285"/>
    <n v="1422447285"/>
    <b v="1"/>
    <n v="5"/>
    <b v="0"/>
    <s v="publishing/translations"/>
    <x v="3"/>
    <s v="translations"/>
    <n v="2"/>
    <x v="0"/>
  </r>
  <r>
    <n v="1405"/>
    <s v="The Bible translated into Emoticons"/>
    <s v="Will more people read the Bible if it were translated into Emoticons?"/>
    <n v="25000"/>
    <n v="105"/>
    <x v="2"/>
    <s v="US"/>
    <s v="USD"/>
    <d v="2014-11-28T17:20:01"/>
    <x v="1405"/>
    <n v="1417195201"/>
    <n v="1414599601"/>
    <b v="1"/>
    <n v="17"/>
    <b v="0"/>
    <s v="publishing/translations"/>
    <x v="3"/>
    <s v="translations"/>
    <n v="0"/>
    <x v="3"/>
  </r>
  <r>
    <n v="1406"/>
    <s v="Man Down! Translation project"/>
    <s v="The White coat and the battle dress uniform"/>
    <n v="12000"/>
    <n v="15"/>
    <x v="2"/>
    <s v="IT"/>
    <s v="EUR"/>
    <d v="2015-12-12T10:00:00"/>
    <x v="1406"/>
    <n v="1449914400"/>
    <n v="1445336607"/>
    <b v="0"/>
    <n v="3"/>
    <b v="0"/>
    <s v="publishing/translations"/>
    <x v="3"/>
    <s v="translations"/>
    <n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d v="2014-08-12T12:52:58"/>
    <x v="1407"/>
    <n v="1407847978"/>
    <n v="1405687978"/>
    <b v="0"/>
    <n v="2"/>
    <b v="0"/>
    <s v="publishing/translations"/>
    <x v="3"/>
    <s v="translations"/>
    <n v="1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d v="2015-11-13T21:55:56"/>
    <x v="1408"/>
    <n v="1447451756"/>
    <n v="1444856156"/>
    <b v="0"/>
    <n v="6"/>
    <b v="0"/>
    <s v="publishing/translations"/>
    <x v="3"/>
    <s v="translations"/>
    <n v="7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d v="2015-01-01T04:12:15"/>
    <x v="1409"/>
    <n v="1420085535"/>
    <n v="1414897935"/>
    <b v="0"/>
    <n v="0"/>
    <b v="0"/>
    <s v="publishing/translations"/>
    <x v="3"/>
    <s v="translations"/>
    <n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d v="2016-06-03T07:38:40"/>
    <x v="1410"/>
    <n v="1464939520"/>
    <n v="1461051520"/>
    <b v="0"/>
    <n v="1"/>
    <b v="0"/>
    <s v="publishing/translations"/>
    <x v="3"/>
    <s v="translations"/>
    <n v="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d v="2015-02-06T01:25:00"/>
    <x v="1411"/>
    <n v="1423185900"/>
    <n v="1420766700"/>
    <b v="0"/>
    <n v="3"/>
    <b v="0"/>
    <s v="publishing/translations"/>
    <x v="3"/>
    <s v="translations"/>
    <n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d v="2014-12-04T01:31:39"/>
    <x v="1412"/>
    <n v="1417656699"/>
    <n v="1415064699"/>
    <b v="0"/>
    <n v="13"/>
    <b v="0"/>
    <s v="publishing/translations"/>
    <x v="3"/>
    <s v="translations"/>
    <n v="5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d v="2016-02-20T10:29:30"/>
    <x v="1413"/>
    <n v="1455964170"/>
    <n v="1450780170"/>
    <b v="0"/>
    <n v="1"/>
    <b v="0"/>
    <s v="publishing/translations"/>
    <x v="3"/>
    <s v="translations"/>
    <n v="5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d v="2017-01-03T06:04:27"/>
    <x v="1414"/>
    <n v="1483423467"/>
    <n v="1480831467"/>
    <b v="0"/>
    <n v="1"/>
    <b v="0"/>
    <s v="publishing/translations"/>
    <x v="3"/>
    <s v="translations"/>
    <n v="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d v="2015-08-16T16:13:11"/>
    <x v="1415"/>
    <n v="1439741591"/>
    <n v="1436285591"/>
    <b v="0"/>
    <n v="9"/>
    <b v="0"/>
    <s v="publishing/translations"/>
    <x v="3"/>
    <s v="translations"/>
    <n v="18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d v="2015-11-21T23:13:39"/>
    <x v="1416"/>
    <n v="1448147619"/>
    <n v="1445552019"/>
    <b v="0"/>
    <n v="0"/>
    <b v="0"/>
    <s v="publishing/translations"/>
    <x v="3"/>
    <s v="translations"/>
    <n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d v="2015-09-15T11:11:00"/>
    <x v="1417"/>
    <n v="1442315460"/>
    <n v="1439696174"/>
    <b v="0"/>
    <n v="2"/>
    <b v="0"/>
    <s v="publishing/translations"/>
    <x v="3"/>
    <s v="translations"/>
    <n v="1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d v="2016-02-25T10:57:14"/>
    <x v="1418"/>
    <n v="1456397834"/>
    <n v="1453805834"/>
    <b v="0"/>
    <n v="1"/>
    <b v="0"/>
    <s v="publishing/translations"/>
    <x v="3"/>
    <s v="translations"/>
    <n v="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d v="2016-10-09T10:56:59"/>
    <x v="1419"/>
    <n v="1476010619"/>
    <n v="1473418619"/>
    <b v="0"/>
    <n v="10"/>
    <b v="0"/>
    <s v="publishing/translations"/>
    <x v="3"/>
    <s v="translations"/>
    <n v="7"/>
    <x v="2"/>
  </r>
  <r>
    <n v="1420"/>
    <s v="Shakespeare in the Hood - Romeo and Juliet"/>
    <s v="Help me butcher Shakespeare in a satirical fashion."/>
    <n v="110"/>
    <n v="3"/>
    <x v="2"/>
    <s v="US"/>
    <s v="USD"/>
    <d v="2016-06-28T16:01:26"/>
    <x v="1420"/>
    <n v="1467129686"/>
    <n v="1464969686"/>
    <b v="0"/>
    <n v="3"/>
    <b v="0"/>
    <s v="publishing/translations"/>
    <x v="3"/>
    <s v="translations"/>
    <n v="3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d v="2015-02-08T21:58:29"/>
    <x v="1421"/>
    <n v="1423432709"/>
    <n v="1420840709"/>
    <b v="0"/>
    <n v="2"/>
    <b v="0"/>
    <s v="publishing/translations"/>
    <x v="3"/>
    <s v="translations"/>
    <n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d v="2016-09-21T05:45:04"/>
    <x v="1422"/>
    <n v="1474436704"/>
    <n v="1471844704"/>
    <b v="0"/>
    <n v="2"/>
    <b v="0"/>
    <s v="publishing/translations"/>
    <x v="3"/>
    <s v="translations"/>
    <n v="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d v="2016-01-01T08:38:51"/>
    <x v="1423"/>
    <n v="1451637531"/>
    <n v="1449045531"/>
    <b v="0"/>
    <n v="1"/>
    <b v="0"/>
    <s v="publishing/translations"/>
    <x v="3"/>
    <s v="translations"/>
    <n v="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d v="2016-11-15T18:13:22"/>
    <x v="1424"/>
    <n v="1479233602"/>
    <n v="1478106802"/>
    <b v="0"/>
    <n v="14"/>
    <b v="0"/>
    <s v="publishing/translations"/>
    <x v="3"/>
    <s v="translations"/>
    <n v="2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d v="2015-04-29T03:09:19"/>
    <x v="1425"/>
    <n v="1430276959"/>
    <n v="1427684959"/>
    <b v="0"/>
    <n v="0"/>
    <b v="0"/>
    <s v="publishing/translations"/>
    <x v="3"/>
    <s v="translations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d v="2015-08-24T09:22:00"/>
    <x v="1426"/>
    <n v="1440408120"/>
    <n v="1435224120"/>
    <b v="0"/>
    <n v="0"/>
    <b v="0"/>
    <s v="publishing/translations"/>
    <x v="3"/>
    <s v="translations"/>
    <n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d v="2016-09-18T20:26:25"/>
    <x v="1427"/>
    <n v="1474230385"/>
    <n v="1471638385"/>
    <b v="0"/>
    <n v="4"/>
    <b v="0"/>
    <s v="publishing/translations"/>
    <x v="3"/>
    <s v="translations"/>
    <n v="8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d v="2016-04-02T08:06:57"/>
    <x v="1428"/>
    <n v="1459584417"/>
    <n v="1456996017"/>
    <b v="0"/>
    <n v="3"/>
    <b v="0"/>
    <s v="publishing/translations"/>
    <x v="3"/>
    <s v="translations"/>
    <n v="5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d v="2015-04-10T01:27:22"/>
    <x v="1429"/>
    <n v="1428629242"/>
    <n v="1426037242"/>
    <b v="0"/>
    <n v="0"/>
    <b v="0"/>
    <s v="publishing/translations"/>
    <x v="3"/>
    <s v="translations"/>
    <n v="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d v="2014-12-19T19:31:28"/>
    <x v="1430"/>
    <n v="1419017488"/>
    <n v="1416339088"/>
    <b v="0"/>
    <n v="5"/>
    <b v="0"/>
    <s v="publishing/translations"/>
    <x v="3"/>
    <s v="translations"/>
    <n v="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d v="2015-11-26T06:03:36"/>
    <x v="1431"/>
    <n v="1448517816"/>
    <n v="1445922216"/>
    <b v="0"/>
    <n v="47"/>
    <b v="0"/>
    <s v="publishing/translations"/>
    <x v="3"/>
    <s v="translations"/>
    <n v="3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d v="2015-07-20T18:43:48"/>
    <x v="1432"/>
    <n v="1437417828"/>
    <n v="1434825828"/>
    <b v="0"/>
    <n v="0"/>
    <b v="0"/>
    <s v="publishing/translations"/>
    <x v="3"/>
    <s v="translations"/>
    <n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d v="2016-12-10T11:00:00"/>
    <x v="1433"/>
    <n v="1481367600"/>
    <n v="1477839675"/>
    <b v="0"/>
    <n v="10"/>
    <b v="0"/>
    <s v="publishing/translations"/>
    <x v="3"/>
    <s v="translations"/>
    <n v="7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d v="2015-06-08T15:00:00"/>
    <x v="1434"/>
    <n v="1433775600"/>
    <n v="1431973478"/>
    <b v="0"/>
    <n v="11"/>
    <b v="0"/>
    <s v="publishing/translations"/>
    <x v="3"/>
    <s v="translations"/>
    <n v="1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d v="2015-10-11T18:43:40"/>
    <x v="1435"/>
    <n v="1444589020"/>
    <n v="1441997020"/>
    <b v="0"/>
    <n v="2"/>
    <b v="0"/>
    <s v="publishing/translations"/>
    <x v="3"/>
    <s v="translations"/>
    <n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d v="2016-02-21T08:24:17"/>
    <x v="1436"/>
    <n v="1456043057"/>
    <n v="1453451057"/>
    <b v="0"/>
    <n v="2"/>
    <b v="0"/>
    <s v="publishing/translations"/>
    <x v="3"/>
    <s v="translations"/>
    <n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d v="2014-07-13T04:59:00"/>
    <x v="1437"/>
    <n v="1405227540"/>
    <n v="1402058739"/>
    <b v="0"/>
    <n v="22"/>
    <b v="0"/>
    <s v="publishing/translations"/>
    <x v="3"/>
    <s v="translations"/>
    <n v="2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d v="2016-04-27T13:55:00"/>
    <x v="1438"/>
    <n v="1461765300"/>
    <n v="1459198499"/>
    <b v="0"/>
    <n v="8"/>
    <b v="0"/>
    <s v="publishing/translations"/>
    <x v="3"/>
    <s v="translations"/>
    <n v="3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d v="2015-03-07T19:55:01"/>
    <x v="1439"/>
    <n v="1425758101"/>
    <n v="1423166101"/>
    <b v="0"/>
    <n v="6"/>
    <b v="0"/>
    <s v="publishing/translations"/>
    <x v="3"/>
    <s v="translations"/>
    <n v="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d v="2016-05-26T17:57:43"/>
    <x v="1440"/>
    <n v="1464285463"/>
    <n v="1461693463"/>
    <b v="0"/>
    <n v="1"/>
    <b v="0"/>
    <s v="publishing/translations"/>
    <x v="3"/>
    <s v="translations"/>
    <n v="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d v="2015-09-11T18:22:49"/>
    <x v="1441"/>
    <n v="1441995769"/>
    <n v="1436811769"/>
    <b v="0"/>
    <n v="3"/>
    <b v="0"/>
    <s v="publishing/translations"/>
    <x v="3"/>
    <s v="translations"/>
    <n v="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d v="2016-05-25T15:29:18"/>
    <x v="1442"/>
    <n v="1464190158"/>
    <n v="1461598158"/>
    <b v="0"/>
    <n v="0"/>
    <b v="0"/>
    <s v="publishing/translations"/>
    <x v="3"/>
    <s v="translations"/>
    <n v="0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d v="2017-01-02T22:13:29"/>
    <x v="1443"/>
    <n v="1483395209"/>
    <n v="1480803209"/>
    <b v="0"/>
    <n v="0"/>
    <b v="0"/>
    <s v="publishing/translations"/>
    <x v="3"/>
    <s v="translations"/>
    <n v="0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d v="2015-09-12T20:57:42"/>
    <x v="1444"/>
    <n v="1442091462"/>
    <n v="1436907462"/>
    <b v="0"/>
    <n v="0"/>
    <b v="0"/>
    <s v="publishing/translations"/>
    <x v="3"/>
    <s v="translations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d v="2015-06-14T13:00:55"/>
    <x v="1445"/>
    <n v="1434286855"/>
    <n v="1431694855"/>
    <b v="0"/>
    <n v="0"/>
    <b v="0"/>
    <s v="publishing/translations"/>
    <x v="3"/>
    <s v="translations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d v="2016-04-21T10:44:38"/>
    <x v="1446"/>
    <n v="1461235478"/>
    <n v="1459507478"/>
    <b v="0"/>
    <n v="0"/>
    <b v="0"/>
    <s v="publishing/translations"/>
    <x v="3"/>
    <s v="translations"/>
    <n v="0"/>
    <x v="2"/>
  </r>
  <r>
    <n v="1447"/>
    <s v="Indian Language Dictionary"/>
    <s v="I'm creating a dictionary of multiple Indian languages."/>
    <n v="500000"/>
    <n v="75"/>
    <x v="2"/>
    <s v="US"/>
    <s v="USD"/>
    <d v="2016-07-08T17:32:14"/>
    <x v="1447"/>
    <n v="1467999134"/>
    <n v="1465407134"/>
    <b v="0"/>
    <n v="3"/>
    <b v="0"/>
    <s v="publishing/translations"/>
    <x v="3"/>
    <s v="translations"/>
    <n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d v="2015-05-22T05:25:00"/>
    <x v="1448"/>
    <n v="1432272300"/>
    <n v="1429655318"/>
    <b v="0"/>
    <n v="0"/>
    <b v="0"/>
    <s v="publishing/translations"/>
    <x v="3"/>
    <s v="translations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d v="2015-05-10T19:28:25"/>
    <x v="1449"/>
    <n v="1431286105"/>
    <n v="1427138905"/>
    <b v="0"/>
    <n v="0"/>
    <b v="0"/>
    <s v="publishing/translations"/>
    <x v="3"/>
    <s v="translations"/>
    <n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d v="2016-02-20T04:06:37"/>
    <x v="1450"/>
    <n v="1455941197"/>
    <n v="1453349197"/>
    <b v="0"/>
    <n v="1"/>
    <b v="0"/>
    <s v="publishing/translations"/>
    <x v="3"/>
    <s v="translations"/>
    <n v="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d v="2014-11-19T00:00:59"/>
    <x v="1451"/>
    <n v="1416355259"/>
    <n v="1413759659"/>
    <b v="0"/>
    <n v="2"/>
    <b v="0"/>
    <s v="publishing/translations"/>
    <x v="3"/>
    <s v="translations"/>
    <n v="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d v="2014-07-28T16:52:43"/>
    <x v="1452"/>
    <n v="1406566363"/>
    <n v="1403974363"/>
    <b v="0"/>
    <n v="0"/>
    <b v="0"/>
    <s v="publishing/translations"/>
    <x v="3"/>
    <s v="translations"/>
    <n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d v="2017-04-15T15:42:27"/>
    <x v="1453"/>
    <n v="1492270947"/>
    <n v="1488386547"/>
    <b v="0"/>
    <n v="0"/>
    <b v="0"/>
    <s v="publishing/translations"/>
    <x v="3"/>
    <s v="translations"/>
    <n v="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d v="2016-04-24T21:59:00"/>
    <x v="1454"/>
    <n v="1461535140"/>
    <n v="1459716480"/>
    <b v="0"/>
    <n v="1"/>
    <b v="0"/>
    <s v="publishing/translations"/>
    <x v="3"/>
    <s v="translations"/>
    <n v="1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d v="2014-09-05T13:39:00"/>
    <x v="1455"/>
    <n v="1409924340"/>
    <n v="1405181320"/>
    <b v="0"/>
    <n v="7"/>
    <b v="0"/>
    <s v="publishing/translations"/>
    <x v="3"/>
    <s v="translations"/>
    <n v="11"/>
    <x v="3"/>
  </r>
  <r>
    <n v="1456"/>
    <s v="Sometimes you don't need love (Canceled)"/>
    <s v="English Version of my auto-published novel"/>
    <n v="5000"/>
    <n v="145"/>
    <x v="1"/>
    <s v="IT"/>
    <s v="EUR"/>
    <d v="2017-01-03T16:02:45"/>
    <x v="1456"/>
    <n v="1483459365"/>
    <n v="1480867365"/>
    <b v="0"/>
    <n v="3"/>
    <b v="0"/>
    <s v="publishing/translations"/>
    <x v="3"/>
    <s v="translations"/>
    <n v="3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d v="2015-11-11T22:30:44"/>
    <x v="1457"/>
    <n v="1447281044"/>
    <n v="1444685444"/>
    <b v="0"/>
    <n v="0"/>
    <b v="0"/>
    <s v="publishing/translations"/>
    <x v="3"/>
    <s v="translations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d v="2014-08-11T04:00:00"/>
    <x v="1458"/>
    <n v="1407729600"/>
    <n v="1405097760"/>
    <b v="0"/>
    <n v="0"/>
    <b v="0"/>
    <s v="publishing/translations"/>
    <x v="3"/>
    <s v="translations"/>
    <n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d v="2015-12-02T17:25:00"/>
    <x v="1459"/>
    <n v="1449077100"/>
    <n v="1446612896"/>
    <b v="0"/>
    <n v="0"/>
    <b v="0"/>
    <s v="publishing/translations"/>
    <x v="3"/>
    <s v="translations"/>
    <n v="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d v="2014-11-30T23:45:00"/>
    <x v="1460"/>
    <n v="1417391100"/>
    <n v="1412371898"/>
    <b v="0"/>
    <n v="0"/>
    <b v="0"/>
    <s v="publishing/translations"/>
    <x v="3"/>
    <s v="translations"/>
    <n v="0"/>
    <x v="3"/>
  </r>
  <r>
    <n v="1461"/>
    <s v="Relatively Prime Series 2"/>
    <s v="Series 2 of Relatively Prime, a podcast of stories from the Mathematical Domain"/>
    <n v="15000"/>
    <n v="15186.69"/>
    <x v="0"/>
    <s v="US"/>
    <s v="USD"/>
    <d v="2014-10-21T00:00:00"/>
    <x v="1461"/>
    <n v="1413849600"/>
    <n v="1410967754"/>
    <b v="1"/>
    <n v="340"/>
    <b v="1"/>
    <s v="publishing/radio &amp; podcasts"/>
    <x v="3"/>
    <s v="radio &amp; podcasts"/>
    <n v="101"/>
    <x v="3"/>
  </r>
  <r>
    <n v="1462"/>
    <s v="Unbound: Fiction on the Radio"/>
    <s v="A new radio show focused on short fiction produced by Louisville Public Media"/>
    <n v="4000"/>
    <n v="4340.7"/>
    <x v="0"/>
    <s v="US"/>
    <s v="USD"/>
    <d v="2013-04-10T15:54:31"/>
    <x v="1462"/>
    <n v="1365609271"/>
    <n v="1363017271"/>
    <b v="1"/>
    <n v="150"/>
    <b v="1"/>
    <s v="publishing/radio &amp; podcasts"/>
    <x v="3"/>
    <s v="radio &amp; podcasts"/>
    <n v="109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d v="2013-04-07T20:52:18"/>
    <x v="1463"/>
    <n v="1365367938"/>
    <n v="1361483538"/>
    <b v="1"/>
    <n v="25"/>
    <b v="1"/>
    <s v="publishing/radio &amp; podcasts"/>
    <x v="3"/>
    <s v="radio &amp; podcasts"/>
    <n v="148"/>
    <x v="4"/>
  </r>
  <r>
    <n v="1464"/>
    <s v="Science Studio"/>
    <s v="The Best Science Media on the Web"/>
    <n v="5000"/>
    <n v="8160"/>
    <x v="0"/>
    <s v="US"/>
    <s v="USD"/>
    <d v="2013-02-16T15:52:38"/>
    <x v="1464"/>
    <n v="1361029958"/>
    <n v="1358437958"/>
    <b v="1"/>
    <n v="234"/>
    <b v="1"/>
    <s v="publishing/radio &amp; podcasts"/>
    <x v="3"/>
    <s v="radio &amp; podcasts"/>
    <n v="16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d v="2012-03-22T03:00:00"/>
    <x v="1465"/>
    <n v="1332385200"/>
    <n v="1329759452"/>
    <b v="1"/>
    <n v="2602"/>
    <b v="1"/>
    <s v="publishing/radio &amp; podcasts"/>
    <x v="3"/>
    <s v="radio &amp; podcasts"/>
    <n v="456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d v="2016-01-12T05:00:00"/>
    <x v="1466"/>
    <n v="1452574800"/>
    <n v="1449029266"/>
    <b v="1"/>
    <n v="248"/>
    <b v="1"/>
    <s v="publishing/radio &amp; podcasts"/>
    <x v="3"/>
    <s v="radio &amp; podcasts"/>
    <n v="108"/>
    <x v="0"/>
  </r>
  <r>
    <n v="1467"/>
    <s v="Radio Ambulante"/>
    <s v="We are a new Spanish language podcast telling uniquely Latin American stories."/>
    <n v="40000"/>
    <n v="46032"/>
    <x v="0"/>
    <s v="US"/>
    <s v="USD"/>
    <d v="2012-03-25T18:14:45"/>
    <x v="1467"/>
    <n v="1332699285"/>
    <n v="1327518885"/>
    <b v="1"/>
    <n v="600"/>
    <b v="1"/>
    <s v="publishing/radio &amp; podcasts"/>
    <x v="3"/>
    <s v="radio &amp; podcasts"/>
    <n v="11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d v="2011-06-12T00:20:49"/>
    <x v="1468"/>
    <n v="1307838049"/>
    <n v="1302654049"/>
    <b v="1"/>
    <n v="293"/>
    <b v="1"/>
    <s v="publishing/radio &amp; podcasts"/>
    <x v="3"/>
    <s v="radio &amp; podcasts"/>
    <n v="102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d v="2013-02-15T14:21:49"/>
    <x v="1469"/>
    <n v="1360938109"/>
    <n v="1358346109"/>
    <b v="1"/>
    <n v="321"/>
    <b v="1"/>
    <s v="publishing/radio &amp; podcasts"/>
    <x v="3"/>
    <s v="radio &amp; podcasts"/>
    <n v="108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d v="2012-12-28T19:51:03"/>
    <x v="1470"/>
    <n v="1356724263"/>
    <n v="1354909863"/>
    <b v="1"/>
    <n v="81"/>
    <b v="1"/>
    <s v="publishing/radio &amp; podcasts"/>
    <x v="3"/>
    <s v="radio &amp; podcasts"/>
    <n v="125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d v="2015-04-09T22:58:54"/>
    <x v="1471"/>
    <n v="1428620334"/>
    <n v="1426028334"/>
    <b v="1"/>
    <n v="343"/>
    <b v="1"/>
    <s v="publishing/radio &amp; podcasts"/>
    <x v="3"/>
    <s v="radio &amp; podcasts"/>
    <n v="10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d v="2013-10-16T13:01:43"/>
    <x v="1472"/>
    <n v="1381928503"/>
    <n v="1379336503"/>
    <b v="1"/>
    <n v="336"/>
    <b v="1"/>
    <s v="publishing/radio &amp; podcasts"/>
    <x v="3"/>
    <s v="radio &amp; podcasts"/>
    <n v="139"/>
    <x v="4"/>
  </r>
  <r>
    <n v="1473"/>
    <s v="ONE LOVES ONLY FORM"/>
    <s v="Public Radio Project"/>
    <n v="1500"/>
    <n v="1807.74"/>
    <x v="0"/>
    <s v="US"/>
    <s v="USD"/>
    <d v="2012-03-01T23:30:39"/>
    <x v="1473"/>
    <n v="1330644639"/>
    <n v="1328052639"/>
    <b v="1"/>
    <n v="47"/>
    <b v="1"/>
    <s v="publishing/radio &amp; podcasts"/>
    <x v="3"/>
    <s v="radio &amp; podcasts"/>
    <n v="12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d v="2013-09-13T17:28:12"/>
    <x v="1474"/>
    <n v="1379093292"/>
    <n v="1376501292"/>
    <b v="1"/>
    <n v="76"/>
    <b v="1"/>
    <s v="publishing/radio &amp; podcasts"/>
    <x v="3"/>
    <s v="radio &amp; podcasts"/>
    <n v="1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d v="2014-12-20T04:59:00"/>
    <x v="1475"/>
    <n v="1419051540"/>
    <n v="1416244863"/>
    <b v="1"/>
    <n v="441"/>
    <b v="1"/>
    <s v="publishing/radio &amp; podcasts"/>
    <x v="3"/>
    <s v="radio &amp; podcasts"/>
    <n v="189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d v="2011-09-10T01:00:22"/>
    <x v="1476"/>
    <n v="1315616422"/>
    <n v="1313024422"/>
    <b v="1"/>
    <n v="916"/>
    <b v="1"/>
    <s v="publishing/radio &amp; podcasts"/>
    <x v="3"/>
    <s v="radio &amp; podcasts"/>
    <n v="66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d v="2011-12-23T03:00:00"/>
    <x v="1477"/>
    <n v="1324609200"/>
    <n v="1319467604"/>
    <b v="1"/>
    <n v="369"/>
    <b v="1"/>
    <s v="publishing/radio &amp; podcasts"/>
    <x v="3"/>
    <s v="radio &amp; podcasts"/>
    <n v="111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d v="2013-05-14T20:55:13"/>
    <x v="1478"/>
    <n v="1368564913"/>
    <n v="1367355313"/>
    <b v="1"/>
    <n v="20242"/>
    <b v="1"/>
    <s v="publishing/radio &amp; podcasts"/>
    <x v="3"/>
    <s v="radio &amp; podcasts"/>
    <n v="1182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d v="2014-05-10T03:59:00"/>
    <x v="1479"/>
    <n v="1399694340"/>
    <n v="1398448389"/>
    <b v="1"/>
    <n v="71"/>
    <b v="1"/>
    <s v="publishing/radio &amp; podcasts"/>
    <x v="3"/>
    <s v="radio &amp; podcasts"/>
    <n v="137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d v="2013-07-26T17:00:00"/>
    <x v="1480"/>
    <n v="1374858000"/>
    <n v="1373408699"/>
    <b v="1"/>
    <n v="635"/>
    <b v="1"/>
    <s v="publishing/radio &amp; podcasts"/>
    <x v="3"/>
    <s v="radio &amp; podcasts"/>
    <n v="117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d v="2013-11-02T22:09:05"/>
    <x v="1481"/>
    <n v="1383430145"/>
    <n v="1380838145"/>
    <b v="0"/>
    <n v="6"/>
    <b v="0"/>
    <s v="publishing/fiction"/>
    <x v="3"/>
    <s v="fiction"/>
    <n v="2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d v="2012-09-07T07:51:00"/>
    <x v="1482"/>
    <n v="1347004260"/>
    <n v="1345062936"/>
    <b v="0"/>
    <n v="1"/>
    <b v="0"/>
    <s v="publishing/fiction"/>
    <x v="3"/>
    <s v="fiction"/>
    <n v="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d v="2016-07-22T04:37:55"/>
    <x v="1483"/>
    <n v="1469162275"/>
    <n v="1467002275"/>
    <b v="0"/>
    <n v="2"/>
    <b v="0"/>
    <s v="publishing/fiction"/>
    <x v="3"/>
    <s v="fiction"/>
    <n v="1"/>
    <x v="2"/>
  </r>
  <r>
    <n v="1484"/>
    <s v="a book called filtered down thru the stars"/>
    <s v="The mussings of an old wizard"/>
    <n v="2000"/>
    <n v="0"/>
    <x v="2"/>
    <s v="US"/>
    <s v="USD"/>
    <d v="2012-07-21T14:51:00"/>
    <x v="1484"/>
    <n v="1342882260"/>
    <n v="1337834963"/>
    <b v="0"/>
    <n v="0"/>
    <b v="0"/>
    <s v="publishing/fiction"/>
    <x v="3"/>
    <s v="fiction"/>
    <n v="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d v="2015-06-20T19:06:13"/>
    <x v="1485"/>
    <n v="1434827173"/>
    <n v="1430939173"/>
    <b v="0"/>
    <n v="3"/>
    <b v="0"/>
    <s v="publishing/fiction"/>
    <x v="3"/>
    <s v="fiction"/>
    <n v="2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d v="2015-02-27T04:02:41"/>
    <x v="1486"/>
    <n v="1425009761"/>
    <n v="1422417761"/>
    <b v="0"/>
    <n v="3"/>
    <b v="0"/>
    <s v="publishing/fiction"/>
    <x v="3"/>
    <s v="fiction"/>
    <n v="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d v="2016-08-02T22:01:11"/>
    <x v="1487"/>
    <n v="1470175271"/>
    <n v="1467583271"/>
    <b v="0"/>
    <n v="0"/>
    <b v="0"/>
    <s v="publishing/fiction"/>
    <x v="3"/>
    <s v="fiction"/>
    <n v="0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d v="2014-01-05T13:31:00"/>
    <x v="1488"/>
    <n v="1388928660"/>
    <n v="1386336660"/>
    <b v="0"/>
    <n v="6"/>
    <b v="0"/>
    <s v="publishing/fiction"/>
    <x v="3"/>
    <s v="fiction"/>
    <n v="2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d v="2012-11-15T15:40:52"/>
    <x v="1489"/>
    <n v="1352994052"/>
    <n v="1350398452"/>
    <b v="0"/>
    <n v="0"/>
    <b v="0"/>
    <s v="publishing/fiction"/>
    <x v="3"/>
    <s v="fiction"/>
    <n v="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d v="2013-10-02T13:27:54"/>
    <x v="1490"/>
    <n v="1380720474"/>
    <n v="1378214874"/>
    <b v="0"/>
    <n v="19"/>
    <b v="0"/>
    <s v="publishing/fiction"/>
    <x v="3"/>
    <s v="fiction"/>
    <n v="3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d v="2015-02-15T15:38:00"/>
    <x v="1491"/>
    <n v="1424014680"/>
    <n v="1418922443"/>
    <b v="0"/>
    <n v="1"/>
    <b v="0"/>
    <s v="publishing/fiction"/>
    <x v="3"/>
    <s v="fiction"/>
    <n v="8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d v="2011-06-18T21:14:06"/>
    <x v="1492"/>
    <n v="1308431646"/>
    <n v="1305839646"/>
    <b v="0"/>
    <n v="2"/>
    <b v="0"/>
    <s v="publishing/fiction"/>
    <x v="3"/>
    <s v="fiction"/>
    <n v="1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d v="2013-06-16T20:47:55"/>
    <x v="1493"/>
    <n v="1371415675"/>
    <n v="1368823675"/>
    <b v="0"/>
    <n v="0"/>
    <b v="0"/>
    <s v="publishing/fiction"/>
    <x v="3"/>
    <s v="fiction"/>
    <n v="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d v="2015-04-03T15:38:00"/>
    <x v="1494"/>
    <n v="1428075480"/>
    <n v="1425489613"/>
    <b v="0"/>
    <n v="11"/>
    <b v="0"/>
    <s v="publishing/fiction"/>
    <x v="3"/>
    <s v="fiction"/>
    <n v="9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d v="2011-08-27T18:57:11"/>
    <x v="1495"/>
    <n v="1314471431"/>
    <n v="1311879431"/>
    <b v="0"/>
    <n v="0"/>
    <b v="0"/>
    <s v="publishing/fiction"/>
    <x v="3"/>
    <s v="fiction"/>
    <n v="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d v="2014-09-16T11:24:19"/>
    <x v="1496"/>
    <n v="1410866659"/>
    <n v="1405682659"/>
    <b v="0"/>
    <n v="0"/>
    <b v="0"/>
    <s v="publishing/fiction"/>
    <x v="3"/>
    <s v="fiction"/>
    <n v="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d v="2013-07-31T19:43:00"/>
    <x v="1497"/>
    <n v="1375299780"/>
    <n v="1371655522"/>
    <b v="0"/>
    <n v="1"/>
    <b v="0"/>
    <s v="publishing/fiction"/>
    <x v="3"/>
    <s v="fiction"/>
    <n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d v="2014-09-03T23:36:18"/>
    <x v="1498"/>
    <n v="1409787378"/>
    <n v="1405899378"/>
    <b v="0"/>
    <n v="3"/>
    <b v="0"/>
    <s v="publishing/fiction"/>
    <x v="3"/>
    <s v="fiction"/>
    <n v="2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d v="2016-08-05T00:10:33"/>
    <x v="1499"/>
    <n v="1470355833"/>
    <n v="1465171833"/>
    <b v="0"/>
    <n v="1"/>
    <b v="0"/>
    <s v="publishing/fiction"/>
    <x v="3"/>
    <s v="fiction"/>
    <n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d v="2013-05-01T21:42:37"/>
    <x v="1500"/>
    <n v="1367444557"/>
    <n v="1364852557"/>
    <b v="0"/>
    <n v="15"/>
    <b v="0"/>
    <s v="publishing/fiction"/>
    <x v="3"/>
    <s v="fiction"/>
    <n v="25"/>
    <x v="4"/>
  </r>
  <r>
    <n v="1501"/>
    <s v="This is Nowhere"/>
    <s v="A hardcover book of surf, outdoor and nature photos from the British Columbia coast."/>
    <n v="52000"/>
    <n v="86492"/>
    <x v="0"/>
    <s v="CA"/>
    <s v="CAD"/>
    <d v="2015-07-08T14:00:23"/>
    <x v="1501"/>
    <n v="1436364023"/>
    <n v="1433772023"/>
    <b v="1"/>
    <n v="885"/>
    <b v="1"/>
    <s v="photography/photobooks"/>
    <x v="8"/>
    <s v="photobooks"/>
    <n v="166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d v="2016-03-25T22:00:00"/>
    <x v="1502"/>
    <n v="1458943200"/>
    <n v="1456491680"/>
    <b v="1"/>
    <n v="329"/>
    <b v="1"/>
    <s v="photography/photobooks"/>
    <x v="8"/>
    <s v="photobooks"/>
    <n v="101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d v="2016-10-23T08:20:01"/>
    <x v="1503"/>
    <n v="1477210801"/>
    <n v="1472026801"/>
    <b v="1"/>
    <n v="71"/>
    <b v="1"/>
    <s v="photography/photobooks"/>
    <x v="8"/>
    <s v="photobooks"/>
    <n v="108"/>
    <x v="2"/>
  </r>
  <r>
    <n v="1504"/>
    <s v="RYU X RIO"/>
    <s v="A football photography book like no other about the 2014 World Cup in Brazil, by Ryu Voelkel."/>
    <n v="6500"/>
    <n v="18066"/>
    <x v="0"/>
    <s v="GB"/>
    <s v="GBP"/>
    <d v="2014-06-10T08:33:00"/>
    <x v="1504"/>
    <n v="1402389180"/>
    <n v="1399996024"/>
    <b v="1"/>
    <n v="269"/>
    <b v="1"/>
    <s v="photography/photobooks"/>
    <x v="8"/>
    <s v="photobooks"/>
    <n v="278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d v="2016-03-22T20:01:00"/>
    <x v="1505"/>
    <n v="1458676860"/>
    <n v="1455446303"/>
    <b v="1"/>
    <n v="345"/>
    <b v="1"/>
    <s v="photography/photobooks"/>
    <x v="8"/>
    <s v="photobooks"/>
    <n v="104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d v="2014-07-24T18:51:44"/>
    <x v="1506"/>
    <n v="1406227904"/>
    <n v="1403635904"/>
    <b v="1"/>
    <n v="43"/>
    <b v="1"/>
    <s v="photography/photobooks"/>
    <x v="8"/>
    <s v="photobooks"/>
    <n v="111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d v="2010-05-15T08:10:00"/>
    <x v="1507"/>
    <n v="1273911000"/>
    <n v="1268822909"/>
    <b v="1"/>
    <n v="33"/>
    <b v="1"/>
    <s v="photography/photobooks"/>
    <x v="8"/>
    <s v="photobooks"/>
    <n v="215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d v="2014-06-27T14:44:41"/>
    <x v="1508"/>
    <n v="1403880281"/>
    <n v="1401201881"/>
    <b v="1"/>
    <n v="211"/>
    <b v="1"/>
    <s v="photography/photobooks"/>
    <x v="8"/>
    <s v="photobooks"/>
    <n v="11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d v="2017-02-14T22:59:00"/>
    <x v="1509"/>
    <n v="1487113140"/>
    <n v="1484570885"/>
    <b v="1"/>
    <n v="196"/>
    <b v="1"/>
    <s v="photography/photobooks"/>
    <x v="8"/>
    <s v="photobooks"/>
    <n v="124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d v="2014-07-19T09:14:38"/>
    <x v="1510"/>
    <n v="1405761278"/>
    <n v="1403169278"/>
    <b v="1"/>
    <n v="405"/>
    <b v="1"/>
    <s v="photography/photobooks"/>
    <x v="8"/>
    <s v="photobooks"/>
    <n v="101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d v="2015-11-18T15:00:04"/>
    <x v="1511"/>
    <n v="1447858804"/>
    <n v="1445263204"/>
    <b v="1"/>
    <n v="206"/>
    <b v="1"/>
    <s v="photography/photobooks"/>
    <x v="8"/>
    <s v="photobooks"/>
    <n v="11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d v="2017-02-05T16:25:39"/>
    <x v="1512"/>
    <n v="1486311939"/>
    <n v="1483719939"/>
    <b v="1"/>
    <n v="335"/>
    <b v="1"/>
    <s v="photography/photobooks"/>
    <x v="8"/>
    <s v="photobooks"/>
    <n v="55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d v="2014-07-16T15:17:46"/>
    <x v="1513"/>
    <n v="1405523866"/>
    <n v="1402931866"/>
    <b v="1"/>
    <n v="215"/>
    <b v="1"/>
    <s v="photography/photobooks"/>
    <x v="8"/>
    <s v="photobooks"/>
    <n v="15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d v="2015-09-27T14:20:40"/>
    <x v="1514"/>
    <n v="1443363640"/>
    <n v="1439907640"/>
    <b v="1"/>
    <n v="176"/>
    <b v="1"/>
    <s v="photography/photobooks"/>
    <x v="8"/>
    <s v="photobooks"/>
    <n v="106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d v="2016-03-16T05:04:57"/>
    <x v="1515"/>
    <n v="1458104697"/>
    <n v="1455516297"/>
    <b v="1"/>
    <n v="555"/>
    <b v="1"/>
    <s v="photography/photobooks"/>
    <x v="8"/>
    <s v="photobooks"/>
    <n v="1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d v="2016-10-06T14:00:00"/>
    <x v="1516"/>
    <n v="1475762400"/>
    <n v="1473160292"/>
    <b v="1"/>
    <n v="116"/>
    <b v="1"/>
    <s v="photography/photobooks"/>
    <x v="8"/>
    <s v="photobooks"/>
    <n v="109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d v="2014-12-06T06:00:00"/>
    <x v="1517"/>
    <n v="1417845600"/>
    <n v="1415194553"/>
    <b v="1"/>
    <n v="615"/>
    <b v="1"/>
    <s v="photography/photobooks"/>
    <x v="8"/>
    <s v="photobooks"/>
    <n v="162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d v="2014-05-31T19:40:52"/>
    <x v="1518"/>
    <n v="1401565252"/>
    <n v="1398973252"/>
    <b v="1"/>
    <n v="236"/>
    <b v="1"/>
    <s v="photography/photobooks"/>
    <x v="8"/>
    <s v="photobooks"/>
    <n v="20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d v="2014-06-20T21:59:00"/>
    <x v="1519"/>
    <n v="1403301540"/>
    <n v="1400867283"/>
    <b v="1"/>
    <n v="145"/>
    <b v="1"/>
    <s v="photography/photobooks"/>
    <x v="8"/>
    <s v="photobooks"/>
    <n v="103"/>
    <x v="3"/>
  </r>
  <r>
    <n v="1520"/>
    <s v="TULIPS"/>
    <s v="A self-published photography book by Andrew Miksys from his new series about Belarus"/>
    <n v="18000"/>
    <n v="18625"/>
    <x v="0"/>
    <s v="US"/>
    <s v="USD"/>
    <d v="2014-12-19T04:00:00"/>
    <x v="1520"/>
    <n v="1418961600"/>
    <n v="1415824513"/>
    <b v="1"/>
    <n v="167"/>
    <b v="1"/>
    <s v="photography/photobooks"/>
    <x v="8"/>
    <s v="photobooks"/>
    <n v="103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d v="2016-06-07T04:01:31"/>
    <x v="1521"/>
    <n v="1465272091"/>
    <n v="1462248091"/>
    <b v="1"/>
    <n v="235"/>
    <b v="1"/>
    <s v="photography/photobooks"/>
    <x v="8"/>
    <s v="photobooks"/>
    <n v="107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d v="2014-10-17T19:55:39"/>
    <x v="1522"/>
    <n v="1413575739"/>
    <n v="1410983739"/>
    <b v="1"/>
    <n v="452"/>
    <b v="1"/>
    <s v="photography/photobooks"/>
    <x v="8"/>
    <s v="photobooks"/>
    <n v="1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d v="2014-12-23T00:00:00"/>
    <x v="1523"/>
    <n v="1419292800"/>
    <n v="1416592916"/>
    <b v="1"/>
    <n v="241"/>
    <b v="1"/>
    <s v="photography/photobooks"/>
    <x v="8"/>
    <s v="photobooks"/>
    <n v="125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d v="2017-02-20T12:01:30"/>
    <x v="1524"/>
    <n v="1487592090"/>
    <n v="1485000090"/>
    <b v="1"/>
    <n v="28"/>
    <b v="1"/>
    <s v="photography/photobooks"/>
    <x v="8"/>
    <s v="photobooks"/>
    <n v="207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d v="2016-08-18T16:52:18"/>
    <x v="1525"/>
    <n v="1471539138"/>
    <n v="1468947138"/>
    <b v="1"/>
    <n v="140"/>
    <b v="1"/>
    <s v="photography/photobooks"/>
    <x v="8"/>
    <s v="photobooks"/>
    <n v="17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d v="2016-01-19T06:37:27"/>
    <x v="1526"/>
    <n v="1453185447"/>
    <n v="1448951847"/>
    <b v="1"/>
    <n v="280"/>
    <b v="1"/>
    <s v="photography/photobooks"/>
    <x v="8"/>
    <s v="photobooks"/>
    <n v="1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d v="2017-03-14T13:24:46"/>
    <x v="1527"/>
    <n v="1489497886"/>
    <n v="1487082286"/>
    <b v="1"/>
    <n v="70"/>
    <b v="1"/>
    <s v="photography/photobooks"/>
    <x v="8"/>
    <s v="photobooks"/>
    <n v="110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d v="2017-02-01T00:00:00"/>
    <x v="1528"/>
    <n v="1485907200"/>
    <n v="1483292122"/>
    <b v="1"/>
    <n v="160"/>
    <b v="1"/>
    <s v="photography/photobooks"/>
    <x v="8"/>
    <s v="photobooks"/>
    <n v="28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d v="2015-03-19T14:05:20"/>
    <x v="1529"/>
    <n v="1426773920"/>
    <n v="1424185520"/>
    <b v="1"/>
    <n v="141"/>
    <b v="1"/>
    <s v="photography/photobooks"/>
    <x v="8"/>
    <s v="photobooks"/>
    <n v="101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d v="2015-10-23T18:24:55"/>
    <x v="1530"/>
    <n v="1445624695"/>
    <n v="1443464695"/>
    <b v="1"/>
    <n v="874"/>
    <b v="1"/>
    <s v="photography/photobooks"/>
    <x v="8"/>
    <s v="photobooks"/>
    <n v="13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d v="2014-12-01T03:00:00"/>
    <x v="1531"/>
    <n v="1417402800"/>
    <n v="1414610126"/>
    <b v="1"/>
    <n v="73"/>
    <b v="1"/>
    <s v="photography/photobooks"/>
    <x v="8"/>
    <s v="photobooks"/>
    <n v="176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d v="2016-02-15T15:00:00"/>
    <x v="1532"/>
    <n v="1455548400"/>
    <n v="1453461865"/>
    <b v="1"/>
    <n v="294"/>
    <b v="1"/>
    <s v="photography/photobooks"/>
    <x v="8"/>
    <s v="photobooks"/>
    <n v="484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d v="2016-05-02T03:59:00"/>
    <x v="1533"/>
    <n v="1462161540"/>
    <n v="1457913777"/>
    <b v="1"/>
    <n v="740"/>
    <b v="1"/>
    <s v="photography/photobooks"/>
    <x v="8"/>
    <s v="photobooks"/>
    <n v="145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d v="2015-09-04T16:11:02"/>
    <x v="1534"/>
    <n v="1441383062"/>
    <n v="1438791062"/>
    <b v="1"/>
    <n v="369"/>
    <b v="1"/>
    <s v="photography/photobooks"/>
    <x v="8"/>
    <s v="photobooks"/>
    <n v="418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d v="2016-05-23T22:00:00"/>
    <x v="1535"/>
    <n v="1464040800"/>
    <n v="1461527631"/>
    <b v="1"/>
    <n v="110"/>
    <b v="1"/>
    <s v="photography/photobooks"/>
    <x v="8"/>
    <s v="photobooks"/>
    <n v="132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d v="2015-08-27T19:15:10"/>
    <x v="1536"/>
    <n v="1440702910"/>
    <n v="1438110910"/>
    <b v="1"/>
    <n v="455"/>
    <b v="1"/>
    <s v="photography/photobooks"/>
    <x v="8"/>
    <s v="photobooks"/>
    <n v="25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d v="2016-08-06T18:00:00"/>
    <x v="1537"/>
    <n v="1470506400"/>
    <n v="1467358427"/>
    <b v="1"/>
    <n v="224"/>
    <b v="1"/>
    <s v="photography/photobooks"/>
    <x v="8"/>
    <s v="photobooks"/>
    <n v="18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d v="2015-01-22T18:46:10"/>
    <x v="1538"/>
    <n v="1421952370"/>
    <n v="1418064370"/>
    <b v="1"/>
    <n v="46"/>
    <b v="1"/>
    <s v="photography/photobooks"/>
    <x v="8"/>
    <s v="photobooks"/>
    <n v="103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d v="2017-01-03T22:03:39"/>
    <x v="1539"/>
    <n v="1483481019"/>
    <n v="1480629819"/>
    <b v="0"/>
    <n v="284"/>
    <b v="1"/>
    <s v="photography/photobooks"/>
    <x v="8"/>
    <s v="photobooks"/>
    <n v="136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d v="2014-11-26T01:15:00"/>
    <x v="1540"/>
    <n v="1416964500"/>
    <n v="1414368616"/>
    <b v="1"/>
    <n v="98"/>
    <b v="1"/>
    <s v="photography/photobooks"/>
    <x v="8"/>
    <s v="photobooks"/>
    <n v="118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d v="2014-12-31T17:05:38"/>
    <x v="1541"/>
    <n v="1420045538"/>
    <n v="1417453538"/>
    <b v="0"/>
    <n v="2"/>
    <b v="0"/>
    <s v="photography/nature"/>
    <x v="8"/>
    <s v="nature"/>
    <n v="0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d v="2015-06-30T23:55:00"/>
    <x v="1542"/>
    <n v="1435708500"/>
    <n v="1434412500"/>
    <b v="0"/>
    <n v="1"/>
    <b v="0"/>
    <s v="photography/nature"/>
    <x v="8"/>
    <s v="nature"/>
    <n v="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d v="2014-11-22T13:13:54"/>
    <x v="1543"/>
    <n v="1416662034"/>
    <n v="1414066434"/>
    <b v="0"/>
    <n v="1"/>
    <b v="0"/>
    <s v="photography/nature"/>
    <x v="8"/>
    <s v="nature"/>
    <n v="0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d v="2015-04-01T00:18:00"/>
    <x v="1544"/>
    <n v="1427847480"/>
    <n v="1424222024"/>
    <b v="0"/>
    <n v="0"/>
    <b v="0"/>
    <s v="photography/nature"/>
    <x v="8"/>
    <s v="nature"/>
    <n v="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d v="2015-03-02T21:16:00"/>
    <x v="1545"/>
    <n v="1425330960"/>
    <n v="1422393234"/>
    <b v="0"/>
    <n v="1"/>
    <b v="0"/>
    <s v="photography/nature"/>
    <x v="8"/>
    <s v="nature"/>
    <n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d v="2014-09-17T05:06:39"/>
    <x v="1546"/>
    <n v="1410930399"/>
    <n v="1405746399"/>
    <b v="0"/>
    <n v="11"/>
    <b v="0"/>
    <s v="photography/nature"/>
    <x v="8"/>
    <s v="nature"/>
    <n v="2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d v="2017-02-23T10:14:42"/>
    <x v="1547"/>
    <n v="1487844882"/>
    <n v="1487240082"/>
    <b v="0"/>
    <n v="0"/>
    <b v="0"/>
    <s v="photography/nature"/>
    <x v="8"/>
    <s v="nature"/>
    <n v="0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d v="2015-11-08T22:10:20"/>
    <x v="1548"/>
    <n v="1447020620"/>
    <n v="1444425020"/>
    <b v="0"/>
    <n v="1"/>
    <b v="0"/>
    <s v="photography/nature"/>
    <x v="8"/>
    <s v="nature"/>
    <n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d v="2015-11-03T04:15:59"/>
    <x v="1549"/>
    <n v="1446524159"/>
    <n v="1443928559"/>
    <b v="0"/>
    <n v="6"/>
    <b v="0"/>
    <s v="photography/nature"/>
    <x v="8"/>
    <s v="nature"/>
    <n v="3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d v="2016-05-12T10:47:14"/>
    <x v="1550"/>
    <n v="1463050034"/>
    <n v="1460458034"/>
    <b v="0"/>
    <n v="7"/>
    <b v="0"/>
    <s v="photography/nature"/>
    <x v="8"/>
    <s v="nature"/>
    <n v="13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d v="2015-05-27T19:47:19"/>
    <x v="1551"/>
    <n v="1432756039"/>
    <n v="1430164039"/>
    <b v="0"/>
    <n v="0"/>
    <b v="0"/>
    <s v="photography/nature"/>
    <x v="8"/>
    <s v="nature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d v="2014-10-01T03:59:00"/>
    <x v="1552"/>
    <n v="1412135940"/>
    <n v="1410366708"/>
    <b v="0"/>
    <n v="16"/>
    <b v="0"/>
    <s v="photography/nature"/>
    <x v="8"/>
    <s v="nature"/>
    <n v="49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d v="2015-09-02T06:47:27"/>
    <x v="1553"/>
    <n v="1441176447"/>
    <n v="1438584447"/>
    <b v="0"/>
    <n v="0"/>
    <b v="0"/>
    <s v="photography/nature"/>
    <x v="8"/>
    <s v="nature"/>
    <n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d v="2015-08-02T06:03:10"/>
    <x v="1554"/>
    <n v="1438495390"/>
    <n v="1435903390"/>
    <b v="0"/>
    <n v="0"/>
    <b v="0"/>
    <s v="photography/nature"/>
    <x v="8"/>
    <s v="nature"/>
    <n v="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d v="2015-09-17T17:00:00"/>
    <x v="1555"/>
    <n v="1442509200"/>
    <n v="1440513832"/>
    <b v="0"/>
    <n v="0"/>
    <b v="0"/>
    <s v="photography/nature"/>
    <x v="8"/>
    <s v="nature"/>
    <n v="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d v="2016-07-04T03:40:24"/>
    <x v="1556"/>
    <n v="1467603624"/>
    <n v="1465011624"/>
    <b v="0"/>
    <n v="12"/>
    <b v="0"/>
    <s v="photography/nature"/>
    <x v="8"/>
    <s v="nature"/>
    <n v="4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d v="2014-09-20T15:40:33"/>
    <x v="1557"/>
    <n v="1411227633"/>
    <n v="1408549233"/>
    <b v="0"/>
    <n v="1"/>
    <b v="0"/>
    <s v="photography/nature"/>
    <x v="8"/>
    <s v="nature"/>
    <n v="4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d v="2015-08-28T12:12:00"/>
    <x v="1558"/>
    <n v="1440763920"/>
    <n v="1435656759"/>
    <b v="0"/>
    <n v="3"/>
    <b v="0"/>
    <s v="photography/nature"/>
    <x v="8"/>
    <s v="nature"/>
    <n v="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d v="2015-04-29T01:16:39"/>
    <x v="1559"/>
    <n v="1430270199"/>
    <n v="1428974199"/>
    <b v="0"/>
    <n v="1"/>
    <b v="0"/>
    <s v="photography/nature"/>
    <x v="8"/>
    <s v="nature"/>
    <n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d v="2014-11-13T01:29:53"/>
    <x v="1560"/>
    <n v="1415842193"/>
    <n v="1414110593"/>
    <b v="0"/>
    <n v="4"/>
    <b v="0"/>
    <s v="photography/nature"/>
    <x v="8"/>
    <s v="nature"/>
    <n v="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d v="2013-11-07T02:00:03"/>
    <x v="1561"/>
    <n v="1383789603"/>
    <n v="1381194003"/>
    <b v="0"/>
    <n v="1"/>
    <b v="0"/>
    <s v="publishing/art books"/>
    <x v="3"/>
    <s v="art books"/>
    <n v="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d v="2009-12-02T00:50:00"/>
    <x v="1562"/>
    <n v="1259715000"/>
    <n v="1253712916"/>
    <b v="0"/>
    <n v="0"/>
    <b v="0"/>
    <s v="publishing/art books"/>
    <x v="3"/>
    <s v="art books"/>
    <n v="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d v="2014-03-14T16:49:11"/>
    <x v="1563"/>
    <n v="1394815751"/>
    <n v="1389635351"/>
    <b v="0"/>
    <n v="2"/>
    <b v="0"/>
    <s v="publishing/art books"/>
    <x v="3"/>
    <s v="art books"/>
    <n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d v="2015-05-28T20:05:00"/>
    <x v="1564"/>
    <n v="1432843500"/>
    <n v="1430124509"/>
    <b v="0"/>
    <n v="1"/>
    <b v="0"/>
    <s v="publishing/art books"/>
    <x v="3"/>
    <s v="art books"/>
    <n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d v="2011-06-08T17:31:01"/>
    <x v="1565"/>
    <n v="1307554261"/>
    <n v="1304962261"/>
    <b v="0"/>
    <n v="1"/>
    <b v="0"/>
    <s v="publishing/art books"/>
    <x v="3"/>
    <s v="art books"/>
    <n v="3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d v="2016-07-27T22:00:00"/>
    <x v="1566"/>
    <n v="1469656800"/>
    <n v="1467151204"/>
    <b v="0"/>
    <n v="59"/>
    <b v="0"/>
    <s v="publishing/art books"/>
    <x v="3"/>
    <s v="art books"/>
    <n v="21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d v="2014-02-17T00:00:00"/>
    <x v="1567"/>
    <n v="1392595200"/>
    <n v="1391293745"/>
    <b v="0"/>
    <n v="13"/>
    <b v="0"/>
    <s v="publishing/art books"/>
    <x v="3"/>
    <s v="art books"/>
    <n v="4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d v="2014-12-24T01:29:45"/>
    <x v="1568"/>
    <n v="1419384585"/>
    <n v="1416360585"/>
    <b v="0"/>
    <n v="22"/>
    <b v="0"/>
    <s v="publishing/art books"/>
    <x v="3"/>
    <s v="art books"/>
    <n v="14"/>
    <x v="3"/>
  </r>
  <r>
    <n v="1569"/>
    <s v="to be removed (Canceled)"/>
    <s v="to be removed"/>
    <n v="30000"/>
    <n v="0"/>
    <x v="1"/>
    <s v="US"/>
    <s v="USD"/>
    <d v="2013-05-25T16:18:34"/>
    <x v="1569"/>
    <n v="1369498714"/>
    <n v="1366906714"/>
    <b v="0"/>
    <n v="0"/>
    <b v="0"/>
    <s v="publishing/art books"/>
    <x v="3"/>
    <s v="art books"/>
    <n v="0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d v="2016-04-08T18:31:22"/>
    <x v="1570"/>
    <n v="1460140282"/>
    <n v="1457551882"/>
    <b v="0"/>
    <n v="52"/>
    <b v="0"/>
    <s v="publishing/art books"/>
    <x v="3"/>
    <s v="art books"/>
    <n v="4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d v="2015-06-19T18:28:03"/>
    <x v="1571"/>
    <n v="1434738483"/>
    <n v="1432146483"/>
    <b v="0"/>
    <n v="4"/>
    <b v="0"/>
    <s v="publishing/art books"/>
    <x v="3"/>
    <s v="art books"/>
    <n v="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d v="2016-02-28T23:59:00"/>
    <x v="1572"/>
    <n v="1456703940"/>
    <n v="1454546859"/>
    <b v="0"/>
    <n v="3"/>
    <b v="0"/>
    <s v="publishing/art books"/>
    <x v="3"/>
    <s v="art books"/>
    <n v="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d v="2017-04-01T03:59:00"/>
    <x v="1573"/>
    <n v="1491019140"/>
    <n v="1487548802"/>
    <b v="0"/>
    <n v="3"/>
    <b v="0"/>
    <s v="publishing/art books"/>
    <x v="3"/>
    <s v="art books"/>
    <n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d v="2015-02-17T22:15:29"/>
    <x v="1574"/>
    <n v="1424211329"/>
    <n v="1421187329"/>
    <b v="0"/>
    <n v="6"/>
    <b v="0"/>
    <s v="publishing/art books"/>
    <x v="3"/>
    <s v="art books"/>
    <n v="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d v="2014-07-09T12:34:56"/>
    <x v="1575"/>
    <n v="1404909296"/>
    <n v="1402317296"/>
    <b v="0"/>
    <n v="35"/>
    <b v="0"/>
    <s v="publishing/art books"/>
    <x v="3"/>
    <s v="art books"/>
    <n v="23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d v="2015-06-30T21:06:08"/>
    <x v="1576"/>
    <n v="1435698368"/>
    <n v="1431810368"/>
    <b v="0"/>
    <n v="10"/>
    <b v="0"/>
    <s v="publishing/art books"/>
    <x v="3"/>
    <s v="art books"/>
    <n v="13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d v="2012-07-24T20:20:48"/>
    <x v="1577"/>
    <n v="1343161248"/>
    <n v="1337977248"/>
    <b v="0"/>
    <n v="2"/>
    <b v="0"/>
    <s v="publishing/art books"/>
    <x v="3"/>
    <s v="art books"/>
    <n v="1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d v="2010-09-02T02:00:00"/>
    <x v="1578"/>
    <n v="1283392800"/>
    <n v="1281317691"/>
    <b v="0"/>
    <n v="4"/>
    <b v="0"/>
    <s v="publishing/art books"/>
    <x v="3"/>
    <s v="art books"/>
    <n v="11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d v="2013-08-28T23:54:51"/>
    <x v="1579"/>
    <n v="1377734091"/>
    <n v="1374882891"/>
    <b v="0"/>
    <n v="2"/>
    <b v="0"/>
    <s v="publishing/art books"/>
    <x v="3"/>
    <s v="art books"/>
    <n v="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d v="2012-05-21T01:12:06"/>
    <x v="1580"/>
    <n v="1337562726"/>
    <n v="1332378726"/>
    <b v="0"/>
    <n v="0"/>
    <b v="0"/>
    <s v="publishing/art books"/>
    <x v="3"/>
    <s v="art books"/>
    <n v="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d v="2015-12-19T10:46:30"/>
    <x v="1581"/>
    <n v="1450521990"/>
    <n v="1447757190"/>
    <b v="0"/>
    <n v="1"/>
    <b v="0"/>
    <s v="photography/places"/>
    <x v="8"/>
    <s v="places"/>
    <n v="1"/>
    <x v="0"/>
  </r>
  <r>
    <n v="1582"/>
    <s v="Scenes from New Orleans"/>
    <s v="I create canvas prints of images from in and around New Orleans"/>
    <n v="1000"/>
    <n v="93"/>
    <x v="2"/>
    <s v="US"/>
    <s v="USD"/>
    <d v="2015-10-26T21:20:00"/>
    <x v="1582"/>
    <n v="1445894400"/>
    <n v="1440961053"/>
    <b v="0"/>
    <n v="3"/>
    <b v="0"/>
    <s v="photography/places"/>
    <x v="8"/>
    <s v="places"/>
    <n v="9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d v="2014-09-25T21:43:11"/>
    <x v="1583"/>
    <n v="1411681391"/>
    <n v="1409089391"/>
    <b v="0"/>
    <n v="1"/>
    <b v="0"/>
    <s v="photography/places"/>
    <x v="8"/>
    <s v="places"/>
    <n v="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d v="2014-05-30T15:35:01"/>
    <x v="1584"/>
    <n v="1401464101"/>
    <n v="1400600101"/>
    <b v="0"/>
    <n v="0"/>
    <b v="0"/>
    <s v="photography/places"/>
    <x v="8"/>
    <s v="places"/>
    <n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d v="2016-12-25T11:00:00"/>
    <x v="1585"/>
    <n v="1482663600"/>
    <n v="1480800568"/>
    <b v="0"/>
    <n v="12"/>
    <b v="0"/>
    <s v="photography/places"/>
    <x v="8"/>
    <s v="places"/>
    <n v="79"/>
    <x v="2"/>
  </r>
  <r>
    <n v="1586"/>
    <s v="Missouri In Pictures"/>
    <s v="Show the world the beauty that is in all of our back yards!"/>
    <n v="1500"/>
    <n v="0"/>
    <x v="2"/>
    <s v="US"/>
    <s v="USD"/>
    <d v="2015-04-05T01:30:22"/>
    <x v="1586"/>
    <n v="1428197422"/>
    <n v="1425609022"/>
    <b v="0"/>
    <n v="0"/>
    <b v="0"/>
    <s v="photography/places"/>
    <x v="8"/>
    <s v="places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d v="2014-12-13T22:49:25"/>
    <x v="1587"/>
    <n v="1418510965"/>
    <n v="1415918965"/>
    <b v="0"/>
    <n v="1"/>
    <b v="0"/>
    <s v="photography/places"/>
    <x v="8"/>
    <s v="places"/>
    <n v="0"/>
    <x v="3"/>
  </r>
  <r>
    <n v="1588"/>
    <s v="The Right Side of Texas"/>
    <s v="Southeast Texas as seen through the lens of a cell phone camera"/>
    <n v="516"/>
    <n v="0"/>
    <x v="2"/>
    <s v="US"/>
    <s v="USD"/>
    <d v="2015-01-31T20:12:00"/>
    <x v="1588"/>
    <n v="1422735120"/>
    <n v="1420091999"/>
    <b v="0"/>
    <n v="0"/>
    <b v="0"/>
    <s v="photography/places"/>
    <x v="8"/>
    <s v="places"/>
    <n v="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d v="2015-10-09T23:38:06"/>
    <x v="1589"/>
    <n v="1444433886"/>
    <n v="1441841886"/>
    <b v="0"/>
    <n v="0"/>
    <b v="0"/>
    <s v="photography/places"/>
    <x v="8"/>
    <s v="places"/>
    <n v="0"/>
    <x v="0"/>
  </r>
  <r>
    <n v="1590"/>
    <s v="An Italian Adventure"/>
    <s v="Discover Italy through photography."/>
    <n v="60000"/>
    <n v="1020"/>
    <x v="2"/>
    <s v="IT"/>
    <s v="EUR"/>
    <d v="2015-09-23T20:34:24"/>
    <x v="1590"/>
    <n v="1443040464"/>
    <n v="1440448464"/>
    <b v="0"/>
    <n v="2"/>
    <b v="0"/>
    <s v="photography/places"/>
    <x v="8"/>
    <s v="places"/>
    <n v="2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d v="2016-04-03T16:25:41"/>
    <x v="1591"/>
    <n v="1459700741"/>
    <n v="1457112341"/>
    <b v="0"/>
    <n v="92"/>
    <b v="0"/>
    <s v="photography/places"/>
    <x v="8"/>
    <s v="places"/>
    <n v="29"/>
    <x v="2"/>
  </r>
  <r>
    <n v="1592"/>
    <s v="The Views of Pittsburgh"/>
    <s v="A portfolio collage of beautiful pictures of authentic Pittsburgh locations and scenery."/>
    <n v="25"/>
    <n v="0"/>
    <x v="2"/>
    <s v="US"/>
    <s v="USD"/>
    <d v="2015-03-28T00:44:45"/>
    <x v="1592"/>
    <n v="1427503485"/>
    <n v="1423619085"/>
    <b v="0"/>
    <n v="0"/>
    <b v="0"/>
    <s v="photography/places"/>
    <x v="8"/>
    <s v="places"/>
    <n v="0"/>
    <x v="0"/>
  </r>
  <r>
    <n v="1593"/>
    <s v="Picturing Italy"/>
    <s v="A trip to fulfill a dream of capturing the wonders and history of ancient Italy in person."/>
    <n v="22000"/>
    <n v="3"/>
    <x v="2"/>
    <s v="US"/>
    <s v="USD"/>
    <d v="2015-02-28T20:17:35"/>
    <x v="1593"/>
    <n v="1425154655"/>
    <n v="1422562655"/>
    <b v="0"/>
    <n v="3"/>
    <b v="0"/>
    <s v="photography/places"/>
    <x v="8"/>
    <s v="places"/>
    <n v="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d v="2016-05-15T16:21:00"/>
    <x v="1594"/>
    <n v="1463329260"/>
    <n v="1458147982"/>
    <b v="0"/>
    <n v="10"/>
    <b v="0"/>
    <s v="photography/places"/>
    <x v="8"/>
    <s v="places"/>
    <n v="21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d v="2014-06-18T20:13:00"/>
    <x v="1595"/>
    <n v="1403122380"/>
    <n v="1400634728"/>
    <b v="0"/>
    <n v="7"/>
    <b v="0"/>
    <s v="photography/places"/>
    <x v="8"/>
    <s v="places"/>
    <n v="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d v="2014-12-13T11:19:29"/>
    <x v="1596"/>
    <n v="1418469569"/>
    <n v="1414577969"/>
    <b v="0"/>
    <n v="3"/>
    <b v="0"/>
    <s v="photography/places"/>
    <x v="8"/>
    <s v="places"/>
    <n v="2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d v="2016-09-20T08:29:57"/>
    <x v="1597"/>
    <n v="1474360197"/>
    <n v="1471768197"/>
    <b v="0"/>
    <n v="0"/>
    <b v="0"/>
    <s v="photography/places"/>
    <x v="8"/>
    <s v="places"/>
    <n v="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d v="2015-07-26T16:00:58"/>
    <x v="1598"/>
    <n v="1437926458"/>
    <n v="1432742458"/>
    <b v="0"/>
    <n v="1"/>
    <b v="0"/>
    <s v="photography/places"/>
    <x v="8"/>
    <s v="places"/>
    <n v="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d v="2016-04-08T11:56:16"/>
    <x v="1599"/>
    <n v="1460116576"/>
    <n v="1457528176"/>
    <b v="0"/>
    <n v="0"/>
    <b v="0"/>
    <s v="photography/places"/>
    <x v="8"/>
    <s v="places"/>
    <n v="0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d v="2014-07-15T05:11:00"/>
    <x v="1600"/>
    <n v="1405401060"/>
    <n v="1401585752"/>
    <b v="0"/>
    <n v="9"/>
    <b v="0"/>
    <s v="photography/places"/>
    <x v="8"/>
    <s v="places"/>
    <n v="7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d v="2011-05-05T02:13:53"/>
    <x v="1601"/>
    <n v="1304561633"/>
    <n v="1301969633"/>
    <b v="0"/>
    <n v="56"/>
    <b v="1"/>
    <s v="music/rock"/>
    <x v="4"/>
    <s v="rock"/>
    <n v="108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d v="2011-10-14T23:00:00"/>
    <x v="1602"/>
    <n v="1318633200"/>
    <n v="1314947317"/>
    <b v="0"/>
    <n v="32"/>
    <b v="1"/>
    <s v="music/rock"/>
    <x v="4"/>
    <s v="rock"/>
    <n v="1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d v="2012-01-28T04:04:19"/>
    <x v="1603"/>
    <n v="1327723459"/>
    <n v="1322539459"/>
    <b v="0"/>
    <n v="30"/>
    <b v="1"/>
    <s v="music/rock"/>
    <x v="4"/>
    <s v="rock"/>
    <n v="100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d v="2012-03-17T19:17:15"/>
    <x v="1604"/>
    <n v="1332011835"/>
    <n v="1328559435"/>
    <b v="0"/>
    <n v="70"/>
    <b v="1"/>
    <s v="music/rock"/>
    <x v="4"/>
    <s v="rock"/>
    <n v="12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d v="2011-08-01T07:00:00"/>
    <x v="1605"/>
    <n v="1312182000"/>
    <n v="1311380313"/>
    <b v="0"/>
    <n v="44"/>
    <b v="1"/>
    <s v="music/rock"/>
    <x v="4"/>
    <s v="rock"/>
    <n v="10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d v="2011-03-24T01:40:38"/>
    <x v="1606"/>
    <n v="1300930838"/>
    <n v="1293158438"/>
    <b v="0"/>
    <n v="92"/>
    <b v="1"/>
    <s v="music/rock"/>
    <x v="4"/>
    <s v="rock"/>
    <n v="10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d v="2012-06-14T19:24:11"/>
    <x v="1607"/>
    <n v="1339701851"/>
    <n v="1337887451"/>
    <b v="0"/>
    <n v="205"/>
    <b v="1"/>
    <s v="music/rock"/>
    <x v="4"/>
    <s v="rock"/>
    <n v="14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d v="2014-01-01T05:26:00"/>
    <x v="1608"/>
    <n v="1388553960"/>
    <n v="1385754986"/>
    <b v="0"/>
    <n v="23"/>
    <b v="1"/>
    <s v="music/rock"/>
    <x v="4"/>
    <s v="rock"/>
    <n v="10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d v="2011-11-02T08:00:00"/>
    <x v="1609"/>
    <n v="1320220800"/>
    <n v="1315612909"/>
    <b v="0"/>
    <n v="4"/>
    <b v="1"/>
    <s v="music/rock"/>
    <x v="4"/>
    <s v="rock"/>
    <n v="11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d v="2012-12-15T22:11:50"/>
    <x v="1610"/>
    <n v="1355609510"/>
    <n v="1353017510"/>
    <b v="0"/>
    <n v="112"/>
    <b v="1"/>
    <s v="music/rock"/>
    <x v="4"/>
    <s v="rock"/>
    <n v="272"/>
    <x v="5"/>
  </r>
  <r>
    <n v="1611"/>
    <s v="Skelton-Luns CD/7&quot;             No Big Deal."/>
    <s v="Skelton-Luns CD/7&quot; No Big Deal."/>
    <n v="800"/>
    <n v="1001"/>
    <x v="0"/>
    <s v="US"/>
    <s v="USD"/>
    <d v="2013-06-05T00:00:32"/>
    <x v="1611"/>
    <n v="1370390432"/>
    <n v="1368576032"/>
    <b v="0"/>
    <n v="27"/>
    <b v="1"/>
    <s v="music/rock"/>
    <x v="4"/>
    <s v="rock"/>
    <n v="12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d v="2013-01-02T20:59:44"/>
    <x v="1612"/>
    <n v="1357160384"/>
    <n v="1354568384"/>
    <b v="0"/>
    <n v="11"/>
    <b v="1"/>
    <s v="music/rock"/>
    <x v="4"/>
    <s v="rock"/>
    <n v="110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d v="2012-07-22T01:40:02"/>
    <x v="1613"/>
    <n v="1342921202"/>
    <n v="1340329202"/>
    <b v="0"/>
    <n v="26"/>
    <b v="1"/>
    <s v="music/rock"/>
    <x v="4"/>
    <s v="rock"/>
    <n v="1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d v="2014-08-03T17:00:00"/>
    <x v="1614"/>
    <n v="1407085200"/>
    <n v="1401924769"/>
    <b v="0"/>
    <n v="77"/>
    <b v="1"/>
    <s v="music/rock"/>
    <x v="4"/>
    <s v="rock"/>
    <n v="10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d v="2011-12-13T02:13:16"/>
    <x v="1615"/>
    <n v="1323742396"/>
    <n v="1319850796"/>
    <b v="0"/>
    <n v="136"/>
    <b v="1"/>
    <s v="music/rock"/>
    <x v="4"/>
    <s v="rock"/>
    <n v="1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d v="2012-11-22T22:00:00"/>
    <x v="1616"/>
    <n v="1353621600"/>
    <n v="1350061821"/>
    <b v="0"/>
    <n v="157"/>
    <b v="1"/>
    <s v="music/rock"/>
    <x v="4"/>
    <s v="rock"/>
    <n v="104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d v="2013-11-01T19:00:00"/>
    <x v="1617"/>
    <n v="1383332400"/>
    <n v="1380470188"/>
    <b v="0"/>
    <n v="158"/>
    <b v="1"/>
    <s v="music/rock"/>
    <x v="4"/>
    <s v="rock"/>
    <n v="146"/>
    <x v="4"/>
  </r>
  <r>
    <n v="1618"/>
    <s v="Janus Word Album"/>
    <s v="Janus Word combines hard rock with melodic acoustic music for a unique and awesome sound."/>
    <n v="1500"/>
    <n v="1576"/>
    <x v="0"/>
    <s v="US"/>
    <s v="USD"/>
    <d v="2013-03-08T15:42:15"/>
    <x v="1618"/>
    <n v="1362757335"/>
    <n v="1359301335"/>
    <b v="0"/>
    <n v="27"/>
    <b v="1"/>
    <s v="music/rock"/>
    <x v="4"/>
    <s v="rock"/>
    <n v="10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d v="2014-09-15T04:28:06"/>
    <x v="1619"/>
    <n v="1410755286"/>
    <n v="1408940886"/>
    <b v="0"/>
    <n v="23"/>
    <b v="1"/>
    <s v="music/rock"/>
    <x v="4"/>
    <s v="rock"/>
    <n v="133"/>
    <x v="3"/>
  </r>
  <r>
    <n v="1620"/>
    <s v="Kickstart my music career with 300 CDs"/>
    <s v="Kickstarting my music career with 300 hard copy CDs of my first release."/>
    <n v="1000"/>
    <n v="1130"/>
    <x v="0"/>
    <s v="US"/>
    <s v="USD"/>
    <d v="2013-02-23T08:09:00"/>
    <x v="1620"/>
    <n v="1361606940"/>
    <n v="1361002140"/>
    <b v="0"/>
    <n v="17"/>
    <b v="1"/>
    <s v="music/rock"/>
    <x v="4"/>
    <s v="rock"/>
    <n v="113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d v="2012-05-28T03:59:00"/>
    <x v="1621"/>
    <n v="1338177540"/>
    <n v="1333550015"/>
    <b v="0"/>
    <n v="37"/>
    <b v="1"/>
    <s v="music/rock"/>
    <x v="4"/>
    <s v="rock"/>
    <n v="1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d v="2014-12-17T07:59:00"/>
    <x v="1622"/>
    <n v="1418803140"/>
    <n v="1415343874"/>
    <b v="0"/>
    <n v="65"/>
    <b v="1"/>
    <s v="music/rock"/>
    <x v="4"/>
    <s v="rock"/>
    <n v="10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d v="2013-08-27T16:31:29"/>
    <x v="1623"/>
    <n v="1377621089"/>
    <n v="1372437089"/>
    <b v="0"/>
    <n v="18"/>
    <b v="1"/>
    <s v="music/rock"/>
    <x v="4"/>
    <s v="rock"/>
    <n v="101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d v="2013-01-09T08:48:55"/>
    <x v="1624"/>
    <n v="1357721335"/>
    <n v="1354265335"/>
    <b v="0"/>
    <n v="25"/>
    <b v="1"/>
    <s v="music/rock"/>
    <x v="4"/>
    <s v="rock"/>
    <n v="118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d v="2012-09-11T16:47:33"/>
    <x v="1625"/>
    <n v="1347382053"/>
    <n v="1344962853"/>
    <b v="0"/>
    <n v="104"/>
    <b v="1"/>
    <s v="music/rock"/>
    <x v="4"/>
    <s v="rock"/>
    <n v="15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d v="2013-12-01T21:21:07"/>
    <x v="1626"/>
    <n v="1385932867"/>
    <n v="1383337267"/>
    <b v="0"/>
    <n v="108"/>
    <b v="1"/>
    <s v="music/rock"/>
    <x v="4"/>
    <s v="rock"/>
    <n v="10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d v="2012-11-26T04:59:00"/>
    <x v="1627"/>
    <n v="1353905940"/>
    <n v="1351011489"/>
    <b v="0"/>
    <n v="38"/>
    <b v="1"/>
    <s v="music/rock"/>
    <x v="4"/>
    <s v="rock"/>
    <n v="11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d v="2014-06-17T17:41:22"/>
    <x v="1628"/>
    <n v="1403026882"/>
    <n v="1400175682"/>
    <b v="0"/>
    <n v="88"/>
    <b v="1"/>
    <s v="music/rock"/>
    <x v="4"/>
    <s v="rock"/>
    <n v="101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d v="2014-02-20T20:48:53"/>
    <x v="1629"/>
    <n v="1392929333"/>
    <n v="1389041333"/>
    <b v="0"/>
    <n v="82"/>
    <b v="1"/>
    <s v="music/rock"/>
    <x v="4"/>
    <s v="rock"/>
    <n v="104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d v="2012-03-02T06:59:00"/>
    <x v="1630"/>
    <n v="1330671540"/>
    <n v="1328040375"/>
    <b v="0"/>
    <n v="126"/>
    <b v="1"/>
    <s v="music/rock"/>
    <x v="4"/>
    <s v="rock"/>
    <n v="265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d v="2012-10-12T20:37:41"/>
    <x v="1631"/>
    <n v="1350074261"/>
    <n v="1347482261"/>
    <b v="0"/>
    <n v="133"/>
    <b v="1"/>
    <s v="music/rock"/>
    <x v="4"/>
    <s v="rock"/>
    <n v="156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d v="2011-09-24T08:10:54"/>
    <x v="1632"/>
    <n v="1316851854"/>
    <n v="1311667854"/>
    <b v="0"/>
    <n v="47"/>
    <b v="1"/>
    <s v="music/rock"/>
    <x v="4"/>
    <s v="rock"/>
    <n v="10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d v="2012-01-16T05:00:00"/>
    <x v="1633"/>
    <n v="1326690000"/>
    <n v="1324329156"/>
    <b v="0"/>
    <n v="58"/>
    <b v="1"/>
    <s v="music/rock"/>
    <x v="4"/>
    <s v="rock"/>
    <n v="1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d v="2011-06-02T05:59:00"/>
    <x v="1634"/>
    <n v="1306994340"/>
    <n v="1303706001"/>
    <b v="0"/>
    <n v="32"/>
    <b v="1"/>
    <s v="music/rock"/>
    <x v="4"/>
    <s v="rock"/>
    <n v="10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d v="2016-07-11T20:51:01"/>
    <x v="1635"/>
    <n v="1468270261"/>
    <n v="1463086261"/>
    <b v="0"/>
    <n v="37"/>
    <b v="1"/>
    <s v="music/rock"/>
    <x v="4"/>
    <s v="rock"/>
    <n v="12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d v="2011-06-12T04:00:00"/>
    <x v="1636"/>
    <n v="1307851200"/>
    <n v="1304129088"/>
    <b v="0"/>
    <n v="87"/>
    <b v="1"/>
    <s v="music/rock"/>
    <x v="4"/>
    <s v="rock"/>
    <n v="10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d v="2009-12-31T23:39:00"/>
    <x v="1637"/>
    <n v="1262302740"/>
    <n v="1257444140"/>
    <b v="0"/>
    <n v="15"/>
    <b v="1"/>
    <s v="music/rock"/>
    <x v="4"/>
    <s v="rock"/>
    <n v="104"/>
    <x v="8"/>
  </r>
  <r>
    <n v="1638"/>
    <s v="Avenues EP 2013"/>
    <s v="Avenues will be going in to the studio to record a new EP with Matt Allison!"/>
    <n v="1000"/>
    <n v="1050"/>
    <x v="0"/>
    <s v="US"/>
    <s v="USD"/>
    <d v="2013-02-28T21:25:00"/>
    <x v="1638"/>
    <n v="1362086700"/>
    <n v="1358180968"/>
    <b v="0"/>
    <n v="27"/>
    <b v="1"/>
    <s v="music/rock"/>
    <x v="4"/>
    <s v="rock"/>
    <n v="105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d v="2012-03-03T15:39:25"/>
    <x v="1639"/>
    <n v="1330789165"/>
    <n v="1328197165"/>
    <b v="0"/>
    <n v="19"/>
    <b v="1"/>
    <s v="music/rock"/>
    <x v="4"/>
    <s v="rock"/>
    <n v="100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d v="2010-08-03T01:59:00"/>
    <x v="1640"/>
    <n v="1280800740"/>
    <n v="1279603955"/>
    <b v="0"/>
    <n v="17"/>
    <b v="1"/>
    <s v="music/rock"/>
    <x v="4"/>
    <s v="rock"/>
    <n v="170"/>
    <x v="7"/>
  </r>
  <r>
    <n v="1641"/>
    <s v="Tanya Dartson- Run for Your Life music video"/>
    <s v="Music Video For Upbeat and Inspiring Song - Run For Your Life"/>
    <n v="2500"/>
    <n v="2535"/>
    <x v="0"/>
    <s v="US"/>
    <s v="USD"/>
    <d v="2014-12-19T14:19:04"/>
    <x v="1641"/>
    <n v="1418998744"/>
    <n v="1416406744"/>
    <b v="0"/>
    <n v="26"/>
    <b v="1"/>
    <s v="music/pop"/>
    <x v="4"/>
    <s v="pop"/>
    <n v="10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d v="2011-06-14T00:35:27"/>
    <x v="1642"/>
    <n v="1308011727"/>
    <n v="1306283727"/>
    <b v="0"/>
    <n v="28"/>
    <b v="1"/>
    <s v="music/pop"/>
    <x v="4"/>
    <s v="pop"/>
    <n v="100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d v="2012-09-24T19:46:52"/>
    <x v="1643"/>
    <n v="1348516012"/>
    <n v="1345924012"/>
    <b v="0"/>
    <n v="37"/>
    <b v="1"/>
    <s v="music/pop"/>
    <x v="4"/>
    <s v="pop"/>
    <n v="125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d v="2012-11-22T02:26:00"/>
    <x v="1644"/>
    <n v="1353551160"/>
    <n v="1348363560"/>
    <b v="0"/>
    <n v="128"/>
    <b v="1"/>
    <s v="music/pop"/>
    <x v="4"/>
    <s v="pop"/>
    <n v="11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d v="2013-09-18T14:49:00"/>
    <x v="1645"/>
    <n v="1379515740"/>
    <n v="1378306140"/>
    <b v="0"/>
    <n v="10"/>
    <b v="1"/>
    <s v="music/pop"/>
    <x v="4"/>
    <s v="pop"/>
    <n v="111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d v="2014-08-14T18:11:00"/>
    <x v="1646"/>
    <n v="1408039860"/>
    <n v="1405248503"/>
    <b v="0"/>
    <n v="83"/>
    <b v="1"/>
    <s v="music/pop"/>
    <x v="4"/>
    <s v="pop"/>
    <n v="11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d v="2012-06-09T09:49:37"/>
    <x v="1647"/>
    <n v="1339235377"/>
    <n v="1336643377"/>
    <b v="0"/>
    <n v="46"/>
    <b v="1"/>
    <s v="music/pop"/>
    <x v="4"/>
    <s v="pop"/>
    <n v="10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d v="2011-03-20T15:54:42"/>
    <x v="1648"/>
    <n v="1300636482"/>
    <n v="1298048082"/>
    <b v="0"/>
    <n v="90"/>
    <b v="1"/>
    <s v="music/pop"/>
    <x v="4"/>
    <s v="pop"/>
    <n v="125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d v="2014-05-23T16:25:55"/>
    <x v="1649"/>
    <n v="1400862355"/>
    <n v="1396974355"/>
    <b v="0"/>
    <n v="81"/>
    <b v="1"/>
    <s v="music/pop"/>
    <x v="4"/>
    <s v="pop"/>
    <n v="101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d v="2013-10-09T10:27:17"/>
    <x v="1650"/>
    <n v="1381314437"/>
    <n v="1378722437"/>
    <b v="0"/>
    <n v="32"/>
    <b v="1"/>
    <s v="music/pop"/>
    <x v="4"/>
    <s v="pop"/>
    <n v="142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d v="2011-04-26T06:59:00"/>
    <x v="1651"/>
    <n v="1303801140"/>
    <n v="1300916220"/>
    <b v="0"/>
    <n v="20"/>
    <b v="1"/>
    <s v="music/pop"/>
    <x v="4"/>
    <s v="pop"/>
    <n v="10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d v="2013-11-24T12:49:53"/>
    <x v="1652"/>
    <n v="1385297393"/>
    <n v="1382701793"/>
    <b v="0"/>
    <n v="70"/>
    <b v="1"/>
    <s v="music/pop"/>
    <x v="4"/>
    <s v="pop"/>
    <n v="10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d v="2011-04-24T20:01:36"/>
    <x v="1653"/>
    <n v="1303675296"/>
    <n v="1300996896"/>
    <b v="0"/>
    <n v="168"/>
    <b v="1"/>
    <s v="music/pop"/>
    <x v="4"/>
    <s v="pop"/>
    <n v="174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d v="2012-04-18T21:22:40"/>
    <x v="1654"/>
    <n v="1334784160"/>
    <n v="1332192160"/>
    <b v="0"/>
    <n v="34"/>
    <b v="1"/>
    <s v="music/pop"/>
    <x v="4"/>
    <s v="pop"/>
    <n v="120"/>
    <x v="5"/>
  </r>
  <r>
    <n v="1655"/>
    <s v="Meg Porter Debut EP!"/>
    <s v="Berklee College of Music student, Meg Porter needs YOUR help to fund her very first EP!"/>
    <n v="1500"/>
    <n v="2143"/>
    <x v="0"/>
    <s v="US"/>
    <s v="USD"/>
    <d v="2012-04-05T18:00:20"/>
    <x v="1655"/>
    <n v="1333648820"/>
    <n v="1331060420"/>
    <b v="0"/>
    <n v="48"/>
    <b v="1"/>
    <s v="music/pop"/>
    <x v="4"/>
    <s v="pop"/>
    <n v="143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d v="2012-12-13T22:17:32"/>
    <x v="1656"/>
    <n v="1355437052"/>
    <n v="1352845052"/>
    <b v="0"/>
    <n v="48"/>
    <b v="1"/>
    <s v="music/pop"/>
    <x v="4"/>
    <s v="pop"/>
    <n v="100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d v="2012-05-24T18:46:08"/>
    <x v="1657"/>
    <n v="1337885168"/>
    <n v="1335293168"/>
    <b v="0"/>
    <n v="221"/>
    <b v="1"/>
    <s v="music/pop"/>
    <x v="4"/>
    <s v="pop"/>
    <n v="105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d v="2012-12-18T14:20:00"/>
    <x v="1658"/>
    <n v="1355840400"/>
    <n v="1352524767"/>
    <b v="0"/>
    <n v="107"/>
    <b v="1"/>
    <s v="music/pop"/>
    <x v="4"/>
    <s v="pop"/>
    <n v="132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d v="2013-12-17T12:00:00"/>
    <x v="1659"/>
    <n v="1387281600"/>
    <n v="1384811721"/>
    <b v="0"/>
    <n v="45"/>
    <b v="1"/>
    <s v="music/pop"/>
    <x v="4"/>
    <s v="pop"/>
    <n v="11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d v="2016-04-30T21:59:00"/>
    <x v="1660"/>
    <n v="1462053540"/>
    <n v="1459355950"/>
    <b v="0"/>
    <n v="36"/>
    <b v="1"/>
    <s v="music/pop"/>
    <x v="4"/>
    <s v="pop"/>
    <n v="1254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d v="2016-01-17T21:00:00"/>
    <x v="1661"/>
    <n v="1453064400"/>
    <n v="1449359831"/>
    <b v="0"/>
    <n v="101"/>
    <b v="1"/>
    <s v="music/pop"/>
    <x v="4"/>
    <s v="pop"/>
    <n v="103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d v="2011-12-31T05:45:36"/>
    <x v="1662"/>
    <n v="1325310336"/>
    <n v="1320122736"/>
    <b v="0"/>
    <n v="62"/>
    <b v="1"/>
    <s v="music/pop"/>
    <x v="4"/>
    <s v="pop"/>
    <n v="103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d v="2015-02-01T00:31:47"/>
    <x v="1663"/>
    <n v="1422750707"/>
    <n v="1420158707"/>
    <b v="0"/>
    <n v="32"/>
    <b v="1"/>
    <s v="music/pop"/>
    <x v="4"/>
    <s v="pop"/>
    <n v="108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d v="2012-03-16T03:59:00"/>
    <x v="1664"/>
    <n v="1331870340"/>
    <n v="1328033818"/>
    <b v="0"/>
    <n v="89"/>
    <b v="1"/>
    <s v="music/pop"/>
    <x v="4"/>
    <s v="pop"/>
    <n v="122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d v="2011-02-22T03:00:00"/>
    <x v="1665"/>
    <n v="1298343600"/>
    <n v="1295624113"/>
    <b v="0"/>
    <n v="93"/>
    <b v="1"/>
    <s v="music/pop"/>
    <x v="4"/>
    <s v="pop"/>
    <n v="119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d v="2013-03-28T05:04:33"/>
    <x v="1666"/>
    <n v="1364447073"/>
    <n v="1361858673"/>
    <b v="0"/>
    <n v="98"/>
    <b v="1"/>
    <s v="music/pop"/>
    <x v="4"/>
    <s v="pop"/>
    <n v="161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d v="2014-03-11T06:59:00"/>
    <x v="1667"/>
    <n v="1394521140"/>
    <n v="1392169298"/>
    <b v="0"/>
    <n v="82"/>
    <b v="1"/>
    <s v="music/pop"/>
    <x v="4"/>
    <s v="pop"/>
    <n v="12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d v="2011-11-28T04:35:39"/>
    <x v="1668"/>
    <n v="1322454939"/>
    <n v="1319859339"/>
    <b v="0"/>
    <n v="116"/>
    <b v="1"/>
    <s v="music/pop"/>
    <x v="4"/>
    <s v="pop"/>
    <n v="103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d v="2016-05-31T21:14:36"/>
    <x v="1669"/>
    <n v="1464729276"/>
    <n v="1459545276"/>
    <b v="0"/>
    <n v="52"/>
    <b v="1"/>
    <s v="music/pop"/>
    <x v="4"/>
    <s v="pop"/>
    <n v="140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d v="2010-07-05T04:00:00"/>
    <x v="1670"/>
    <n v="1278302400"/>
    <n v="1273961999"/>
    <b v="0"/>
    <n v="23"/>
    <b v="1"/>
    <s v="music/pop"/>
    <x v="4"/>
    <s v="pop"/>
    <n v="103"/>
    <x v="7"/>
  </r>
  <r>
    <n v="1671"/>
    <s v="Luke O'Brien's Kickstarter"/>
    <s v="I am seeking funding in order to help take my music from a hobby to a career."/>
    <n v="2000"/>
    <n v="2013.47"/>
    <x v="0"/>
    <s v="US"/>
    <s v="USD"/>
    <d v="2016-08-01T13:03:34"/>
    <x v="1671"/>
    <n v="1470056614"/>
    <n v="1467464614"/>
    <b v="0"/>
    <n v="77"/>
    <b v="1"/>
    <s v="music/pop"/>
    <x v="4"/>
    <s v="pop"/>
    <n v="10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d v="2012-06-04T15:45:30"/>
    <x v="1672"/>
    <n v="1338824730"/>
    <n v="1336232730"/>
    <b v="0"/>
    <n v="49"/>
    <b v="1"/>
    <s v="music/pop"/>
    <x v="4"/>
    <s v="pop"/>
    <n v="113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d v="2015-03-06T21:04:52"/>
    <x v="1673"/>
    <n v="1425675892"/>
    <n v="1423083892"/>
    <b v="0"/>
    <n v="59"/>
    <b v="1"/>
    <s v="music/pop"/>
    <x v="4"/>
    <s v="pop"/>
    <n v="128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d v="2016-08-18T06:59:00"/>
    <x v="1674"/>
    <n v="1471503540"/>
    <n v="1468852306"/>
    <b v="0"/>
    <n v="113"/>
    <b v="1"/>
    <s v="music/pop"/>
    <x v="4"/>
    <s v="pop"/>
    <n v="202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d v="2011-10-16T22:03:00"/>
    <x v="1675"/>
    <n v="1318802580"/>
    <n v="1316194540"/>
    <b v="0"/>
    <n v="34"/>
    <b v="1"/>
    <s v="music/pop"/>
    <x v="4"/>
    <s v="pop"/>
    <n v="137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d v="2012-04-21T03:59:00"/>
    <x v="1676"/>
    <n v="1334980740"/>
    <n v="1330968347"/>
    <b v="0"/>
    <n v="42"/>
    <b v="1"/>
    <s v="music/pop"/>
    <x v="4"/>
    <s v="pop"/>
    <n v="11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d v="2016-04-16T05:59:00"/>
    <x v="1677"/>
    <n v="1460786340"/>
    <n v="1455615976"/>
    <b v="0"/>
    <n v="42"/>
    <b v="1"/>
    <s v="music/pop"/>
    <x v="4"/>
    <s v="pop"/>
    <n v="11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d v="2014-02-06T20:31:11"/>
    <x v="1678"/>
    <n v="1391718671"/>
    <n v="1390509071"/>
    <b v="0"/>
    <n v="49"/>
    <b v="1"/>
    <s v="music/pop"/>
    <x v="4"/>
    <s v="pop"/>
    <n v="11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d v="2011-07-22T01:39:05"/>
    <x v="1679"/>
    <n v="1311298745"/>
    <n v="1309311545"/>
    <b v="0"/>
    <n v="56"/>
    <b v="1"/>
    <s v="music/pop"/>
    <x v="4"/>
    <s v="pop"/>
    <n v="175"/>
    <x v="6"/>
  </r>
  <r>
    <n v="1680"/>
    <s v="Kick Out a Record"/>
    <s v="Working Musician dilemma #164: how the taxman put Kick the Record 2.0 on hold"/>
    <n v="1000"/>
    <n v="1175"/>
    <x v="0"/>
    <s v="US"/>
    <s v="USD"/>
    <d v="2014-07-12T18:11:07"/>
    <x v="1680"/>
    <n v="1405188667"/>
    <n v="1402596667"/>
    <b v="0"/>
    <n v="25"/>
    <b v="1"/>
    <s v="music/pop"/>
    <x v="4"/>
    <s v="pop"/>
    <n v="118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d v="2017-03-29T02:00:00"/>
    <x v="1681"/>
    <n v="1490752800"/>
    <n v="1486522484"/>
    <b v="0"/>
    <n v="884"/>
    <b v="0"/>
    <s v="music/faith"/>
    <x v="4"/>
    <s v="faith"/>
    <n v="10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d v="2017-04-14T04:07:40"/>
    <x v="1682"/>
    <n v="1492142860"/>
    <n v="1486962460"/>
    <b v="0"/>
    <n v="0"/>
    <b v="0"/>
    <s v="music/faith"/>
    <x v="4"/>
    <s v="faith"/>
    <n v="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d v="2017-04-07T18:45:38"/>
    <x v="1683"/>
    <n v="1491590738"/>
    <n v="1489517138"/>
    <b v="0"/>
    <n v="10"/>
    <b v="0"/>
    <s v="music/faith"/>
    <x v="4"/>
    <s v="faith"/>
    <n v="2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d v="2017-03-17T18:34:01"/>
    <x v="1684"/>
    <n v="1489775641"/>
    <n v="1487360041"/>
    <b v="0"/>
    <n v="101"/>
    <b v="0"/>
    <s v="music/faith"/>
    <x v="4"/>
    <s v="faith"/>
    <n v="109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d v="2017-03-24T05:00:23"/>
    <x v="1685"/>
    <n v="1490331623"/>
    <n v="1487743223"/>
    <b v="0"/>
    <n v="15"/>
    <b v="0"/>
    <s v="music/faith"/>
    <x v="4"/>
    <s v="faith"/>
    <n v="10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d v="2017-04-27T19:15:19"/>
    <x v="1686"/>
    <n v="1493320519"/>
    <n v="1488140119"/>
    <b v="0"/>
    <n v="1"/>
    <b v="0"/>
    <s v="music/faith"/>
    <x v="4"/>
    <s v="faith"/>
    <n v="0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d v="2017-04-10T20:15:00"/>
    <x v="1687"/>
    <n v="1491855300"/>
    <n v="1488935245"/>
    <b v="0"/>
    <n v="39"/>
    <b v="0"/>
    <s v="music/faith"/>
    <x v="4"/>
    <s v="faith"/>
    <n v="31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d v="2017-04-09T11:49:54"/>
    <x v="1688"/>
    <n v="1491738594"/>
    <n v="1489150194"/>
    <b v="0"/>
    <n v="7"/>
    <b v="0"/>
    <s v="music/faith"/>
    <x v="4"/>
    <s v="faith"/>
    <n v="44"/>
    <x v="1"/>
  </r>
  <r>
    <n v="1689"/>
    <s v="Fly Away"/>
    <s v="Praising the Living God in the second half of life."/>
    <n v="2400"/>
    <n v="2400"/>
    <x v="3"/>
    <s v="US"/>
    <s v="USD"/>
    <d v="2017-03-16T21:37:10"/>
    <x v="1689"/>
    <n v="1489700230"/>
    <n v="1487111830"/>
    <b v="0"/>
    <n v="14"/>
    <b v="0"/>
    <s v="music/faith"/>
    <x v="4"/>
    <s v="faith"/>
    <n v="10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d v="2017-04-06T09:20:42"/>
    <x v="1690"/>
    <n v="1491470442"/>
    <n v="1488882042"/>
    <b v="0"/>
    <n v="11"/>
    <b v="0"/>
    <s v="music/faith"/>
    <x v="4"/>
    <s v="faith"/>
    <n v="25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d v="2017-04-03T01:00:00"/>
    <x v="1691"/>
    <n v="1491181200"/>
    <n v="1488387008"/>
    <b v="0"/>
    <n v="38"/>
    <b v="0"/>
    <s v="music/faith"/>
    <x v="4"/>
    <s v="faith"/>
    <n v="33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d v="2017-03-26T23:59:00"/>
    <x v="1692"/>
    <n v="1490572740"/>
    <n v="1487734667"/>
    <b v="0"/>
    <n v="15"/>
    <b v="0"/>
    <s v="music/faith"/>
    <x v="4"/>
    <s v="faith"/>
    <n v="48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d v="2017-04-09T20:00:00"/>
    <x v="1693"/>
    <n v="1491768000"/>
    <n v="1489097112"/>
    <b v="0"/>
    <n v="8"/>
    <b v="0"/>
    <s v="music/faith"/>
    <x v="4"/>
    <s v="faith"/>
    <n v="9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d v="2017-03-27T04:36:00"/>
    <x v="1694"/>
    <n v="1490589360"/>
    <n v="1488038674"/>
    <b v="0"/>
    <n v="1"/>
    <b v="0"/>
    <s v="music/faith"/>
    <x v="4"/>
    <s v="faith"/>
    <n v="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d v="2017-04-10T01:00:00"/>
    <x v="1695"/>
    <n v="1491786000"/>
    <n v="1488847514"/>
    <b v="0"/>
    <n v="23"/>
    <b v="0"/>
    <s v="music/faith"/>
    <x v="4"/>
    <s v="faith"/>
    <n v="12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d v="2017-04-01T00:40:11"/>
    <x v="1696"/>
    <n v="1491007211"/>
    <n v="1488418811"/>
    <b v="0"/>
    <n v="0"/>
    <b v="0"/>
    <s v="music/faith"/>
    <x v="4"/>
    <s v="faith"/>
    <n v="0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d v="2017-04-09T23:47:28"/>
    <x v="1697"/>
    <n v="1491781648"/>
    <n v="1489193248"/>
    <b v="0"/>
    <n v="22"/>
    <b v="0"/>
    <s v="music/faith"/>
    <x v="4"/>
    <s v="faith"/>
    <n v="20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d v="2017-03-26T03:33:00"/>
    <x v="1698"/>
    <n v="1490499180"/>
    <n v="1488430760"/>
    <b v="0"/>
    <n v="0"/>
    <b v="0"/>
    <s v="music/faith"/>
    <x v="4"/>
    <s v="faith"/>
    <n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d v="2017-04-11T20:44:05"/>
    <x v="1699"/>
    <n v="1491943445"/>
    <n v="1489351445"/>
    <b v="0"/>
    <n v="4"/>
    <b v="0"/>
    <s v="music/faith"/>
    <x v="4"/>
    <s v="faith"/>
    <n v="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d v="2017-04-01T04:00:00"/>
    <x v="1700"/>
    <n v="1491019200"/>
    <n v="1488418990"/>
    <b v="0"/>
    <n v="79"/>
    <b v="0"/>
    <s v="music/faith"/>
    <x v="4"/>
    <s v="faith"/>
    <n v="26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d v="2015-01-15T15:56:45"/>
    <x v="1701"/>
    <n v="1421337405"/>
    <n v="1418745405"/>
    <b v="0"/>
    <n v="2"/>
    <b v="0"/>
    <s v="music/faith"/>
    <x v="4"/>
    <s v="faith"/>
    <n v="0"/>
    <x v="3"/>
  </r>
  <r>
    <n v="1702"/>
    <s v="lyndale lewis and new vision prosper cd release"/>
    <s v="I can do all things through christ jesus"/>
    <n v="16500"/>
    <n v="1"/>
    <x v="2"/>
    <s v="US"/>
    <s v="USD"/>
    <d v="2015-03-30T19:52:30"/>
    <x v="1702"/>
    <n v="1427745150"/>
    <n v="1425156750"/>
    <b v="0"/>
    <n v="1"/>
    <b v="0"/>
    <s v="music/faith"/>
    <x v="4"/>
    <s v="faith"/>
    <n v="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d v="2015-08-31T06:45:37"/>
    <x v="1703"/>
    <n v="1441003537"/>
    <n v="1435819537"/>
    <b v="0"/>
    <n v="2"/>
    <b v="0"/>
    <s v="music/faith"/>
    <x v="4"/>
    <s v="faith"/>
    <n v="1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d v="2015-02-16T03:21:13"/>
    <x v="1704"/>
    <n v="1424056873"/>
    <n v="1421464873"/>
    <b v="0"/>
    <n v="11"/>
    <b v="0"/>
    <s v="music/faith"/>
    <x v="4"/>
    <s v="faith"/>
    <n v="65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d v="2015-09-09T16:00:00"/>
    <x v="1705"/>
    <n v="1441814400"/>
    <n v="1440807846"/>
    <b v="0"/>
    <n v="0"/>
    <b v="0"/>
    <s v="music/faith"/>
    <x v="4"/>
    <s v="faith"/>
    <n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d v="2015-08-23T07:21:12"/>
    <x v="1706"/>
    <n v="1440314472"/>
    <n v="1435130472"/>
    <b v="0"/>
    <n v="0"/>
    <b v="0"/>
    <s v="music/faith"/>
    <x v="4"/>
    <s v="faith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d v="2016-03-28T16:18:15"/>
    <x v="1707"/>
    <n v="1459181895"/>
    <n v="1456593495"/>
    <b v="0"/>
    <n v="9"/>
    <b v="0"/>
    <s v="music/faith"/>
    <x v="4"/>
    <s v="faith"/>
    <n v="10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d v="2016-05-01T20:48:26"/>
    <x v="1708"/>
    <n v="1462135706"/>
    <n v="1458679706"/>
    <b v="0"/>
    <n v="0"/>
    <b v="0"/>
    <s v="music/faith"/>
    <x v="4"/>
    <s v="faith"/>
    <n v="0"/>
    <x v="2"/>
  </r>
  <r>
    <n v="1709"/>
    <s v="Psalms"/>
    <s v="A project to set psalms to music. The psalms are taken from the English Standard Version (ESV) of the Bible."/>
    <n v="1750"/>
    <n v="85"/>
    <x v="2"/>
    <s v="US"/>
    <s v="USD"/>
    <d v="2014-08-31T19:39:00"/>
    <x v="1709"/>
    <n v="1409513940"/>
    <n v="1405949514"/>
    <b v="0"/>
    <n v="4"/>
    <b v="0"/>
    <s v="music/faith"/>
    <x v="4"/>
    <s v="faith"/>
    <n v="5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d v="2016-01-18T13:00:00"/>
    <x v="1710"/>
    <n v="1453122000"/>
    <n v="1449151888"/>
    <b v="0"/>
    <n v="1"/>
    <b v="0"/>
    <s v="music/faith"/>
    <x v="4"/>
    <s v="faith"/>
    <n v="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d v="2014-09-01T15:30:34"/>
    <x v="1711"/>
    <n v="1409585434"/>
    <n v="1406907034"/>
    <b v="0"/>
    <n v="2"/>
    <b v="0"/>
    <s v="music/faith"/>
    <x v="4"/>
    <s v="faith"/>
    <n v="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d v="2015-06-30T21:55:53"/>
    <x v="1712"/>
    <n v="1435701353"/>
    <n v="1430517353"/>
    <b v="0"/>
    <n v="0"/>
    <b v="0"/>
    <s v="music/faith"/>
    <x v="4"/>
    <s v="faith"/>
    <n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d v="2014-10-05T19:13:32"/>
    <x v="1713"/>
    <n v="1412536412"/>
    <n v="1409944412"/>
    <b v="0"/>
    <n v="1"/>
    <b v="0"/>
    <s v="music/faith"/>
    <x v="4"/>
    <s v="faith"/>
    <n v="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d v="2015-05-01T22:02:41"/>
    <x v="1714"/>
    <n v="1430517761"/>
    <n v="1427925761"/>
    <b v="0"/>
    <n v="17"/>
    <b v="0"/>
    <s v="music/faith"/>
    <x v="4"/>
    <s v="faith"/>
    <n v="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d v="2015-03-31T03:22:00"/>
    <x v="1715"/>
    <n v="1427772120"/>
    <n v="1425186785"/>
    <b v="0"/>
    <n v="2"/>
    <b v="0"/>
    <s v="music/faith"/>
    <x v="4"/>
    <s v="faith"/>
    <n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d v="2016-12-09T14:51:39"/>
    <x v="1716"/>
    <n v="1481295099"/>
    <n v="1477835499"/>
    <b v="0"/>
    <n v="3"/>
    <b v="0"/>
    <s v="music/faith"/>
    <x v="4"/>
    <s v="faith"/>
    <n v="8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d v="2016-04-21T04:00:00"/>
    <x v="1717"/>
    <n v="1461211200"/>
    <n v="1459467238"/>
    <b v="0"/>
    <n v="41"/>
    <b v="0"/>
    <s v="music/faith"/>
    <x v="4"/>
    <s v="faith"/>
    <n v="43"/>
    <x v="2"/>
  </r>
  <r>
    <n v="1718"/>
    <s v="The Prodigal Son"/>
    <s v="A melody for the galaxy."/>
    <n v="35000"/>
    <n v="75"/>
    <x v="2"/>
    <s v="US"/>
    <s v="USD"/>
    <d v="2016-05-14T04:59:00"/>
    <x v="1718"/>
    <n v="1463201940"/>
    <n v="1459435149"/>
    <b v="0"/>
    <n v="2"/>
    <b v="0"/>
    <s v="music/faith"/>
    <x v="4"/>
    <s v="faith"/>
    <n v="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d v="2014-09-17T12:49:51"/>
    <x v="1719"/>
    <n v="1410958191"/>
    <n v="1408366191"/>
    <b v="0"/>
    <n v="3"/>
    <b v="0"/>
    <s v="music/faith"/>
    <x v="4"/>
    <s v="faith"/>
    <n v="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d v="2014-11-09T19:47:51"/>
    <x v="1720"/>
    <n v="1415562471"/>
    <n v="1412966871"/>
    <b v="0"/>
    <n v="8"/>
    <b v="0"/>
    <s v="music/faith"/>
    <x v="4"/>
    <s v="faith"/>
    <n v="6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d v="2015-12-11T11:04:23"/>
    <x v="1721"/>
    <n v="1449831863"/>
    <n v="1447239863"/>
    <b v="0"/>
    <n v="0"/>
    <b v="0"/>
    <s v="music/faith"/>
    <x v="4"/>
    <s v="faith"/>
    <n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d v="2016-04-03T00:10:00"/>
    <x v="1722"/>
    <n v="1459642200"/>
    <n v="1456441429"/>
    <b v="0"/>
    <n v="1"/>
    <b v="0"/>
    <s v="music/faith"/>
    <x v="4"/>
    <s v="faith"/>
    <n v="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d v="2015-07-01T06:00:00"/>
    <x v="1723"/>
    <n v="1435730400"/>
    <n v="1430855315"/>
    <b v="0"/>
    <n v="3"/>
    <b v="0"/>
    <s v="music/faith"/>
    <x v="4"/>
    <s v="faith"/>
    <n v="7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d v="2014-10-30T22:22:42"/>
    <x v="1724"/>
    <n v="1414707762"/>
    <n v="1412115762"/>
    <b v="0"/>
    <n v="4"/>
    <b v="0"/>
    <s v="music/faith"/>
    <x v="4"/>
    <s v="faith"/>
    <n v="1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d v="2014-08-24T23:14:09"/>
    <x v="1725"/>
    <n v="1408922049"/>
    <n v="1406330049"/>
    <b v="0"/>
    <n v="9"/>
    <b v="0"/>
    <s v="music/faith"/>
    <x v="4"/>
    <s v="faith"/>
    <n v="10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d v="2014-06-27T22:04:24"/>
    <x v="1726"/>
    <n v="1403906664"/>
    <n v="1401401064"/>
    <b v="0"/>
    <n v="16"/>
    <b v="0"/>
    <s v="music/faith"/>
    <x v="4"/>
    <s v="faith"/>
    <n v="3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d v="2015-04-05T11:00:00"/>
    <x v="1727"/>
    <n v="1428231600"/>
    <n v="1423520177"/>
    <b v="0"/>
    <n v="1"/>
    <b v="0"/>
    <s v="music/faith"/>
    <x v="4"/>
    <s v="faith"/>
    <n v="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d v="2015-10-21T15:01:14"/>
    <x v="1728"/>
    <n v="1445439674"/>
    <n v="1442847674"/>
    <b v="0"/>
    <n v="7"/>
    <b v="0"/>
    <s v="music/faith"/>
    <x v="4"/>
    <s v="faith"/>
    <n v="6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d v="2016-06-10T01:15:06"/>
    <x v="1729"/>
    <n v="1465521306"/>
    <n v="1460337306"/>
    <b v="0"/>
    <n v="0"/>
    <b v="0"/>
    <s v="music/faith"/>
    <x v="4"/>
    <s v="faith"/>
    <n v="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d v="2015-10-25T02:06:23"/>
    <x v="1730"/>
    <n v="1445738783"/>
    <n v="1443146783"/>
    <b v="0"/>
    <n v="0"/>
    <b v="0"/>
    <s v="music/faith"/>
    <x v="4"/>
    <s v="faith"/>
    <n v="0"/>
    <x v="0"/>
  </r>
  <r>
    <n v="1731"/>
    <s v="Sam Cox Band First Christian Tour"/>
    <s v="We are a Christin Worship band looking to midwest tour. God Bless!"/>
    <n v="1000"/>
    <n v="0"/>
    <x v="2"/>
    <s v="US"/>
    <s v="USD"/>
    <d v="2015-06-11T15:00:00"/>
    <x v="1731"/>
    <n v="1434034800"/>
    <n v="1432849552"/>
    <b v="0"/>
    <n v="0"/>
    <b v="0"/>
    <s v="music/faith"/>
    <x v="4"/>
    <s v="faith"/>
    <n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d v="2016-01-16T05:00:00"/>
    <x v="1732"/>
    <n v="1452920400"/>
    <n v="1447777481"/>
    <b v="0"/>
    <n v="0"/>
    <b v="0"/>
    <s v="music/faith"/>
    <x v="4"/>
    <s v="faith"/>
    <n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d v="2016-09-13T21:30:00"/>
    <x v="1733"/>
    <n v="1473802200"/>
    <n v="1472746374"/>
    <b v="0"/>
    <n v="0"/>
    <b v="0"/>
    <s v="music/faith"/>
    <x v="4"/>
    <s v="faith"/>
    <n v="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d v="2015-05-08T00:52:36"/>
    <x v="1734"/>
    <n v="1431046356"/>
    <n v="1428454356"/>
    <b v="0"/>
    <n v="1"/>
    <b v="0"/>
    <s v="music/faith"/>
    <x v="4"/>
    <s v="faith"/>
    <n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d v="2016-08-07T19:32:25"/>
    <x v="1735"/>
    <n v="1470598345"/>
    <n v="1468006345"/>
    <b v="0"/>
    <n v="2"/>
    <b v="0"/>
    <s v="music/faith"/>
    <x v="4"/>
    <s v="faith"/>
    <n v="11"/>
    <x v="2"/>
  </r>
  <r>
    <n v="1736"/>
    <s v="In His Presence"/>
    <s v="A unique meditative album reflecting on the life of Christ, inviting Him into your presence"/>
    <n v="3000"/>
    <n v="22"/>
    <x v="2"/>
    <s v="US"/>
    <s v="USD"/>
    <d v="2015-11-08T21:40:33"/>
    <x v="1736"/>
    <n v="1447018833"/>
    <n v="1444423233"/>
    <b v="0"/>
    <n v="1"/>
    <b v="0"/>
    <s v="music/faith"/>
    <x v="4"/>
    <s v="faith"/>
    <n v="1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d v="2015-07-20T22:46:32"/>
    <x v="1737"/>
    <n v="1437432392"/>
    <n v="1434840392"/>
    <b v="0"/>
    <n v="15"/>
    <b v="0"/>
    <s v="music/faith"/>
    <x v="4"/>
    <s v="faith"/>
    <n v="21"/>
    <x v="0"/>
  </r>
  <r>
    <n v="1738"/>
    <s v="The Flashing Lights"/>
    <s v="Music that inspires and gives hope for overcoming and change. And it is good music."/>
    <n v="5000"/>
    <n v="20"/>
    <x v="2"/>
    <s v="US"/>
    <s v="USD"/>
    <d v="2014-10-02T20:59:02"/>
    <x v="1738"/>
    <n v="1412283542"/>
    <n v="1409691542"/>
    <b v="0"/>
    <n v="1"/>
    <b v="0"/>
    <s v="music/faith"/>
    <x v="4"/>
    <s v="faith"/>
    <n v="0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d v="2016-05-04T19:58:52"/>
    <x v="1739"/>
    <n v="1462391932"/>
    <n v="1457297932"/>
    <b v="0"/>
    <n v="1"/>
    <b v="0"/>
    <s v="music/faith"/>
    <x v="4"/>
    <s v="faith"/>
    <n v="0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d v="2015-07-16T19:37:02"/>
    <x v="1740"/>
    <n v="1437075422"/>
    <n v="1434483422"/>
    <b v="0"/>
    <n v="0"/>
    <b v="0"/>
    <s v="music/faith"/>
    <x v="4"/>
    <s v="faith"/>
    <n v="0"/>
    <x v="0"/>
  </r>
  <r>
    <n v="1741"/>
    <s v="Caught off Guard"/>
    <s v="A photo journal documenting my experiences and travels across New Zealand"/>
    <n v="1200"/>
    <n v="1330"/>
    <x v="0"/>
    <s v="GB"/>
    <s v="GBP"/>
    <d v="2015-06-10T15:04:31"/>
    <x v="1741"/>
    <n v="1433948671"/>
    <n v="1430060671"/>
    <b v="0"/>
    <n v="52"/>
    <b v="1"/>
    <s v="photography/photobooks"/>
    <x v="8"/>
    <s v="photobooks"/>
    <n v="11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d v="2017-01-07T21:00:00"/>
    <x v="1742"/>
    <n v="1483822800"/>
    <n v="1481058170"/>
    <b v="0"/>
    <n v="34"/>
    <b v="1"/>
    <s v="photography/photobooks"/>
    <x v="8"/>
    <s v="photobooks"/>
    <n v="109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d v="2016-08-27T03:59:00"/>
    <x v="1743"/>
    <n v="1472270340"/>
    <n v="1470348775"/>
    <b v="0"/>
    <n v="67"/>
    <b v="1"/>
    <s v="photography/photobooks"/>
    <x v="8"/>
    <s v="photobooks"/>
    <n v="1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d v="2015-03-08T13:31:17"/>
    <x v="1744"/>
    <n v="1425821477"/>
    <n v="1421937077"/>
    <b v="0"/>
    <n v="70"/>
    <b v="1"/>
    <s v="photography/photobooks"/>
    <x v="8"/>
    <s v="photobooks"/>
    <n v="1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d v="2016-12-22T02:00:00"/>
    <x v="1745"/>
    <n v="1482372000"/>
    <n v="1479276838"/>
    <b v="0"/>
    <n v="89"/>
    <b v="1"/>
    <s v="photography/photobooks"/>
    <x v="8"/>
    <s v="photobooks"/>
    <n v="11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d v="2016-11-24T02:00:00"/>
    <x v="1746"/>
    <n v="1479952800"/>
    <n v="1477368867"/>
    <b v="0"/>
    <n v="107"/>
    <b v="1"/>
    <s v="photography/photobooks"/>
    <x v="8"/>
    <s v="photobooks"/>
    <n v="148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d v="2015-11-13T15:00:00"/>
    <x v="1747"/>
    <n v="1447426800"/>
    <n v="1444904830"/>
    <b v="0"/>
    <n v="159"/>
    <b v="1"/>
    <s v="photography/photobooks"/>
    <x v="8"/>
    <s v="photobooks"/>
    <n v="105"/>
    <x v="0"/>
  </r>
  <r>
    <n v="1748"/>
    <s v="So It Is: Vancouver"/>
    <s v="Telling the story of the city through remarkable people who live in Vancouver today."/>
    <n v="50000"/>
    <n v="64974"/>
    <x v="0"/>
    <s v="CA"/>
    <s v="CAD"/>
    <d v="2015-09-02T22:49:03"/>
    <x v="1748"/>
    <n v="1441234143"/>
    <n v="1438642143"/>
    <b v="0"/>
    <n v="181"/>
    <b v="1"/>
    <s v="photography/photobooks"/>
    <x v="8"/>
    <s v="photobooks"/>
    <n v="13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d v="2017-03-01T19:00:00"/>
    <x v="1749"/>
    <n v="1488394800"/>
    <n v="1485213921"/>
    <b v="0"/>
    <n v="131"/>
    <b v="1"/>
    <s v="photography/photobooks"/>
    <x v="8"/>
    <s v="photobooks"/>
    <n v="123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d v="2016-04-19T20:05:04"/>
    <x v="1750"/>
    <n v="1461096304"/>
    <n v="1458936304"/>
    <b v="0"/>
    <n v="125"/>
    <b v="1"/>
    <s v="photography/photobooks"/>
    <x v="8"/>
    <s v="photobooks"/>
    <n v="20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d v="2015-03-19T17:45:23"/>
    <x v="1751"/>
    <n v="1426787123"/>
    <n v="1424198723"/>
    <b v="0"/>
    <n v="61"/>
    <b v="1"/>
    <s v="photography/photobooks"/>
    <x v="8"/>
    <s v="photobooks"/>
    <n v="103"/>
    <x v="0"/>
  </r>
  <r>
    <n v="1752"/>
    <s v="Adfectus Book"/>
    <s v="A little book of calm, in picture form, that will soothe the soul and un-furrow the brow."/>
    <n v="1200"/>
    <n v="3122"/>
    <x v="0"/>
    <s v="GB"/>
    <s v="GBP"/>
    <d v="2016-10-14T06:04:42"/>
    <x v="1752"/>
    <n v="1476425082"/>
    <n v="1473833082"/>
    <b v="0"/>
    <n v="90"/>
    <b v="1"/>
    <s v="photography/photobooks"/>
    <x v="8"/>
    <s v="photobooks"/>
    <n v="26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d v="2016-03-21T16:59:28"/>
    <x v="1753"/>
    <n v="1458579568"/>
    <n v="1455991168"/>
    <b v="0"/>
    <n v="35"/>
    <b v="1"/>
    <s v="photography/photobooks"/>
    <x v="8"/>
    <s v="photobooks"/>
    <n v="10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d v="2015-04-03T20:02:33"/>
    <x v="1754"/>
    <n v="1428091353"/>
    <n v="1425502953"/>
    <b v="0"/>
    <n v="90"/>
    <b v="1"/>
    <s v="photography/photobooks"/>
    <x v="8"/>
    <s v="photobooks"/>
    <n v="111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d v="2015-10-05T18:56:01"/>
    <x v="1755"/>
    <n v="1444071361"/>
    <n v="1441479361"/>
    <b v="0"/>
    <n v="4"/>
    <b v="1"/>
    <s v="photography/photobooks"/>
    <x v="8"/>
    <s v="photobooks"/>
    <n v="1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d v="2016-08-29T04:01:09"/>
    <x v="1756"/>
    <n v="1472443269"/>
    <n v="1468987269"/>
    <b v="0"/>
    <n v="120"/>
    <b v="1"/>
    <s v="photography/photobooks"/>
    <x v="8"/>
    <s v="photobooks"/>
    <n v="10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d v="2017-01-28T19:29:00"/>
    <x v="1757"/>
    <n v="1485631740"/>
    <n v="1483041083"/>
    <b v="0"/>
    <n v="14"/>
    <b v="1"/>
    <s v="photography/photobooks"/>
    <x v="8"/>
    <s v="photobooks"/>
    <n v="11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d v="2016-07-14T22:56:32"/>
    <x v="1758"/>
    <n v="1468536992"/>
    <n v="1463352992"/>
    <b v="0"/>
    <n v="27"/>
    <b v="1"/>
    <s v="photography/photobooks"/>
    <x v="8"/>
    <s v="photobooks"/>
    <n v="115"/>
    <x v="2"/>
  </r>
  <r>
    <n v="1759"/>
    <s v="Death Valley"/>
    <s v="Death Valley will be the first photo book of Andi State"/>
    <n v="5000"/>
    <n v="5330"/>
    <x v="0"/>
    <s v="US"/>
    <s v="USD"/>
    <d v="2015-03-25T18:53:49"/>
    <x v="1759"/>
    <n v="1427309629"/>
    <n v="1425585229"/>
    <b v="0"/>
    <n v="49"/>
    <b v="1"/>
    <s v="photography/photobooks"/>
    <x v="8"/>
    <s v="photobooks"/>
    <n v="10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d v="2016-02-25T16:08:33"/>
    <x v="1760"/>
    <n v="1456416513"/>
    <n v="1454688513"/>
    <b v="0"/>
    <n v="102"/>
    <b v="1"/>
    <s v="photography/photobooks"/>
    <x v="8"/>
    <s v="photobooks"/>
    <n v="165"/>
    <x v="2"/>
  </r>
  <r>
    <n v="1761"/>
    <s v="I Wanted To See Boobs"/>
    <s v="A hardcover photobook telling the naked truth of a young photographers journey."/>
    <n v="100"/>
    <n v="155"/>
    <x v="0"/>
    <s v="GB"/>
    <s v="GBP"/>
    <d v="2015-09-12T13:37:40"/>
    <x v="1761"/>
    <n v="1442065060"/>
    <n v="1437745060"/>
    <b v="0"/>
    <n v="3"/>
    <b v="1"/>
    <s v="photography/photobooks"/>
    <x v="8"/>
    <s v="photobooks"/>
    <n v="155"/>
    <x v="0"/>
  </r>
  <r>
    <n v="1762"/>
    <s v="&quot;The Naked Pixel&quot; Ali Pakele"/>
    <s v="Project rewards $25 gets you 190+ digital images"/>
    <n v="100"/>
    <n v="885"/>
    <x v="0"/>
    <s v="US"/>
    <s v="USD"/>
    <d v="2016-03-11T23:34:05"/>
    <x v="1762"/>
    <n v="1457739245"/>
    <n v="1455147245"/>
    <b v="0"/>
    <n v="25"/>
    <b v="1"/>
    <s v="photography/photobooks"/>
    <x v="8"/>
    <s v="photobooks"/>
    <n v="88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d v="2016-10-23T20:50:40"/>
    <x v="1763"/>
    <n v="1477255840"/>
    <n v="1474663840"/>
    <b v="0"/>
    <n v="118"/>
    <b v="1"/>
    <s v="photography/photobooks"/>
    <x v="8"/>
    <s v="photobooks"/>
    <n v="10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d v="2014-08-03T11:39:39"/>
    <x v="1764"/>
    <n v="1407065979"/>
    <n v="1404560379"/>
    <b v="1"/>
    <n v="39"/>
    <b v="0"/>
    <s v="photography/photobooks"/>
    <x v="8"/>
    <s v="photobooks"/>
    <n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d v="2014-08-13T23:31:52"/>
    <x v="1765"/>
    <n v="1407972712"/>
    <n v="1405380712"/>
    <b v="1"/>
    <n v="103"/>
    <b v="0"/>
    <s v="photography/photobooks"/>
    <x v="8"/>
    <s v="photobooks"/>
    <n v="59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d v="2014-08-25T20:38:08"/>
    <x v="1766"/>
    <n v="1408999088"/>
    <n v="1407184688"/>
    <b v="1"/>
    <n v="0"/>
    <b v="0"/>
    <s v="photography/photobooks"/>
    <x v="8"/>
    <s v="photobooks"/>
    <n v="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d v="2014-08-03T15:48:04"/>
    <x v="1767"/>
    <n v="1407080884"/>
    <n v="1404488884"/>
    <b v="1"/>
    <n v="39"/>
    <b v="0"/>
    <s v="photography/photobooks"/>
    <x v="8"/>
    <s v="photobooks"/>
    <n v="4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d v="2014-09-27T13:27:24"/>
    <x v="1768"/>
    <n v="1411824444"/>
    <n v="1406640444"/>
    <b v="1"/>
    <n v="15"/>
    <b v="0"/>
    <s v="photography/photobooks"/>
    <x v="8"/>
    <s v="photobooks"/>
    <n v="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d v="2015-01-13T19:39:19"/>
    <x v="1769"/>
    <n v="1421177959"/>
    <n v="1418585959"/>
    <b v="1"/>
    <n v="22"/>
    <b v="0"/>
    <s v="photography/photobooks"/>
    <x v="8"/>
    <s v="photobooks"/>
    <n v="3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d v="2014-10-14T18:43:14"/>
    <x v="1770"/>
    <n v="1413312194"/>
    <n v="1410288194"/>
    <b v="1"/>
    <n v="92"/>
    <b v="0"/>
    <s v="photography/photobooks"/>
    <x v="8"/>
    <s v="photobooks"/>
    <n v="57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d v="2014-10-23T23:30:40"/>
    <x v="1771"/>
    <n v="1414107040"/>
    <n v="1411515040"/>
    <b v="1"/>
    <n v="25"/>
    <b v="0"/>
    <s v="photography/photobooks"/>
    <x v="8"/>
    <s v="photobooks"/>
    <n v="21"/>
    <x v="3"/>
  </r>
  <r>
    <n v="1772"/>
    <s v="White Mountain"/>
    <s v="A photobook and a short documentary film telling the story of Holocaust in Northwestern Lithuania"/>
    <n v="5500"/>
    <n v="858"/>
    <x v="2"/>
    <s v="GB"/>
    <s v="GBP"/>
    <d v="2014-07-06T17:13:56"/>
    <x v="1772"/>
    <n v="1404666836"/>
    <n v="1399482836"/>
    <b v="1"/>
    <n v="19"/>
    <b v="0"/>
    <s v="photography/photobooks"/>
    <x v="8"/>
    <s v="photobooks"/>
    <n v="1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d v="2015-01-19T18:14:58"/>
    <x v="1773"/>
    <n v="1421691298"/>
    <n v="1417803298"/>
    <b v="1"/>
    <n v="19"/>
    <b v="0"/>
    <s v="photography/photobooks"/>
    <x v="8"/>
    <s v="photobooks"/>
    <n v="6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d v="2014-11-29T14:59:00"/>
    <x v="1774"/>
    <n v="1417273140"/>
    <n v="1413609292"/>
    <b v="1"/>
    <n v="13"/>
    <b v="0"/>
    <s v="photography/photobooks"/>
    <x v="8"/>
    <s v="photobooks"/>
    <n v="46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d v="2014-10-24T23:26:00"/>
    <x v="1775"/>
    <n v="1414193160"/>
    <n v="1410305160"/>
    <b v="1"/>
    <n v="124"/>
    <b v="0"/>
    <s v="photography/photobooks"/>
    <x v="8"/>
    <s v="photobooks"/>
    <n v="6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d v="2014-10-29T22:57:51"/>
    <x v="1776"/>
    <n v="1414623471"/>
    <n v="1411513071"/>
    <b v="1"/>
    <n v="4"/>
    <b v="0"/>
    <s v="photography/photobooks"/>
    <x v="8"/>
    <s v="photobooks"/>
    <n v="7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d v="2015-02-20T08:34:13"/>
    <x v="1777"/>
    <n v="1424421253"/>
    <n v="1421829253"/>
    <b v="1"/>
    <n v="10"/>
    <b v="0"/>
    <s v="photography/photobooks"/>
    <x v="8"/>
    <s v="photobooks"/>
    <n v="14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d v="2015-03-27T19:43:15"/>
    <x v="1778"/>
    <n v="1427485395"/>
    <n v="1423600995"/>
    <b v="1"/>
    <n v="15"/>
    <b v="0"/>
    <s v="photography/photobooks"/>
    <x v="8"/>
    <s v="photobooks"/>
    <n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d v="2016-09-02T16:36:20"/>
    <x v="1779"/>
    <n v="1472834180"/>
    <n v="1470242180"/>
    <b v="1"/>
    <n v="38"/>
    <b v="0"/>
    <s v="photography/photobooks"/>
    <x v="8"/>
    <s v="photobooks"/>
    <n v="36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d v="2016-07-02T14:25:10"/>
    <x v="1780"/>
    <n v="1467469510"/>
    <n v="1462285510"/>
    <b v="1"/>
    <n v="152"/>
    <b v="0"/>
    <s v="photography/photobooks"/>
    <x v="8"/>
    <s v="photobooks"/>
    <n v="4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d v="2016-09-15T14:49:05"/>
    <x v="1781"/>
    <n v="1473950945"/>
    <n v="1471272545"/>
    <b v="1"/>
    <n v="24"/>
    <b v="0"/>
    <s v="photography/photobooks"/>
    <x v="8"/>
    <s v="photobooks"/>
    <n v="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d v="2016-02-21T13:48:09"/>
    <x v="1782"/>
    <n v="1456062489"/>
    <n v="1453211289"/>
    <b v="1"/>
    <n v="76"/>
    <b v="0"/>
    <s v="photography/photobooks"/>
    <x v="8"/>
    <s v="photobooks"/>
    <n v="15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d v="2015-05-21T22:47:58"/>
    <x v="1783"/>
    <n v="1432248478"/>
    <n v="1429656478"/>
    <b v="1"/>
    <n v="185"/>
    <b v="0"/>
    <s v="photography/photobooks"/>
    <x v="8"/>
    <s v="photobooks"/>
    <n v="24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d v="2015-01-31T03:25:00"/>
    <x v="1784"/>
    <n v="1422674700"/>
    <n v="1419954240"/>
    <b v="1"/>
    <n v="33"/>
    <b v="0"/>
    <s v="photography/photobooks"/>
    <x v="8"/>
    <s v="photobooks"/>
    <n v="4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d v="2014-10-16T00:00:00"/>
    <x v="1785"/>
    <n v="1413417600"/>
    <n v="1410750855"/>
    <b v="1"/>
    <n v="108"/>
    <b v="0"/>
    <s v="photography/photobooks"/>
    <x v="8"/>
    <s v="photobooks"/>
    <n v="2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d v="2014-12-15T13:12:57"/>
    <x v="1786"/>
    <n v="1418649177"/>
    <n v="1416057177"/>
    <b v="1"/>
    <n v="29"/>
    <b v="0"/>
    <s v="photography/photobooks"/>
    <x v="8"/>
    <s v="photobooks"/>
    <n v="48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d v="2015-04-04T14:43:57"/>
    <x v="1787"/>
    <n v="1428158637"/>
    <n v="1425570237"/>
    <b v="1"/>
    <n v="24"/>
    <b v="0"/>
    <s v="photography/photobooks"/>
    <x v="8"/>
    <s v="photobooks"/>
    <n v="15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d v="2014-10-31T22:45:42"/>
    <x v="1788"/>
    <n v="1414795542"/>
    <n v="1412203542"/>
    <b v="1"/>
    <n v="4"/>
    <b v="0"/>
    <s v="photography/photobooks"/>
    <x v="8"/>
    <s v="photobooks"/>
    <n v="1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d v="2015-01-12T06:00:03"/>
    <x v="1789"/>
    <n v="1421042403"/>
    <n v="1415858403"/>
    <b v="1"/>
    <n v="4"/>
    <b v="0"/>
    <s v="photography/photobooks"/>
    <x v="8"/>
    <s v="photobooks"/>
    <n v="1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d v="2015-02-05T16:11:18"/>
    <x v="1790"/>
    <n v="1423152678"/>
    <n v="1420560678"/>
    <b v="1"/>
    <n v="15"/>
    <b v="0"/>
    <s v="photography/photobooks"/>
    <x v="8"/>
    <s v="photobooks"/>
    <n v="5"/>
    <x v="0"/>
  </r>
  <r>
    <n v="1791"/>
    <s v="disCover: Napoli"/>
    <s v="For the love of street photography and the beauty of traditional cultures in southern Italy."/>
    <n v="3000"/>
    <n v="107"/>
    <x v="2"/>
    <s v="GB"/>
    <s v="GBP"/>
    <d v="2015-01-29T17:46:05"/>
    <x v="1791"/>
    <n v="1422553565"/>
    <n v="1417369565"/>
    <b v="1"/>
    <n v="4"/>
    <b v="0"/>
    <s v="photography/photobooks"/>
    <x v="8"/>
    <s v="photobooks"/>
    <n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d v="2015-08-10T06:59:00"/>
    <x v="1792"/>
    <n v="1439189940"/>
    <n v="1435970682"/>
    <b v="1"/>
    <n v="139"/>
    <b v="0"/>
    <s v="photography/photobooks"/>
    <x v="8"/>
    <s v="photobooks"/>
    <n v="6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d v="2014-11-27T22:24:00"/>
    <x v="1793"/>
    <n v="1417127040"/>
    <n v="1414531440"/>
    <b v="1"/>
    <n v="2"/>
    <b v="0"/>
    <s v="photography/photobooks"/>
    <x v="8"/>
    <s v="photobooks"/>
    <n v="1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d v="2015-02-11T13:13:42"/>
    <x v="1794"/>
    <n v="1423660422"/>
    <n v="1420636422"/>
    <b v="1"/>
    <n v="18"/>
    <b v="0"/>
    <s v="photography/photobooks"/>
    <x v="8"/>
    <s v="photobooks"/>
    <n v="1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d v="2016-10-14T16:00:00"/>
    <x v="1795"/>
    <n v="1476460800"/>
    <n v="1473922541"/>
    <b v="1"/>
    <n v="81"/>
    <b v="0"/>
    <s v="photography/photobooks"/>
    <x v="8"/>
    <s v="photobooks"/>
    <n v="39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d v="2016-07-24T10:32:46"/>
    <x v="1796"/>
    <n v="1469356366"/>
    <n v="1464172366"/>
    <b v="1"/>
    <n v="86"/>
    <b v="0"/>
    <s v="photography/photobooks"/>
    <x v="8"/>
    <s v="photobooks"/>
    <n v="22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d v="2016-12-15T13:39:49"/>
    <x v="1797"/>
    <n v="1481809189"/>
    <n v="1479217189"/>
    <b v="1"/>
    <n v="140"/>
    <b v="0"/>
    <s v="photography/photobooks"/>
    <x v="8"/>
    <s v="photobooks"/>
    <n v="68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d v="2016-02-04T07:50:33"/>
    <x v="1798"/>
    <n v="1454572233"/>
    <n v="1449388233"/>
    <b v="1"/>
    <n v="37"/>
    <b v="0"/>
    <s v="photography/photobooks"/>
    <x v="8"/>
    <s v="photobooks"/>
    <n v="14"/>
    <x v="0"/>
  </r>
  <r>
    <n v="1799"/>
    <s v="The UnDiscovered Image"/>
    <s v="The UnDiscovered Image, a monthly publication dedicated to photographers."/>
    <n v="4000"/>
    <n v="69.83"/>
    <x v="2"/>
    <s v="GB"/>
    <s v="GBP"/>
    <d v="2014-11-11T21:13:28"/>
    <x v="1799"/>
    <n v="1415740408"/>
    <n v="1414008808"/>
    <b v="1"/>
    <n v="6"/>
    <b v="0"/>
    <s v="photography/photobooks"/>
    <x v="8"/>
    <s v="photobooks"/>
    <n v="2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d v="2016-10-10T14:32:50"/>
    <x v="1800"/>
    <n v="1476109970"/>
    <n v="1473517970"/>
    <b v="1"/>
    <n v="113"/>
    <b v="0"/>
    <s v="photography/photobooks"/>
    <x v="8"/>
    <s v="photobooks"/>
    <n v="2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d v="2015-12-15T12:10:00"/>
    <x v="1801"/>
    <n v="1450181400"/>
    <n v="1447429868"/>
    <b v="1"/>
    <n v="37"/>
    <b v="0"/>
    <s v="photography/photobooks"/>
    <x v="8"/>
    <s v="photobooks"/>
    <n v="14"/>
    <x v="0"/>
  </r>
  <r>
    <n v="1802"/>
    <s v="Out Of The Dark"/>
    <s v="Inner Darkness turned into a photobook. Personal work i shot during my recovery...in Berlin."/>
    <n v="3500"/>
    <n v="1697"/>
    <x v="2"/>
    <s v="DE"/>
    <s v="EUR"/>
    <d v="2015-06-27T21:59:00"/>
    <x v="1802"/>
    <n v="1435442340"/>
    <n v="1433416830"/>
    <b v="1"/>
    <n v="18"/>
    <b v="0"/>
    <s v="photography/photobooks"/>
    <x v="8"/>
    <s v="photobooks"/>
    <n v="4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d v="2015-02-14T01:43:02"/>
    <x v="1803"/>
    <n v="1423878182"/>
    <n v="1421199782"/>
    <b v="1"/>
    <n v="75"/>
    <b v="0"/>
    <s v="photography/photobooks"/>
    <x v="8"/>
    <s v="photobooks"/>
    <n v="3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d v="2015-11-14T17:16:44"/>
    <x v="1804"/>
    <n v="1447521404"/>
    <n v="1444061804"/>
    <b v="1"/>
    <n v="52"/>
    <b v="0"/>
    <s v="photography/photobooks"/>
    <x v="8"/>
    <s v="photobooks"/>
    <n v="3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d v="2015-10-02T18:00:00"/>
    <x v="1805"/>
    <n v="1443808800"/>
    <n v="1441048658"/>
    <b v="1"/>
    <n v="122"/>
    <b v="0"/>
    <s v="photography/photobooks"/>
    <x v="8"/>
    <s v="photobooks"/>
    <n v="36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d v="2014-09-30T15:19:09"/>
    <x v="1806"/>
    <n v="1412090349"/>
    <n v="1409066349"/>
    <b v="1"/>
    <n v="8"/>
    <b v="0"/>
    <s v="photography/photobooks"/>
    <x v="8"/>
    <s v="photobooks"/>
    <n v="3"/>
    <x v="3"/>
  </r>
  <r>
    <n v="1807"/>
    <s v="Anywhere but Here"/>
    <s v="I want to explore alternative cultures and lifestyles in America."/>
    <n v="5000"/>
    <n v="553"/>
    <x v="2"/>
    <s v="US"/>
    <s v="USD"/>
    <d v="2014-09-28T01:38:33"/>
    <x v="1807"/>
    <n v="1411868313"/>
    <n v="1409276313"/>
    <b v="1"/>
    <n v="8"/>
    <b v="0"/>
    <s v="photography/photobooks"/>
    <x v="8"/>
    <s v="photobooks"/>
    <n v="11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d v="2017-02-11T16:20:30"/>
    <x v="1808"/>
    <n v="1486830030"/>
    <n v="1483806030"/>
    <b v="1"/>
    <n v="96"/>
    <b v="0"/>
    <s v="photography/photobooks"/>
    <x v="8"/>
    <s v="photobooks"/>
    <n v="4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d v="2015-03-01T21:47:19"/>
    <x v="1809"/>
    <n v="1425246439"/>
    <n v="1422222439"/>
    <b v="1"/>
    <n v="9"/>
    <b v="0"/>
    <s v="photography/photobooks"/>
    <x v="8"/>
    <s v="photobooks"/>
    <n v="11"/>
    <x v="0"/>
  </r>
  <r>
    <n v="1810"/>
    <s v="Film Speed"/>
    <s v="Film Speed is a series of Zines focusing on architecture shot completely on 35 and 120mm film."/>
    <n v="450"/>
    <n v="15"/>
    <x v="2"/>
    <s v="US"/>
    <s v="USD"/>
    <d v="2014-08-21T21:50:26"/>
    <x v="1810"/>
    <n v="1408657826"/>
    <n v="1407621026"/>
    <b v="0"/>
    <n v="2"/>
    <b v="0"/>
    <s v="photography/photobooks"/>
    <x v="8"/>
    <s v="photobooks"/>
    <n v="3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d v="2014-10-24T04:00:00"/>
    <x v="1811"/>
    <n v="1414123200"/>
    <n v="1408962270"/>
    <b v="0"/>
    <n v="26"/>
    <b v="0"/>
    <s v="photography/photobooks"/>
    <x v="8"/>
    <s v="photobooks"/>
    <n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d v="2016-07-03T07:38:56"/>
    <x v="1812"/>
    <n v="1467531536"/>
    <n v="1464939536"/>
    <b v="0"/>
    <n v="23"/>
    <b v="0"/>
    <s v="photography/photobooks"/>
    <x v="8"/>
    <s v="photobooks"/>
    <n v="13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d v="2014-08-08T21:20:12"/>
    <x v="1813"/>
    <n v="1407532812"/>
    <n v="1404940812"/>
    <b v="0"/>
    <n v="0"/>
    <b v="0"/>
    <s v="photography/photobooks"/>
    <x v="8"/>
    <s v="photobooks"/>
    <n v="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d v="2015-02-28T07:32:16"/>
    <x v="1814"/>
    <n v="1425108736"/>
    <n v="1422516736"/>
    <b v="0"/>
    <n v="140"/>
    <b v="0"/>
    <s v="photography/photobooks"/>
    <x v="8"/>
    <s v="photobooks"/>
    <n v="49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d v="2015-07-01T21:45:37"/>
    <x v="1815"/>
    <n v="1435787137"/>
    <n v="1434577537"/>
    <b v="0"/>
    <n v="0"/>
    <b v="0"/>
    <s v="photography/photobooks"/>
    <x v="8"/>
    <s v="photobooks"/>
    <n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d v="2016-07-25T19:00:00"/>
    <x v="1816"/>
    <n v="1469473200"/>
    <n v="1467061303"/>
    <b v="0"/>
    <n v="6"/>
    <b v="0"/>
    <s v="photography/photobooks"/>
    <x v="8"/>
    <s v="photobooks"/>
    <n v="2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d v="2017-01-30T06:59:00"/>
    <x v="1817"/>
    <n v="1485759540"/>
    <n v="1480607607"/>
    <b v="0"/>
    <n v="100"/>
    <b v="0"/>
    <s v="photography/photobooks"/>
    <x v="8"/>
    <s v="photobooks"/>
    <n v="52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d v="2015-04-03T04:37:30"/>
    <x v="1818"/>
    <n v="1428035850"/>
    <n v="1425447450"/>
    <b v="0"/>
    <n v="0"/>
    <b v="0"/>
    <s v="photography/photobooks"/>
    <x v="8"/>
    <s v="photobooks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d v="2014-07-30T18:03:16"/>
    <x v="1819"/>
    <n v="1406743396"/>
    <n v="1404151396"/>
    <b v="0"/>
    <n v="4"/>
    <b v="0"/>
    <s v="photography/photobooks"/>
    <x v="8"/>
    <s v="photobooks"/>
    <n v="2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d v="2015-04-01T01:01:30"/>
    <x v="1820"/>
    <n v="1427850090"/>
    <n v="1425261690"/>
    <b v="0"/>
    <n v="8"/>
    <b v="0"/>
    <s v="photography/photobooks"/>
    <x v="8"/>
    <s v="photobooks"/>
    <n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d v="2012-03-03T07:39:27"/>
    <x v="1821"/>
    <n v="1330760367"/>
    <n v="1326872367"/>
    <b v="0"/>
    <n v="57"/>
    <b v="1"/>
    <s v="music/rock"/>
    <x v="4"/>
    <s v="rock"/>
    <n v="135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d v="2014-01-31T19:01:00"/>
    <x v="1822"/>
    <n v="1391194860"/>
    <n v="1388084862"/>
    <b v="0"/>
    <n v="11"/>
    <b v="1"/>
    <s v="music/rock"/>
    <x v="4"/>
    <s v="rock"/>
    <n v="1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d v="2012-10-24T16:26:16"/>
    <x v="1823"/>
    <n v="1351095976"/>
    <n v="1348503976"/>
    <b v="0"/>
    <n v="33"/>
    <b v="1"/>
    <s v="music/rock"/>
    <x v="4"/>
    <s v="rock"/>
    <n v="116"/>
    <x v="5"/>
  </r>
  <r>
    <n v="1824"/>
    <s v="Tin Man's Broken Wisdom Fund"/>
    <s v="cd fund raiser"/>
    <n v="3000"/>
    <n v="3002"/>
    <x v="0"/>
    <s v="US"/>
    <s v="USD"/>
    <d v="2014-01-08T02:08:00"/>
    <x v="1824"/>
    <n v="1389146880"/>
    <n v="1387403967"/>
    <b v="0"/>
    <n v="40"/>
    <b v="1"/>
    <s v="music/rock"/>
    <x v="4"/>
    <s v="rock"/>
    <n v="1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d v="2013-07-11T20:01:43"/>
    <x v="1825"/>
    <n v="1373572903"/>
    <n v="1371585703"/>
    <b v="0"/>
    <n v="50"/>
    <b v="1"/>
    <s v="music/rock"/>
    <x v="4"/>
    <s v="rock"/>
    <n v="105"/>
    <x v="4"/>
  </r>
  <r>
    <n v="1826"/>
    <s v="BEAR GHOST! Professional Recording! Yay!"/>
    <s v="Hear your favorite Bear Ghost in eargasmic quality!"/>
    <n v="2000"/>
    <n v="2020"/>
    <x v="0"/>
    <s v="US"/>
    <s v="USD"/>
    <d v="2014-02-17T22:10:17"/>
    <x v="1826"/>
    <n v="1392675017"/>
    <n v="1390083017"/>
    <b v="0"/>
    <n v="38"/>
    <b v="1"/>
    <s v="music/rock"/>
    <x v="4"/>
    <s v="rock"/>
    <n v="10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d v="2011-03-03T07:49:21"/>
    <x v="1827"/>
    <n v="1299138561"/>
    <n v="1294818561"/>
    <b v="0"/>
    <n v="96"/>
    <b v="1"/>
    <s v="music/rock"/>
    <x v="4"/>
    <s v="rock"/>
    <n v="10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d v="2014-05-09T22:00:00"/>
    <x v="1828"/>
    <n v="1399672800"/>
    <n v="1396906530"/>
    <b v="0"/>
    <n v="48"/>
    <b v="1"/>
    <s v="music/rock"/>
    <x v="4"/>
    <s v="rock"/>
    <n v="1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d v="2011-01-21T22:00:00"/>
    <x v="1829"/>
    <n v="1295647200"/>
    <n v="1291428371"/>
    <b v="0"/>
    <n v="33"/>
    <b v="1"/>
    <s v="music/rock"/>
    <x v="4"/>
    <s v="rock"/>
    <n v="167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d v="2014-02-24T16:25:07"/>
    <x v="1830"/>
    <n v="1393259107"/>
    <n v="1390667107"/>
    <b v="0"/>
    <n v="226"/>
    <b v="1"/>
    <s v="music/rock"/>
    <x v="4"/>
    <s v="rock"/>
    <n v="102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d v="2012-05-12T23:54:23"/>
    <x v="1831"/>
    <n v="1336866863"/>
    <n v="1335570863"/>
    <b v="0"/>
    <n v="14"/>
    <b v="1"/>
    <s v="music/rock"/>
    <x v="4"/>
    <s v="rock"/>
    <n v="10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d v="2011-03-04T12:57:07"/>
    <x v="1832"/>
    <n v="1299243427"/>
    <n v="1296651427"/>
    <b v="0"/>
    <n v="20"/>
    <b v="1"/>
    <s v="music/rock"/>
    <x v="4"/>
    <s v="rock"/>
    <n v="143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d v="2013-03-02T07:59:00"/>
    <x v="1833"/>
    <n v="1362211140"/>
    <n v="1359421403"/>
    <b v="0"/>
    <n v="25"/>
    <b v="1"/>
    <s v="music/rock"/>
    <x v="4"/>
    <s v="rock"/>
    <n v="263"/>
    <x v="4"/>
  </r>
  <r>
    <n v="1834"/>
    <s v="TDJ - All Part of the Plan EP/Tour"/>
    <s v="Help us fund our first tour and promote our new EP!"/>
    <n v="10000"/>
    <n v="11805"/>
    <x v="0"/>
    <s v="US"/>
    <s v="USD"/>
    <d v="2015-01-24T23:08:15"/>
    <x v="1834"/>
    <n v="1422140895"/>
    <n v="1418684895"/>
    <b v="0"/>
    <n v="90"/>
    <b v="1"/>
    <s v="music/rock"/>
    <x v="4"/>
    <s v="rock"/>
    <n v="118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d v="2016-03-31T15:51:11"/>
    <x v="1835"/>
    <n v="1459439471"/>
    <n v="1456851071"/>
    <b v="0"/>
    <n v="11"/>
    <b v="1"/>
    <s v="music/rock"/>
    <x v="4"/>
    <s v="rock"/>
    <n v="104"/>
    <x v="2"/>
  </r>
  <r>
    <n v="1836"/>
    <s v="KICKSTART OUR &lt;+3"/>
    <s v="Help fund our 2013 Sound &amp; Lighting Touring rig!"/>
    <n v="5000"/>
    <n v="10017"/>
    <x v="0"/>
    <s v="US"/>
    <s v="USD"/>
    <d v="2013-02-17T19:25:29"/>
    <x v="1836"/>
    <n v="1361129129"/>
    <n v="1359660329"/>
    <b v="0"/>
    <n v="55"/>
    <b v="1"/>
    <s v="music/rock"/>
    <x v="4"/>
    <s v="rock"/>
    <n v="200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d v="2012-03-18T00:08:55"/>
    <x v="1837"/>
    <n v="1332029335"/>
    <n v="1326848935"/>
    <b v="0"/>
    <n v="30"/>
    <b v="1"/>
    <s v="music/rock"/>
    <x v="4"/>
    <s v="rock"/>
    <n v="30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d v="2011-10-01T03:00:00"/>
    <x v="1838"/>
    <n v="1317438000"/>
    <n v="1314989557"/>
    <b v="0"/>
    <n v="28"/>
    <b v="1"/>
    <s v="music/rock"/>
    <x v="4"/>
    <s v="rock"/>
    <n v="1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d v="2016-10-01T17:19:42"/>
    <x v="1839"/>
    <n v="1475342382"/>
    <n v="1472750382"/>
    <b v="0"/>
    <n v="45"/>
    <b v="1"/>
    <s v="music/rock"/>
    <x v="4"/>
    <s v="rock"/>
    <n v="205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d v="2013-05-07T04:59:00"/>
    <x v="1840"/>
    <n v="1367902740"/>
    <n v="1366251510"/>
    <b v="0"/>
    <n v="13"/>
    <b v="1"/>
    <s v="music/rock"/>
    <x v="4"/>
    <s v="rock"/>
    <n v="109"/>
    <x v="4"/>
  </r>
  <r>
    <n v="1841"/>
    <s v="Hydra Effect Debut EP"/>
    <s v="Hard Rock with a Positive Message. Help us fund, release and promote our debut EP!"/>
    <n v="2000"/>
    <n v="2035"/>
    <x v="0"/>
    <s v="US"/>
    <s v="USD"/>
    <d v="2014-05-20T04:59:00"/>
    <x v="1841"/>
    <n v="1400561940"/>
    <n v="1397679445"/>
    <b v="0"/>
    <n v="40"/>
    <b v="1"/>
    <s v="music/rock"/>
    <x v="4"/>
    <s v="rock"/>
    <n v="102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d v="2015-03-02T05:59:00"/>
    <x v="1842"/>
    <n v="1425275940"/>
    <n v="1422371381"/>
    <b v="0"/>
    <n v="21"/>
    <b v="1"/>
    <s v="music/rock"/>
    <x v="4"/>
    <s v="rock"/>
    <n v="12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d v="2011-02-20T23:52:34"/>
    <x v="1843"/>
    <n v="1298245954"/>
    <n v="1295653954"/>
    <b v="0"/>
    <n v="134"/>
    <b v="1"/>
    <s v="music/rock"/>
    <x v="4"/>
    <s v="rock"/>
    <n v="12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d v="2011-06-11T03:00:00"/>
    <x v="1844"/>
    <n v="1307761200"/>
    <n v="1304464914"/>
    <b v="0"/>
    <n v="20"/>
    <b v="1"/>
    <s v="music/rock"/>
    <x v="4"/>
    <s v="rock"/>
    <n v="10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d v="2016-06-17T04:55:00"/>
    <x v="1845"/>
    <n v="1466139300"/>
    <n v="1464854398"/>
    <b v="0"/>
    <n v="19"/>
    <b v="1"/>
    <s v="music/rock"/>
    <x v="4"/>
    <s v="rock"/>
    <n v="1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d v="2012-12-15T15:36:17"/>
    <x v="1846"/>
    <n v="1355585777"/>
    <n v="1352993777"/>
    <b v="0"/>
    <n v="209"/>
    <b v="1"/>
    <s v="music/rock"/>
    <x v="4"/>
    <s v="rock"/>
    <n v="138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d v="2015-04-21T05:40:32"/>
    <x v="1847"/>
    <n v="1429594832"/>
    <n v="1427780432"/>
    <b v="0"/>
    <n v="38"/>
    <b v="1"/>
    <s v="music/rock"/>
    <x v="4"/>
    <s v="rock"/>
    <n v="12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d v="2011-07-31T06:59:00"/>
    <x v="1848"/>
    <n v="1312095540"/>
    <n v="1306608888"/>
    <b v="0"/>
    <n v="24"/>
    <b v="1"/>
    <s v="music/rock"/>
    <x v="4"/>
    <s v="rock"/>
    <n v="107"/>
    <x v="6"/>
  </r>
  <r>
    <n v="1849"/>
    <s v="Release the Skyline Album"/>
    <s v="Release the Skylines is a small, local Cleveland metal band looking to record an album."/>
    <n v="300"/>
    <n v="301"/>
    <x v="0"/>
    <s v="US"/>
    <s v="USD"/>
    <d v="2012-10-17T20:17:39"/>
    <x v="1849"/>
    <n v="1350505059"/>
    <n v="1347913059"/>
    <b v="0"/>
    <n v="8"/>
    <b v="1"/>
    <s v="music/rock"/>
    <x v="4"/>
    <s v="rock"/>
    <n v="100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d v="2014-07-10T23:01:40"/>
    <x v="1850"/>
    <n v="1405033300"/>
    <n v="1402441300"/>
    <b v="0"/>
    <n v="179"/>
    <b v="1"/>
    <s v="music/rock"/>
    <x v="4"/>
    <s v="rock"/>
    <n v="102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d v="2014-07-28T01:00:00"/>
    <x v="1851"/>
    <n v="1406509200"/>
    <n v="1404769538"/>
    <b v="0"/>
    <n v="26"/>
    <b v="1"/>
    <s v="music/rock"/>
    <x v="4"/>
    <s v="rock"/>
    <n v="1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d v="2015-04-25T00:00:00"/>
    <x v="1852"/>
    <n v="1429920000"/>
    <n v="1426703452"/>
    <b v="0"/>
    <n v="131"/>
    <b v="1"/>
    <s v="music/rock"/>
    <x v="4"/>
    <s v="rock"/>
    <n v="11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d v="2012-11-14T02:26:57"/>
    <x v="1853"/>
    <n v="1352860017"/>
    <n v="1348536417"/>
    <b v="0"/>
    <n v="14"/>
    <b v="1"/>
    <s v="music/rock"/>
    <x v="4"/>
    <s v="rock"/>
    <n v="10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d v="2013-05-24T00:30:37"/>
    <x v="1854"/>
    <n v="1369355437"/>
    <n v="1366763437"/>
    <b v="0"/>
    <n v="174"/>
    <b v="1"/>
    <s v="music/rock"/>
    <x v="4"/>
    <s v="rock"/>
    <n v="102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d v="2014-01-06T12:55:40"/>
    <x v="1855"/>
    <n v="1389012940"/>
    <n v="1385124940"/>
    <b v="0"/>
    <n v="191"/>
    <b v="1"/>
    <s v="music/rock"/>
    <x v="4"/>
    <s v="rock"/>
    <n v="1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d v="2014-07-18T20:31:12"/>
    <x v="1856"/>
    <n v="1405715472"/>
    <n v="1403901072"/>
    <b v="0"/>
    <n v="38"/>
    <b v="1"/>
    <s v="music/rock"/>
    <x v="4"/>
    <s v="rock"/>
    <n v="101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d v="2014-09-12T18:26:53"/>
    <x v="1857"/>
    <n v="1410546413"/>
    <n v="1407954413"/>
    <b v="0"/>
    <n v="22"/>
    <b v="1"/>
    <s v="music/rock"/>
    <x v="4"/>
    <s v="rock"/>
    <n v="1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d v="2011-12-16T05:48:41"/>
    <x v="1858"/>
    <n v="1324014521"/>
    <n v="1318826921"/>
    <b v="0"/>
    <n v="149"/>
    <b v="1"/>
    <s v="music/rock"/>
    <x v="4"/>
    <s v="rock"/>
    <n v="109"/>
    <x v="6"/>
  </r>
  <r>
    <n v="1859"/>
    <s v="Queen Kwong Tour to London and Paris"/>
    <s v="Queen Kwong is going ON TOUR to London and Paris!"/>
    <n v="3000"/>
    <n v="3955"/>
    <x v="0"/>
    <s v="US"/>
    <s v="USD"/>
    <d v="2011-09-22T18:28:49"/>
    <x v="1859"/>
    <n v="1316716129"/>
    <n v="1314124129"/>
    <b v="0"/>
    <n v="56"/>
    <b v="1"/>
    <s v="music/rock"/>
    <x v="4"/>
    <s v="rock"/>
    <n v="132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d v="2014-02-06T17:01:24"/>
    <x v="1860"/>
    <n v="1391706084"/>
    <n v="1389891684"/>
    <b v="0"/>
    <n v="19"/>
    <b v="1"/>
    <s v="music/rock"/>
    <x v="4"/>
    <s v="rock"/>
    <n v="133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d v="2015-01-26T07:12:21"/>
    <x v="1861"/>
    <n v="1422256341"/>
    <n v="1419664341"/>
    <b v="0"/>
    <n v="0"/>
    <b v="0"/>
    <s v="games/mobile games"/>
    <x v="6"/>
    <s v="mobile games"/>
    <n v="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d v="2017-03-08T07:30:00"/>
    <x v="1862"/>
    <n v="1488958200"/>
    <n v="1484912974"/>
    <b v="0"/>
    <n v="16"/>
    <b v="0"/>
    <s v="games/mobile games"/>
    <x v="6"/>
    <s v="mobile games"/>
    <n v="8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d v="2014-06-12T19:08:05"/>
    <x v="1863"/>
    <n v="1402600085"/>
    <n v="1400008085"/>
    <b v="0"/>
    <n v="2"/>
    <b v="0"/>
    <s v="games/mobile games"/>
    <x v="6"/>
    <s v="mobile games"/>
    <n v="0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d v="2014-05-04T17:11:40"/>
    <x v="1864"/>
    <n v="1399223500"/>
    <n v="1396631500"/>
    <b v="0"/>
    <n v="48"/>
    <b v="0"/>
    <s v="games/mobile games"/>
    <x v="6"/>
    <s v="mobile games"/>
    <n v="4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d v="2016-11-06T09:49:07"/>
    <x v="1865"/>
    <n v="1478425747"/>
    <n v="1475398147"/>
    <b v="0"/>
    <n v="2"/>
    <b v="0"/>
    <s v="games/mobile games"/>
    <x v="6"/>
    <s v="mobile games"/>
    <n v="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d v="2017-03-01T04:00:00"/>
    <x v="1866"/>
    <n v="1488340800"/>
    <n v="1483768497"/>
    <b v="0"/>
    <n v="2"/>
    <b v="0"/>
    <s v="games/mobile games"/>
    <x v="6"/>
    <s v="mobile games"/>
    <n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d v="2016-11-05T22:11:52"/>
    <x v="1867"/>
    <n v="1478383912"/>
    <n v="1475791912"/>
    <b v="0"/>
    <n v="1"/>
    <b v="0"/>
    <s v="games/mobile games"/>
    <x v="6"/>
    <s v="mobile games"/>
    <n v="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d v="2015-12-15T07:59:00"/>
    <x v="1868"/>
    <n v="1450166340"/>
    <n v="1448044925"/>
    <b v="0"/>
    <n v="17"/>
    <b v="0"/>
    <s v="games/mobile games"/>
    <x v="6"/>
    <s v="mobile games"/>
    <n v="5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d v="2017-01-04T00:04:09"/>
    <x v="1869"/>
    <n v="1483488249"/>
    <n v="1480896249"/>
    <b v="0"/>
    <n v="0"/>
    <b v="0"/>
    <s v="games/mobile games"/>
    <x v="6"/>
    <s v="mobile games"/>
    <n v="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d v="2016-01-31T04:17:00"/>
    <x v="1870"/>
    <n v="1454213820"/>
    <n v="1451723535"/>
    <b v="0"/>
    <n v="11"/>
    <b v="0"/>
    <s v="games/mobile games"/>
    <x v="6"/>
    <s v="mobile games"/>
    <n v="1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d v="2014-11-20T19:48:21"/>
    <x v="1871"/>
    <n v="1416512901"/>
    <n v="1413053301"/>
    <b v="0"/>
    <n v="95"/>
    <b v="0"/>
    <s v="games/mobile games"/>
    <x v="6"/>
    <s v="mobile games"/>
    <n v="72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d v="2015-06-30T03:06:42"/>
    <x v="1872"/>
    <n v="1435633602"/>
    <n v="1433041602"/>
    <b v="0"/>
    <n v="13"/>
    <b v="0"/>
    <s v="games/mobile games"/>
    <x v="6"/>
    <s v="mobile games"/>
    <n v="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d v="2015-07-08T16:45:00"/>
    <x v="1873"/>
    <n v="1436373900"/>
    <n v="1433861210"/>
    <b v="0"/>
    <n v="2"/>
    <b v="0"/>
    <s v="games/mobile games"/>
    <x v="6"/>
    <s v="mobile games"/>
    <n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d v="2016-06-28T23:15:33"/>
    <x v="1874"/>
    <n v="1467155733"/>
    <n v="1465427733"/>
    <b v="0"/>
    <n v="2"/>
    <b v="0"/>
    <s v="games/mobile games"/>
    <x v="6"/>
    <s v="mobile games"/>
    <n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d v="2016-08-06T21:35:08"/>
    <x v="1875"/>
    <n v="1470519308"/>
    <n v="1465335308"/>
    <b v="0"/>
    <n v="3"/>
    <b v="0"/>
    <s v="games/mobile games"/>
    <x v="6"/>
    <s v="mobile games"/>
    <n v="1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d v="2014-06-16T06:50:05"/>
    <x v="1876"/>
    <n v="1402901405"/>
    <n v="1400309405"/>
    <b v="0"/>
    <n v="0"/>
    <b v="0"/>
    <s v="games/mobile games"/>
    <x v="6"/>
    <s v="mobile games"/>
    <n v="0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d v="2015-03-01T00:42:05"/>
    <x v="1877"/>
    <n v="1425170525"/>
    <n v="1422664925"/>
    <b v="0"/>
    <n v="0"/>
    <b v="0"/>
    <s v="games/mobile games"/>
    <x v="6"/>
    <s v="mobile games"/>
    <n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d v="2014-06-13T00:12:35"/>
    <x v="1878"/>
    <n v="1402618355"/>
    <n v="1400026355"/>
    <b v="0"/>
    <n v="0"/>
    <b v="0"/>
    <s v="games/mobile games"/>
    <x v="6"/>
    <s v="mobile games"/>
    <n v="0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d v="2016-03-14T14:35:29"/>
    <x v="1879"/>
    <n v="1457966129"/>
    <n v="1455377729"/>
    <b v="0"/>
    <n v="2"/>
    <b v="0"/>
    <s v="games/mobile games"/>
    <x v="6"/>
    <s v="mobile games"/>
    <n v="0"/>
    <x v="2"/>
  </r>
  <r>
    <n v="1880"/>
    <s v="Sim Betting Football"/>
    <s v="Sim Betting Football is the only football (soccer) betting simulation  game."/>
    <n v="5000"/>
    <n v="1004"/>
    <x v="2"/>
    <s v="GB"/>
    <s v="GBP"/>
    <d v="2016-03-30T12:36:20"/>
    <x v="1880"/>
    <n v="1459341380"/>
    <n v="1456839380"/>
    <b v="0"/>
    <n v="24"/>
    <b v="0"/>
    <s v="games/mobile games"/>
    <x v="6"/>
    <s v="mobile games"/>
    <n v="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d v="2015-03-10T02:39:49"/>
    <x v="1881"/>
    <n v="1425955189"/>
    <n v="1423366789"/>
    <b v="0"/>
    <n v="70"/>
    <b v="1"/>
    <s v="music/indie rock"/>
    <x v="4"/>
    <s v="indie rock"/>
    <n v="173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d v="2012-07-10T23:48:00"/>
    <x v="1882"/>
    <n v="1341964080"/>
    <n v="1339109212"/>
    <b v="0"/>
    <n v="81"/>
    <b v="1"/>
    <s v="music/indie rock"/>
    <x v="4"/>
    <s v="indie rock"/>
    <n v="10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d v="2012-04-08T21:45:08"/>
    <x v="1883"/>
    <n v="1333921508"/>
    <n v="1331333108"/>
    <b v="0"/>
    <n v="32"/>
    <b v="1"/>
    <s v="music/indie rock"/>
    <x v="4"/>
    <s v="indie rock"/>
    <n v="105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d v="2012-11-27T12:00:00"/>
    <x v="1884"/>
    <n v="1354017600"/>
    <n v="1350967535"/>
    <b v="0"/>
    <n v="26"/>
    <b v="1"/>
    <s v="music/indie rock"/>
    <x v="4"/>
    <s v="indie rock"/>
    <n v="135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d v="2012-08-10T22:00:00"/>
    <x v="1885"/>
    <n v="1344636000"/>
    <n v="1341800110"/>
    <b v="0"/>
    <n v="105"/>
    <b v="1"/>
    <s v="music/indie rock"/>
    <x v="4"/>
    <s v="indie rock"/>
    <n v="116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d v="2014-11-12T22:45:38"/>
    <x v="1886"/>
    <n v="1415832338"/>
    <n v="1413236738"/>
    <b v="0"/>
    <n v="29"/>
    <b v="1"/>
    <s v="music/indie rock"/>
    <x v="4"/>
    <s v="indie rock"/>
    <n v="102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d v="2015-12-03T21:30:00"/>
    <x v="1887"/>
    <n v="1449178200"/>
    <n v="1447614732"/>
    <b v="0"/>
    <n v="8"/>
    <b v="1"/>
    <s v="music/indie rock"/>
    <x v="4"/>
    <s v="indie rock"/>
    <n v="111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d v="2010-06-01T04:59:00"/>
    <x v="1888"/>
    <n v="1275368340"/>
    <n v="1272692732"/>
    <b v="0"/>
    <n v="89"/>
    <b v="1"/>
    <s v="music/indie rock"/>
    <x v="4"/>
    <s v="indie rock"/>
    <n v="166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d v="2013-03-11T18:02:26"/>
    <x v="1889"/>
    <n v="1363024946"/>
    <n v="1359140546"/>
    <b v="0"/>
    <n v="44"/>
    <b v="1"/>
    <s v="music/indie rock"/>
    <x v="4"/>
    <s v="indie rock"/>
    <n v="107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d v="2012-12-15T18:52:08"/>
    <x v="1890"/>
    <n v="1355597528"/>
    <n v="1353005528"/>
    <b v="0"/>
    <n v="246"/>
    <b v="1"/>
    <s v="music/indie rock"/>
    <x v="4"/>
    <s v="indie rock"/>
    <n v="145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d v="2010-07-22T06:00:00"/>
    <x v="1891"/>
    <n v="1279778400"/>
    <n v="1275851354"/>
    <b v="0"/>
    <n v="120"/>
    <b v="1"/>
    <s v="music/indie rock"/>
    <x v="4"/>
    <s v="indie rock"/>
    <n v="106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d v="2011-06-07T15:18:01"/>
    <x v="1892"/>
    <n v="1307459881"/>
    <n v="1304867881"/>
    <b v="0"/>
    <n v="26"/>
    <b v="1"/>
    <s v="music/indie rock"/>
    <x v="4"/>
    <s v="indie rock"/>
    <n v="137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d v="2011-04-16T03:59:00"/>
    <x v="1893"/>
    <n v="1302926340"/>
    <n v="1301524585"/>
    <b v="0"/>
    <n v="45"/>
    <b v="1"/>
    <s v="music/indie rock"/>
    <x v="4"/>
    <s v="indie rock"/>
    <n v="104"/>
    <x v="6"/>
  </r>
  <r>
    <n v="1894"/>
    <s v="Help me release my first 3 song EP!!"/>
    <s v="Im trying to raise $1000 for a 3 song EP in a studio!"/>
    <n v="1000"/>
    <n v="1145"/>
    <x v="0"/>
    <s v="US"/>
    <s v="USD"/>
    <d v="2012-02-12T21:43:03"/>
    <x v="1894"/>
    <n v="1329082983"/>
    <n v="1326404583"/>
    <b v="0"/>
    <n v="20"/>
    <b v="1"/>
    <s v="music/indie rock"/>
    <x v="4"/>
    <s v="indie rock"/>
    <n v="115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d v="2015-10-20T17:55:22"/>
    <x v="1895"/>
    <n v="1445363722"/>
    <n v="1442771722"/>
    <b v="0"/>
    <n v="47"/>
    <b v="1"/>
    <s v="music/indie rock"/>
    <x v="4"/>
    <s v="indie rock"/>
    <n v="10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d v="2012-04-12T17:02:45"/>
    <x v="1896"/>
    <n v="1334250165"/>
    <n v="1331658165"/>
    <b v="0"/>
    <n v="13"/>
    <b v="1"/>
    <s v="music/indie rock"/>
    <x v="4"/>
    <s v="indie rock"/>
    <n v="12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d v="2014-03-04T21:00:00"/>
    <x v="1897"/>
    <n v="1393966800"/>
    <n v="1392040806"/>
    <b v="0"/>
    <n v="183"/>
    <b v="1"/>
    <s v="music/indie rock"/>
    <x v="4"/>
    <s v="indie rock"/>
    <n v="10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d v="2016-02-01T18:00:00"/>
    <x v="1898"/>
    <n v="1454349600"/>
    <n v="1451277473"/>
    <b v="0"/>
    <n v="21"/>
    <b v="1"/>
    <s v="music/indie rock"/>
    <x v="4"/>
    <s v="indie rock"/>
    <n v="145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d v="2015-03-25T21:36:06"/>
    <x v="1899"/>
    <n v="1427319366"/>
    <n v="1424730966"/>
    <b v="0"/>
    <n v="42"/>
    <b v="1"/>
    <s v="music/indie rock"/>
    <x v="4"/>
    <s v="indie rock"/>
    <n v="133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d v="2012-10-06T09:59:00"/>
    <x v="1900"/>
    <n v="1349517540"/>
    <n v="1347137731"/>
    <b v="0"/>
    <n v="54"/>
    <b v="1"/>
    <s v="music/indie rock"/>
    <x v="4"/>
    <s v="indie rock"/>
    <n v="10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d v="2015-05-22T13:00:00"/>
    <x v="1901"/>
    <n v="1432299600"/>
    <n v="1429707729"/>
    <b v="0"/>
    <n v="25"/>
    <b v="0"/>
    <s v="technology/gadgets"/>
    <x v="2"/>
    <s v="gadgets"/>
    <n v="3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d v="2015-03-04T18:57:27"/>
    <x v="1902"/>
    <n v="1425495447"/>
    <n v="1422903447"/>
    <b v="0"/>
    <n v="3"/>
    <b v="0"/>
    <s v="technology/gadgets"/>
    <x v="2"/>
    <s v="gadgets"/>
    <n v="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d v="2017-01-27T18:29:51"/>
    <x v="1903"/>
    <n v="1485541791"/>
    <n v="1480357791"/>
    <b v="0"/>
    <n v="41"/>
    <b v="0"/>
    <s v="technology/gadgets"/>
    <x v="2"/>
    <s v="gadgets"/>
    <n v="47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d v="2016-01-02T16:27:01"/>
    <x v="1904"/>
    <n v="1451752021"/>
    <n v="1447864021"/>
    <b v="0"/>
    <n v="2"/>
    <b v="0"/>
    <s v="technology/gadgets"/>
    <x v="2"/>
    <s v="gadgets"/>
    <n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d v="2014-09-07T22:13:14"/>
    <x v="1905"/>
    <n v="1410127994"/>
    <n v="1407535994"/>
    <b v="0"/>
    <n v="4"/>
    <b v="0"/>
    <s v="technology/gadgets"/>
    <x v="2"/>
    <s v="gadgets"/>
    <n v="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d v="2016-06-23T16:06:23"/>
    <x v="1906"/>
    <n v="1466697983"/>
    <n v="1464105983"/>
    <b v="0"/>
    <n v="99"/>
    <b v="0"/>
    <s v="technology/gadgets"/>
    <x v="2"/>
    <s v="gadgets"/>
    <n v="4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d v="2014-05-23T14:05:25"/>
    <x v="1907"/>
    <n v="1400853925"/>
    <n v="1399557925"/>
    <b v="0"/>
    <n v="4"/>
    <b v="0"/>
    <s v="technology/gadgets"/>
    <x v="2"/>
    <s v="gadgets"/>
    <n v="0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d v="2016-12-29T22:01:40"/>
    <x v="1908"/>
    <n v="1483048900"/>
    <n v="1480456900"/>
    <b v="0"/>
    <n v="4"/>
    <b v="0"/>
    <s v="technology/gadgets"/>
    <x v="2"/>
    <s v="gadgets"/>
    <n v="2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d v="2014-10-23T10:17:59"/>
    <x v="1909"/>
    <n v="1414059479"/>
    <n v="1411467479"/>
    <b v="0"/>
    <n v="38"/>
    <b v="0"/>
    <s v="technology/gadgets"/>
    <x v="2"/>
    <s v="gadgets"/>
    <n v="14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d v="2015-10-31T22:45:00"/>
    <x v="1910"/>
    <n v="1446331500"/>
    <n v="1442531217"/>
    <b v="0"/>
    <n v="285"/>
    <b v="0"/>
    <s v="technology/gadgets"/>
    <x v="2"/>
    <s v="gadgets"/>
    <n v="3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d v="2014-08-09T00:48:54"/>
    <x v="1911"/>
    <n v="1407545334"/>
    <n v="1404953334"/>
    <b v="0"/>
    <n v="1"/>
    <b v="0"/>
    <s v="technology/gadgets"/>
    <x v="2"/>
    <s v="gadgets"/>
    <n v="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d v="2015-06-04T05:26:00"/>
    <x v="1912"/>
    <n v="1433395560"/>
    <n v="1430803560"/>
    <b v="0"/>
    <n v="42"/>
    <b v="0"/>
    <s v="technology/gadgets"/>
    <x v="2"/>
    <s v="gadgets"/>
    <n v="59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d v="2014-10-08T12:16:18"/>
    <x v="1913"/>
    <n v="1412770578"/>
    <n v="1410178578"/>
    <b v="0"/>
    <n v="26"/>
    <b v="0"/>
    <s v="technology/gadgets"/>
    <x v="2"/>
    <s v="gadgets"/>
    <n v="1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d v="2014-11-01T03:59:00"/>
    <x v="1914"/>
    <n v="1414814340"/>
    <n v="1413519073"/>
    <b v="0"/>
    <n v="2"/>
    <b v="0"/>
    <s v="technology/gadgets"/>
    <x v="2"/>
    <s v="gadgets"/>
    <n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d v="2014-09-02T01:10:22"/>
    <x v="1915"/>
    <n v="1409620222"/>
    <n v="1407892222"/>
    <b v="0"/>
    <n v="4"/>
    <b v="0"/>
    <s v="technology/gadgets"/>
    <x v="2"/>
    <s v="gadgets"/>
    <n v="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d v="2016-11-07T18:12:55"/>
    <x v="1916"/>
    <n v="1478542375"/>
    <n v="1476378775"/>
    <b v="0"/>
    <n v="6"/>
    <b v="0"/>
    <s v="technology/gadgets"/>
    <x v="2"/>
    <s v="gadgets"/>
    <n v="1"/>
    <x v="2"/>
  </r>
  <r>
    <n v="1917"/>
    <s v="Chronovisor:The MOST innovative watch for night time reading"/>
    <s v="Let's build a legendary brand altogether"/>
    <n v="390000"/>
    <n v="205025"/>
    <x v="2"/>
    <s v="HK"/>
    <s v="HKD"/>
    <d v="2017-02-10T06:28:53"/>
    <x v="1917"/>
    <n v="1486708133"/>
    <n v="1484116133"/>
    <b v="0"/>
    <n v="70"/>
    <b v="0"/>
    <s v="technology/gadgets"/>
    <x v="2"/>
    <s v="gadgets"/>
    <n v="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d v="2014-08-12T18:57:31"/>
    <x v="1918"/>
    <n v="1407869851"/>
    <n v="1404845851"/>
    <b v="0"/>
    <n v="9"/>
    <b v="0"/>
    <s v="technology/gadgets"/>
    <x v="2"/>
    <s v="gadgets"/>
    <n v="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d v="2015-05-19T21:00:49"/>
    <x v="1919"/>
    <n v="1432069249"/>
    <n v="1429477249"/>
    <b v="0"/>
    <n v="8"/>
    <b v="0"/>
    <s v="technology/gadgets"/>
    <x v="2"/>
    <s v="gadgets"/>
    <n v="47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d v="2015-10-21T23:00:00"/>
    <x v="1920"/>
    <n v="1445468400"/>
    <n v="1443042061"/>
    <b v="0"/>
    <n v="105"/>
    <b v="0"/>
    <s v="technology/gadgets"/>
    <x v="2"/>
    <s v="gadgets"/>
    <n v="43"/>
    <x v="0"/>
  </r>
  <r>
    <n v="1921"/>
    <s v="The Fine Spirits are making an album!"/>
    <s v="The Fine Spirits are making an album, but we need your help!"/>
    <n v="1500"/>
    <n v="2052"/>
    <x v="0"/>
    <s v="US"/>
    <s v="USD"/>
    <d v="2012-07-14T05:19:03"/>
    <x v="1921"/>
    <n v="1342243143"/>
    <n v="1339651143"/>
    <b v="0"/>
    <n v="38"/>
    <b v="1"/>
    <s v="music/indie rock"/>
    <x v="4"/>
    <s v="indie rock"/>
    <n v="137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d v="2013-12-12T06:08:27"/>
    <x v="1922"/>
    <n v="1386828507"/>
    <n v="1384236507"/>
    <b v="0"/>
    <n v="64"/>
    <b v="1"/>
    <s v="music/indie rock"/>
    <x v="4"/>
    <s v="indie rock"/>
    <n v="116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d v="2011-09-27T04:59:00"/>
    <x v="1923"/>
    <n v="1317099540"/>
    <n v="1313612532"/>
    <b v="0"/>
    <n v="13"/>
    <b v="1"/>
    <s v="music/indie rock"/>
    <x v="4"/>
    <s v="indie rock"/>
    <n v="241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d v="2014-01-15T19:33:00"/>
    <x v="1924"/>
    <n v="1389814380"/>
    <n v="1387390555"/>
    <b v="0"/>
    <n v="33"/>
    <b v="1"/>
    <s v="music/indie rock"/>
    <x v="4"/>
    <s v="indie rock"/>
    <n v="11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d v="2013-10-11T00:00:00"/>
    <x v="1925"/>
    <n v="1381449600"/>
    <n v="1379540288"/>
    <b v="0"/>
    <n v="52"/>
    <b v="1"/>
    <s v="music/indie rock"/>
    <x v="4"/>
    <s v="indie rock"/>
    <n v="11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d v="2010-11-02T00:26:00"/>
    <x v="1926"/>
    <n v="1288657560"/>
    <n v="1286319256"/>
    <b v="0"/>
    <n v="107"/>
    <b v="1"/>
    <s v="music/indie rock"/>
    <x v="4"/>
    <s v="indie rock"/>
    <n v="195"/>
    <x v="7"/>
  </r>
  <r>
    <n v="1927"/>
    <s v="GBS Detroit Presents Hampshire"/>
    <s v="Hampshire is headed to GBS Detroit."/>
    <n v="600"/>
    <n v="620"/>
    <x v="0"/>
    <s v="US"/>
    <s v="USD"/>
    <d v="2012-03-08T04:59:00"/>
    <x v="1927"/>
    <n v="1331182740"/>
    <n v="1329856839"/>
    <b v="0"/>
    <n v="11"/>
    <b v="1"/>
    <s v="music/indie rock"/>
    <x v="4"/>
    <s v="indie rock"/>
    <n v="103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d v="2013-05-07T15:33:14"/>
    <x v="1928"/>
    <n v="1367940794"/>
    <n v="1365348794"/>
    <b v="0"/>
    <n v="34"/>
    <b v="1"/>
    <s v="music/indie rock"/>
    <x v="4"/>
    <s v="indie rock"/>
    <n v="10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d v="2011-07-05T00:31:06"/>
    <x v="1929"/>
    <n v="1309825866"/>
    <n v="1306197066"/>
    <b v="0"/>
    <n v="75"/>
    <b v="1"/>
    <s v="music/indie rock"/>
    <x v="4"/>
    <s v="indie rock"/>
    <n v="100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d v="2013-07-07T13:24:42"/>
    <x v="1930"/>
    <n v="1373203482"/>
    <n v="1368019482"/>
    <b v="0"/>
    <n v="26"/>
    <b v="1"/>
    <s v="music/indie rock"/>
    <x v="4"/>
    <s v="indie rock"/>
    <n v="127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d v="2012-05-22T03:30:00"/>
    <x v="1931"/>
    <n v="1337657400"/>
    <n v="1336512309"/>
    <b v="0"/>
    <n v="50"/>
    <b v="1"/>
    <s v="music/indie rock"/>
    <x v="4"/>
    <s v="indie rock"/>
    <n v="12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d v="2012-01-24T19:26:13"/>
    <x v="1932"/>
    <n v="1327433173"/>
    <n v="1325618773"/>
    <b v="0"/>
    <n v="80"/>
    <b v="1"/>
    <s v="music/indie rock"/>
    <x v="4"/>
    <s v="indie rock"/>
    <n v="107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d v="2014-09-27T03:08:27"/>
    <x v="1933"/>
    <n v="1411787307"/>
    <n v="1409195307"/>
    <b v="0"/>
    <n v="110"/>
    <b v="1"/>
    <s v="music/indie rock"/>
    <x v="4"/>
    <s v="indie rock"/>
    <n v="17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d v="2011-12-25T05:00:00"/>
    <x v="1934"/>
    <n v="1324789200"/>
    <n v="1321649321"/>
    <b v="0"/>
    <n v="77"/>
    <b v="1"/>
    <s v="music/indie rock"/>
    <x v="4"/>
    <s v="indie rock"/>
    <n v="12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d v="2014-06-21T04:59:00"/>
    <x v="1935"/>
    <n v="1403326740"/>
    <n v="1400106171"/>
    <b v="0"/>
    <n v="50"/>
    <b v="1"/>
    <s v="music/indie rock"/>
    <x v="4"/>
    <s v="indie rock"/>
    <n v="108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d v="2011-12-06T05:59:00"/>
    <x v="1936"/>
    <n v="1323151140"/>
    <n v="1320528070"/>
    <b v="0"/>
    <n v="145"/>
    <b v="1"/>
    <s v="music/indie rock"/>
    <x v="4"/>
    <s v="indie rock"/>
    <n v="117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d v="2012-06-15T03:59:00"/>
    <x v="1937"/>
    <n v="1339732740"/>
    <n v="1338346281"/>
    <b v="0"/>
    <n v="29"/>
    <b v="1"/>
    <s v="music/indie rock"/>
    <x v="4"/>
    <s v="indie rock"/>
    <n v="18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d v="2013-07-02T05:00:00"/>
    <x v="1938"/>
    <n v="1372741200"/>
    <n v="1370067231"/>
    <b v="0"/>
    <n v="114"/>
    <b v="1"/>
    <s v="music/indie rock"/>
    <x v="4"/>
    <s v="indie rock"/>
    <n v="116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d v="2013-03-10T22:38:28"/>
    <x v="1939"/>
    <n v="1362955108"/>
    <n v="1360366708"/>
    <b v="0"/>
    <n v="96"/>
    <b v="1"/>
    <s v="music/indie rock"/>
    <x v="4"/>
    <s v="indie rock"/>
    <n v="11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d v="2011-06-15T03:59:00"/>
    <x v="1940"/>
    <n v="1308110340"/>
    <n v="1304770233"/>
    <b v="0"/>
    <n v="31"/>
    <b v="1"/>
    <s v="music/indie rock"/>
    <x v="4"/>
    <s v="indie rock"/>
    <n v="171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d v="2014-05-15T06:58:51"/>
    <x v="1941"/>
    <n v="1400137131"/>
    <n v="1397545131"/>
    <b v="1"/>
    <n v="4883"/>
    <b v="1"/>
    <s v="technology/hardware"/>
    <x v="2"/>
    <s v="hardware"/>
    <n v="12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d v="2011-07-04T19:52:20"/>
    <x v="1942"/>
    <n v="1309809140"/>
    <n v="1302033140"/>
    <b v="1"/>
    <n v="95"/>
    <b v="1"/>
    <s v="technology/hardware"/>
    <x v="2"/>
    <s v="hardware"/>
    <n v="138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d v="2016-08-11T06:28:36"/>
    <x v="1943"/>
    <n v="1470896916"/>
    <n v="1467008916"/>
    <b v="1"/>
    <n v="2478"/>
    <b v="1"/>
    <s v="technology/hardware"/>
    <x v="2"/>
    <s v="hardware"/>
    <n v="1705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d v="2014-05-01T14:01:30"/>
    <x v="1944"/>
    <n v="1398952890"/>
    <n v="1396360890"/>
    <b v="1"/>
    <n v="1789"/>
    <b v="1"/>
    <s v="technology/hardware"/>
    <x v="2"/>
    <s v="hardware"/>
    <n v="788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d v="2015-07-12T06:02:38"/>
    <x v="1945"/>
    <n v="1436680958"/>
    <n v="1433224958"/>
    <b v="1"/>
    <n v="680"/>
    <b v="1"/>
    <s v="technology/hardware"/>
    <x v="2"/>
    <s v="hardware"/>
    <n v="34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d v="2014-04-20T02:36:01"/>
    <x v="1946"/>
    <n v="1397961361"/>
    <n v="1392780961"/>
    <b v="1"/>
    <n v="70"/>
    <b v="1"/>
    <s v="technology/hardware"/>
    <x v="2"/>
    <s v="hardware"/>
    <n v="15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d v="2009-11-23T05:59:00"/>
    <x v="1947"/>
    <n v="1258955940"/>
    <n v="1255730520"/>
    <b v="1"/>
    <n v="23"/>
    <b v="1"/>
    <s v="technology/hardware"/>
    <x v="2"/>
    <s v="hardware"/>
    <n v="101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d v="2016-06-06T17:02:00"/>
    <x v="1948"/>
    <n v="1465232520"/>
    <n v="1460557809"/>
    <b v="1"/>
    <n v="4245"/>
    <b v="1"/>
    <s v="technology/hardware"/>
    <x v="2"/>
    <s v="hardware"/>
    <n v="8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d v="2014-07-10T10:09:11"/>
    <x v="1949"/>
    <n v="1404986951"/>
    <n v="1402394951"/>
    <b v="1"/>
    <n v="943"/>
    <b v="1"/>
    <s v="technology/hardware"/>
    <x v="2"/>
    <s v="hardware"/>
    <n v="106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d v="2011-04-22T04:21:13"/>
    <x v="1950"/>
    <n v="1303446073"/>
    <n v="1300767673"/>
    <b v="1"/>
    <n v="1876"/>
    <b v="1"/>
    <s v="technology/hardware"/>
    <x v="2"/>
    <s v="hardware"/>
    <n v="20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d v="2016-11-07T11:05:37"/>
    <x v="1951"/>
    <n v="1478516737"/>
    <n v="1475921137"/>
    <b v="1"/>
    <n v="834"/>
    <b v="1"/>
    <s v="technology/hardware"/>
    <x v="2"/>
    <s v="hardware"/>
    <n v="21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d v="2013-10-16T14:33:35"/>
    <x v="1952"/>
    <n v="1381934015"/>
    <n v="1378737215"/>
    <b v="1"/>
    <n v="682"/>
    <b v="1"/>
    <s v="technology/hardware"/>
    <x v="2"/>
    <s v="hardware"/>
    <n v="19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d v="2012-03-02T03:00:00"/>
    <x v="1953"/>
    <n v="1330657200"/>
    <n v="1328158065"/>
    <b v="1"/>
    <n v="147"/>
    <b v="1"/>
    <s v="technology/hardware"/>
    <x v="2"/>
    <s v="hardware"/>
    <n v="226"/>
    <x v="5"/>
  </r>
  <r>
    <n v="1954"/>
    <s v="Orison â€“ Rethink the Power of Energy"/>
    <s v="The First Home Battery System You Simply Plug in to Install"/>
    <n v="50000"/>
    <n v="349474"/>
    <x v="0"/>
    <s v="US"/>
    <s v="USD"/>
    <d v="2016-03-12T05:00:00"/>
    <x v="1954"/>
    <n v="1457758800"/>
    <n v="1453730176"/>
    <b v="1"/>
    <n v="415"/>
    <b v="1"/>
    <s v="technology/hardware"/>
    <x v="2"/>
    <s v="hardware"/>
    <n v="699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d v="2012-05-23T19:00:00"/>
    <x v="1955"/>
    <n v="1337799600"/>
    <n v="1334989881"/>
    <b v="1"/>
    <n v="290"/>
    <b v="1"/>
    <s v="technology/hardware"/>
    <x v="2"/>
    <s v="hardware"/>
    <n v="399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d v="2015-04-18T21:10:05"/>
    <x v="1956"/>
    <n v="1429391405"/>
    <n v="1425507005"/>
    <b v="1"/>
    <n v="365"/>
    <b v="1"/>
    <s v="technology/hardware"/>
    <x v="2"/>
    <s v="hardware"/>
    <n v="294"/>
    <x v="0"/>
  </r>
  <r>
    <n v="1957"/>
    <s v="freeSoC and freeSoC Mini"/>
    <s v="An open hardware platform for the best microcontroller in the world."/>
    <n v="30000"/>
    <n v="50251.41"/>
    <x v="0"/>
    <s v="US"/>
    <s v="USD"/>
    <d v="2012-10-27T02:21:53"/>
    <x v="1957"/>
    <n v="1351304513"/>
    <n v="1348712513"/>
    <b v="1"/>
    <n v="660"/>
    <b v="1"/>
    <s v="technology/hardware"/>
    <x v="2"/>
    <s v="hardware"/>
    <n v="16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d v="2013-03-23T22:42:41"/>
    <x v="1958"/>
    <n v="1364078561"/>
    <n v="1361490161"/>
    <b v="1"/>
    <n v="1356"/>
    <b v="1"/>
    <s v="technology/hardware"/>
    <x v="2"/>
    <s v="hardware"/>
    <n v="1436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d v="2014-10-01T00:00:00"/>
    <x v="1959"/>
    <n v="1412121600"/>
    <n v="1408565860"/>
    <b v="1"/>
    <n v="424"/>
    <b v="1"/>
    <s v="technology/hardware"/>
    <x v="2"/>
    <s v="hardware"/>
    <n v="157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d v="2014-12-21T08:42:21"/>
    <x v="1960"/>
    <n v="1419151341"/>
    <n v="1416559341"/>
    <b v="1"/>
    <n v="33"/>
    <b v="1"/>
    <s v="technology/hardware"/>
    <x v="2"/>
    <s v="hardware"/>
    <n v="118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d v="2012-10-06T03:59:00"/>
    <x v="1961"/>
    <n v="1349495940"/>
    <n v="1346042417"/>
    <b v="1"/>
    <n v="1633"/>
    <b v="1"/>
    <s v="technology/hardware"/>
    <x v="2"/>
    <s v="hardware"/>
    <n v="1105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d v="2014-05-13T18:43:56"/>
    <x v="1962"/>
    <n v="1400006636"/>
    <n v="1397414636"/>
    <b v="1"/>
    <n v="306"/>
    <b v="1"/>
    <s v="technology/hardware"/>
    <x v="2"/>
    <s v="hardware"/>
    <n v="193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d v="2014-09-16T10:18:54"/>
    <x v="1963"/>
    <n v="1410862734"/>
    <n v="1407838734"/>
    <b v="1"/>
    <n v="205"/>
    <b v="1"/>
    <s v="technology/hardware"/>
    <x v="2"/>
    <s v="hardware"/>
    <n v="127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d v="2016-04-22T06:32:52"/>
    <x v="1964"/>
    <n v="1461306772"/>
    <n v="1458714772"/>
    <b v="1"/>
    <n v="1281"/>
    <b v="1"/>
    <s v="technology/hardware"/>
    <x v="2"/>
    <s v="hardware"/>
    <n v="26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d v="2012-01-12T01:00:00"/>
    <x v="1965"/>
    <n v="1326330000"/>
    <n v="1324433310"/>
    <b v="1"/>
    <n v="103"/>
    <b v="1"/>
    <s v="technology/hardware"/>
    <x v="2"/>
    <s v="hardware"/>
    <n v="262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d v="2014-08-14T12:58:18"/>
    <x v="1966"/>
    <n v="1408021098"/>
    <n v="1405429098"/>
    <b v="1"/>
    <n v="1513"/>
    <b v="1"/>
    <s v="technology/hardware"/>
    <x v="2"/>
    <s v="hardware"/>
    <n v="207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d v="2014-05-01T15:55:29"/>
    <x v="1967"/>
    <n v="1398959729"/>
    <n v="1396367729"/>
    <b v="1"/>
    <n v="405"/>
    <b v="1"/>
    <s v="technology/hardware"/>
    <x v="2"/>
    <s v="hardware"/>
    <n v="370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d v="2016-12-03T15:05:15"/>
    <x v="1968"/>
    <n v="1480777515"/>
    <n v="1478095515"/>
    <b v="1"/>
    <n v="510"/>
    <b v="1"/>
    <s v="technology/hardware"/>
    <x v="2"/>
    <s v="hardware"/>
    <n v="28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d v="2016-08-05T19:01:08"/>
    <x v="1969"/>
    <n v="1470423668"/>
    <n v="1467831668"/>
    <b v="1"/>
    <n v="1887"/>
    <b v="1"/>
    <s v="technology/hardware"/>
    <x v="2"/>
    <s v="hardware"/>
    <n v="57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d v="2013-04-20T03:38:21"/>
    <x v="1970"/>
    <n v="1366429101"/>
    <n v="1361248701"/>
    <b v="1"/>
    <n v="701"/>
    <b v="1"/>
    <s v="technology/hardware"/>
    <x v="2"/>
    <s v="hardware"/>
    <n v="113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d v="2013-11-15T04:00:00"/>
    <x v="1971"/>
    <n v="1384488000"/>
    <n v="1381752061"/>
    <b v="1"/>
    <n v="3863"/>
    <b v="1"/>
    <s v="technology/hardware"/>
    <x v="2"/>
    <s v="hardware"/>
    <n v="263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d v="2012-11-18T01:17:24"/>
    <x v="1972"/>
    <n v="1353201444"/>
    <n v="1350605844"/>
    <b v="1"/>
    <n v="238"/>
    <b v="1"/>
    <s v="technology/hardware"/>
    <x v="2"/>
    <s v="hardware"/>
    <n v="67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d v="2016-08-06T07:00:00"/>
    <x v="1973"/>
    <n v="1470466800"/>
    <n v="1467134464"/>
    <b v="1"/>
    <n v="2051"/>
    <b v="1"/>
    <s v="technology/hardware"/>
    <x v="2"/>
    <s v="hardware"/>
    <n v="257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d v="2013-08-19T08:01:09"/>
    <x v="1974"/>
    <n v="1376899269"/>
    <n v="1371715269"/>
    <b v="1"/>
    <n v="402"/>
    <b v="1"/>
    <s v="technology/hardware"/>
    <x v="2"/>
    <s v="hardware"/>
    <n v="375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d v="2013-03-10T18:07:31"/>
    <x v="1975"/>
    <n v="1362938851"/>
    <n v="1360346851"/>
    <b v="1"/>
    <n v="253"/>
    <b v="1"/>
    <s v="technology/hardware"/>
    <x v="2"/>
    <s v="hardware"/>
    <n v="209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d v="2013-07-13T21:35:25"/>
    <x v="1976"/>
    <n v="1373751325"/>
    <n v="1371159325"/>
    <b v="1"/>
    <n v="473"/>
    <b v="1"/>
    <s v="technology/hardware"/>
    <x v="2"/>
    <s v="hardware"/>
    <n v="347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d v="2015-12-19T07:59:00"/>
    <x v="1977"/>
    <n v="1450511940"/>
    <n v="1446527540"/>
    <b v="1"/>
    <n v="821"/>
    <b v="1"/>
    <s v="technology/hardware"/>
    <x v="2"/>
    <s v="hardware"/>
    <n v="402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d v="2012-06-12T07:00:00"/>
    <x v="1978"/>
    <n v="1339484400"/>
    <n v="1336627492"/>
    <b v="1"/>
    <n v="388"/>
    <b v="1"/>
    <s v="technology/hardware"/>
    <x v="2"/>
    <s v="hardware"/>
    <n v="102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d v="2015-11-19T04:59:00"/>
    <x v="1979"/>
    <n v="1447909140"/>
    <n v="1444734146"/>
    <b v="1"/>
    <n v="813"/>
    <b v="1"/>
    <s v="technology/hardware"/>
    <x v="2"/>
    <s v="hardware"/>
    <n v="115"/>
    <x v="0"/>
  </r>
  <r>
    <n v="1980"/>
    <s v="YOUMO - Your Smart Modular Power Strip"/>
    <s v="Multi-power charging that is smarter, stylish and designed for you."/>
    <n v="50000"/>
    <n v="177412.01"/>
    <x v="0"/>
    <s v="DE"/>
    <s v="EUR"/>
    <d v="2016-04-03T12:01:02"/>
    <x v="1980"/>
    <n v="1459684862"/>
    <n v="1456232462"/>
    <b v="1"/>
    <n v="1945"/>
    <b v="1"/>
    <s v="technology/hardware"/>
    <x v="2"/>
    <s v="hardware"/>
    <n v="355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d v="2014-07-09T17:24:25"/>
    <x v="1981"/>
    <n v="1404926665"/>
    <n v="1402334665"/>
    <b v="0"/>
    <n v="12"/>
    <b v="0"/>
    <s v="photography/people"/>
    <x v="8"/>
    <s v="people"/>
    <n v="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d v="2016-12-04T15:04:47"/>
    <x v="1982"/>
    <n v="1480863887"/>
    <n v="1478268287"/>
    <b v="0"/>
    <n v="0"/>
    <b v="0"/>
    <s v="photography/people"/>
    <x v="8"/>
    <s v="people"/>
    <n v="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d v="2016-09-02T07:00:00"/>
    <x v="1983"/>
    <n v="1472799600"/>
    <n v="1470874618"/>
    <b v="0"/>
    <n v="16"/>
    <b v="0"/>
    <s v="photography/people"/>
    <x v="8"/>
    <s v="people"/>
    <n v="4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d v="2014-11-30T19:58:01"/>
    <x v="1984"/>
    <n v="1417377481"/>
    <n v="1412189881"/>
    <b v="0"/>
    <n v="7"/>
    <b v="0"/>
    <s v="photography/people"/>
    <x v="8"/>
    <s v="people"/>
    <n v="2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d v="2016-08-02T23:00:00"/>
    <x v="1985"/>
    <n v="1470178800"/>
    <n v="1467650771"/>
    <b v="0"/>
    <n v="4"/>
    <b v="0"/>
    <s v="photography/people"/>
    <x v="8"/>
    <s v="people"/>
    <n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d v="2016-03-14T09:24:43"/>
    <x v="1986"/>
    <n v="1457947483"/>
    <n v="1455359083"/>
    <b v="0"/>
    <n v="1"/>
    <b v="0"/>
    <s v="photography/people"/>
    <x v="8"/>
    <s v="people"/>
    <n v="0"/>
    <x v="2"/>
  </r>
  <r>
    <n v="1987"/>
    <s v="Ethiopia: Beheld"/>
    <s v="A collection of images that depicts the beauty and diversity within Ethiopia"/>
    <n v="5500"/>
    <n v="2336"/>
    <x v="2"/>
    <s v="GB"/>
    <s v="GBP"/>
    <d v="2015-03-01T15:21:16"/>
    <x v="1987"/>
    <n v="1425223276"/>
    <n v="1422631276"/>
    <b v="0"/>
    <n v="28"/>
    <b v="0"/>
    <s v="photography/people"/>
    <x v="8"/>
    <s v="people"/>
    <n v="42"/>
    <x v="0"/>
  </r>
  <r>
    <n v="1988"/>
    <s v="Phillip Michael Photography"/>
    <s v="Expressing art in an image!"/>
    <n v="6000"/>
    <n v="25"/>
    <x v="2"/>
    <s v="US"/>
    <s v="USD"/>
    <d v="2015-08-20T18:19:02"/>
    <x v="1988"/>
    <n v="1440094742"/>
    <n v="1437502742"/>
    <b v="0"/>
    <n v="1"/>
    <b v="0"/>
    <s v="photography/people"/>
    <x v="8"/>
    <s v="people"/>
    <n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d v="2016-12-11T16:20:08"/>
    <x v="1989"/>
    <n v="1481473208"/>
    <n v="1478881208"/>
    <b v="0"/>
    <n v="1"/>
    <b v="0"/>
    <s v="photography/people"/>
    <x v="8"/>
    <s v="people"/>
    <n v="1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d v="2016-02-13T04:42:12"/>
    <x v="1990"/>
    <n v="1455338532"/>
    <n v="1454042532"/>
    <b v="0"/>
    <n v="5"/>
    <b v="0"/>
    <s v="photography/people"/>
    <x v="8"/>
    <s v="people"/>
    <n v="17"/>
    <x v="2"/>
  </r>
  <r>
    <n v="1991"/>
    <s v="Portraits of Resilience"/>
    <s v="Taking (and giving) professional portraits of survivors of human trafficking in Myanmar."/>
    <n v="2000"/>
    <n v="140"/>
    <x v="2"/>
    <s v="US"/>
    <s v="USD"/>
    <d v="2015-07-03T21:26:26"/>
    <x v="1991"/>
    <n v="1435958786"/>
    <n v="1434144386"/>
    <b v="0"/>
    <n v="3"/>
    <b v="0"/>
    <s v="photography/people"/>
    <x v="8"/>
    <s v="people"/>
    <n v="7"/>
    <x v="0"/>
  </r>
  <r>
    <n v="1992"/>
    <s v="The Wonderful World of Princes &amp; Princesses"/>
    <s v="A complete revamp of all the Disney Princes &amp; Princesses!"/>
    <n v="1500"/>
    <n v="2"/>
    <x v="2"/>
    <s v="US"/>
    <s v="USD"/>
    <d v="2015-02-18T03:26:31"/>
    <x v="1992"/>
    <n v="1424229991"/>
    <n v="1421637991"/>
    <b v="0"/>
    <n v="2"/>
    <b v="0"/>
    <s v="photography/people"/>
    <x v="8"/>
    <s v="people"/>
    <n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d v="2015-12-21T14:07:17"/>
    <x v="1993"/>
    <n v="1450706837"/>
    <n v="1448114837"/>
    <b v="0"/>
    <n v="0"/>
    <b v="0"/>
    <s v="photography/people"/>
    <x v="8"/>
    <s v="people"/>
    <n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d v="2016-12-07T01:09:02"/>
    <x v="1994"/>
    <n v="1481072942"/>
    <n v="1475885342"/>
    <b v="0"/>
    <n v="0"/>
    <b v="0"/>
    <s v="photography/people"/>
    <x v="8"/>
    <s v="people"/>
    <n v="0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d v="2015-07-16T21:38:56"/>
    <x v="1995"/>
    <n v="1437082736"/>
    <n v="1435354736"/>
    <b v="0"/>
    <n v="3"/>
    <b v="0"/>
    <s v="photography/people"/>
    <x v="8"/>
    <s v="people"/>
    <n v="8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d v="2014-07-10T19:40:11"/>
    <x v="1996"/>
    <n v="1405021211"/>
    <n v="1402429211"/>
    <b v="0"/>
    <n v="0"/>
    <b v="0"/>
    <s v="photography/people"/>
    <x v="8"/>
    <s v="people"/>
    <n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d v="2014-08-26T22:20:12"/>
    <x v="1997"/>
    <n v="1409091612"/>
    <n v="1406499612"/>
    <b v="0"/>
    <n v="0"/>
    <b v="0"/>
    <s v="photography/people"/>
    <x v="8"/>
    <s v="people"/>
    <n v="0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d v="2014-08-01T02:50:38"/>
    <x v="1998"/>
    <n v="1406861438"/>
    <n v="1402973438"/>
    <b v="0"/>
    <n v="3"/>
    <b v="0"/>
    <s v="photography/people"/>
    <x v="8"/>
    <s v="people"/>
    <n v="26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d v="2014-11-13T12:35:08"/>
    <x v="1999"/>
    <n v="1415882108"/>
    <n v="1413286508"/>
    <b v="0"/>
    <n v="7"/>
    <b v="0"/>
    <s v="photography/people"/>
    <x v="8"/>
    <s v="people"/>
    <n v="1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d v="2016-01-06T22:50:13"/>
    <x v="2000"/>
    <n v="1452120613"/>
    <n v="1449528613"/>
    <b v="0"/>
    <n v="25"/>
    <b v="0"/>
    <s v="photography/people"/>
    <x v="8"/>
    <s v="people"/>
    <n v="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d v="2015-06-12T20:00:00"/>
    <x v="2001"/>
    <n v="1434139200"/>
    <n v="1431406916"/>
    <b v="1"/>
    <n v="1637"/>
    <b v="1"/>
    <s v="technology/hardware"/>
    <x v="2"/>
    <s v="hardware"/>
    <n v="38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d v="2017-01-23T17:05:43"/>
    <x v="2002"/>
    <n v="1485191143"/>
    <n v="1482599143"/>
    <b v="1"/>
    <n v="1375"/>
    <b v="1"/>
    <s v="technology/hardware"/>
    <x v="2"/>
    <s v="hardware"/>
    <n v="217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d v="2010-07-02T23:00:00"/>
    <x v="2003"/>
    <n v="1278111600"/>
    <n v="1276830052"/>
    <b v="1"/>
    <n v="17"/>
    <b v="1"/>
    <s v="technology/hardware"/>
    <x v="2"/>
    <s v="hardware"/>
    <n v="31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d v="2014-07-10T14:31:03"/>
    <x v="2004"/>
    <n v="1405002663"/>
    <n v="1402410663"/>
    <b v="1"/>
    <n v="354"/>
    <b v="1"/>
    <s v="technology/hardware"/>
    <x v="2"/>
    <s v="hardware"/>
    <n v="23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d v="2013-10-16T03:59:00"/>
    <x v="2005"/>
    <n v="1381895940"/>
    <n v="1379532618"/>
    <b v="1"/>
    <n v="191"/>
    <b v="1"/>
    <s v="technology/hardware"/>
    <x v="2"/>
    <s v="hardware"/>
    <n v="12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d v="2014-12-03T13:00:45"/>
    <x v="2006"/>
    <n v="1417611645"/>
    <n v="1414584045"/>
    <b v="1"/>
    <n v="303"/>
    <b v="1"/>
    <s v="technology/hardware"/>
    <x v="2"/>
    <s v="hardware"/>
    <n v="248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d v="2010-08-24T04:00:00"/>
    <x v="2007"/>
    <n v="1282622400"/>
    <n v="1276891586"/>
    <b v="1"/>
    <n v="137"/>
    <b v="1"/>
    <s v="technology/hardware"/>
    <x v="2"/>
    <s v="hardware"/>
    <n v="11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d v="2011-09-19T14:30:22"/>
    <x v="2008"/>
    <n v="1316442622"/>
    <n v="1312641022"/>
    <b v="1"/>
    <n v="41"/>
    <b v="1"/>
    <s v="technology/hardware"/>
    <x v="2"/>
    <s v="hardware"/>
    <n v="11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d v="2016-11-23T08:45:43"/>
    <x v="2009"/>
    <n v="1479890743"/>
    <n v="1476776743"/>
    <b v="1"/>
    <n v="398"/>
    <b v="1"/>
    <s v="technology/hardware"/>
    <x v="2"/>
    <s v="hardware"/>
    <n v="305"/>
    <x v="2"/>
  </r>
  <r>
    <n v="2010"/>
    <s v="Weighitz: Weigh Smarter"/>
    <s v="Weighitz are miniature smart scales designed to weigh anything in the home."/>
    <n v="30000"/>
    <n v="96015.9"/>
    <x v="0"/>
    <s v="US"/>
    <s v="USD"/>
    <d v="2016-08-18T23:54:51"/>
    <x v="2010"/>
    <n v="1471564491"/>
    <n v="1468972491"/>
    <b v="1"/>
    <n v="1737"/>
    <b v="1"/>
    <s v="technology/hardware"/>
    <x v="2"/>
    <s v="hardware"/>
    <n v="32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d v="2016-01-11T23:00:00"/>
    <x v="2011"/>
    <n v="1452553200"/>
    <n v="1449650173"/>
    <b v="1"/>
    <n v="971"/>
    <b v="1"/>
    <s v="technology/hardware"/>
    <x v="2"/>
    <s v="hardware"/>
    <n v="82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d v="2015-02-05T19:44:01"/>
    <x v="2012"/>
    <n v="1423165441"/>
    <n v="1420573441"/>
    <b v="1"/>
    <n v="183"/>
    <b v="1"/>
    <s v="technology/hardware"/>
    <x v="2"/>
    <s v="hardware"/>
    <n v="235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d v="2016-07-08T23:03:34"/>
    <x v="2013"/>
    <n v="1468019014"/>
    <n v="1462835014"/>
    <b v="1"/>
    <n v="4562"/>
    <b v="1"/>
    <s v="technology/hardware"/>
    <x v="2"/>
    <s v="hardware"/>
    <n v="49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d v="2013-03-25T04:08:59"/>
    <x v="2014"/>
    <n v="1364184539"/>
    <n v="1361250539"/>
    <b v="1"/>
    <n v="26457"/>
    <b v="1"/>
    <s v="technology/hardware"/>
    <x v="2"/>
    <s v="hardware"/>
    <n v="78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d v="2011-09-09T21:02:43"/>
    <x v="2015"/>
    <n v="1315602163"/>
    <n v="1313010163"/>
    <b v="1"/>
    <n v="162"/>
    <b v="1"/>
    <s v="technology/hardware"/>
    <x v="2"/>
    <s v="hardware"/>
    <n v="11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d v="2013-03-09T21:08:19"/>
    <x v="2016"/>
    <n v="1362863299"/>
    <n v="1360271299"/>
    <b v="1"/>
    <n v="479"/>
    <b v="1"/>
    <s v="technology/hardware"/>
    <x v="2"/>
    <s v="hardware"/>
    <n v="92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d v="2012-03-24T04:00:00"/>
    <x v="2017"/>
    <n v="1332561600"/>
    <n v="1329873755"/>
    <b v="1"/>
    <n v="426"/>
    <b v="1"/>
    <s v="technology/hardware"/>
    <x v="2"/>
    <s v="hardware"/>
    <n v="125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d v="2015-08-13T08:46:49"/>
    <x v="2018"/>
    <n v="1439455609"/>
    <n v="1436863609"/>
    <b v="1"/>
    <n v="450"/>
    <b v="1"/>
    <s v="technology/hardware"/>
    <x v="2"/>
    <s v="hardware"/>
    <n v="102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d v="2016-09-22T17:00:21"/>
    <x v="2019"/>
    <n v="1474563621"/>
    <n v="1471971621"/>
    <b v="1"/>
    <n v="1780"/>
    <b v="1"/>
    <s v="technology/hardware"/>
    <x v="2"/>
    <s v="hardware"/>
    <n v="485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d v="2014-05-14T23:04:00"/>
    <x v="2020"/>
    <n v="1400108640"/>
    <n v="1396923624"/>
    <b v="1"/>
    <n v="122"/>
    <b v="1"/>
    <s v="technology/hardware"/>
    <x v="2"/>
    <s v="hardware"/>
    <n v="192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d v="2014-09-24T01:41:37"/>
    <x v="2021"/>
    <n v="1411522897"/>
    <n v="1407634897"/>
    <b v="1"/>
    <n v="95"/>
    <b v="1"/>
    <s v="technology/hardware"/>
    <x v="2"/>
    <s v="hardware"/>
    <n v="28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d v="2016-06-11T13:39:32"/>
    <x v="2022"/>
    <n v="1465652372"/>
    <n v="1463060372"/>
    <b v="1"/>
    <n v="325"/>
    <b v="1"/>
    <s v="technology/hardware"/>
    <x v="2"/>
    <s v="hardware"/>
    <n v="12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d v="2015-06-11T10:05:53"/>
    <x v="2023"/>
    <n v="1434017153"/>
    <n v="1431425153"/>
    <b v="1"/>
    <n v="353"/>
    <b v="1"/>
    <s v="technology/hardware"/>
    <x v="2"/>
    <s v="hardware"/>
    <n v="161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d v="2012-08-13T03:00:00"/>
    <x v="2024"/>
    <n v="1344826800"/>
    <n v="1341875544"/>
    <b v="1"/>
    <n v="105"/>
    <b v="1"/>
    <s v="technology/hardware"/>
    <x v="2"/>
    <s v="hardware"/>
    <n v="585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d v="2015-06-11T04:25:46"/>
    <x v="2025"/>
    <n v="1433996746"/>
    <n v="1431404746"/>
    <b v="1"/>
    <n v="729"/>
    <b v="1"/>
    <s v="technology/hardware"/>
    <x v="2"/>
    <s v="hardware"/>
    <n v="201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d v="2014-04-21T03:59:00"/>
    <x v="2026"/>
    <n v="1398052740"/>
    <n v="1394127585"/>
    <b v="1"/>
    <n v="454"/>
    <b v="1"/>
    <s v="technology/hardware"/>
    <x v="2"/>
    <s v="hardware"/>
    <n v="133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d v="2015-03-30T18:31:59"/>
    <x v="2027"/>
    <n v="1427740319"/>
    <n v="1423855919"/>
    <b v="1"/>
    <n v="539"/>
    <b v="1"/>
    <s v="technology/hardware"/>
    <x v="2"/>
    <s v="hardware"/>
    <n v="12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d v="2010-03-15T21:55:00"/>
    <x v="2028"/>
    <n v="1268690100"/>
    <n v="1265493806"/>
    <b v="1"/>
    <n v="79"/>
    <b v="1"/>
    <s v="technology/hardware"/>
    <x v="2"/>
    <s v="hardware"/>
    <n v="126"/>
    <x v="7"/>
  </r>
  <r>
    <n v="2029"/>
    <s v="Lumin8 Pro"/>
    <s v="Lumin8 Pro is a fun and easy to use light controller that makes light dance to your favorite music."/>
    <n v="2500"/>
    <n v="9030"/>
    <x v="0"/>
    <s v="US"/>
    <s v="USD"/>
    <d v="2014-08-27T00:31:21"/>
    <x v="2029"/>
    <n v="1409099481"/>
    <n v="1406507481"/>
    <b v="1"/>
    <n v="94"/>
    <b v="1"/>
    <s v="technology/hardware"/>
    <x v="2"/>
    <s v="hardware"/>
    <n v="36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d v="2012-11-29T23:54:56"/>
    <x v="2030"/>
    <n v="1354233296"/>
    <n v="1351641296"/>
    <b v="1"/>
    <n v="625"/>
    <b v="1"/>
    <s v="technology/hardware"/>
    <x v="2"/>
    <s v="hardware"/>
    <n v="22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d v="2015-01-09T01:00:00"/>
    <x v="2031"/>
    <n v="1420765200"/>
    <n v="1417506853"/>
    <b v="1"/>
    <n v="508"/>
    <b v="1"/>
    <s v="technology/hardware"/>
    <x v="2"/>
    <s v="hardware"/>
    <n v="12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d v="2016-12-15T05:00:00"/>
    <x v="2032"/>
    <n v="1481778000"/>
    <n v="1479216874"/>
    <b v="1"/>
    <n v="531"/>
    <b v="1"/>
    <s v="technology/hardware"/>
    <x v="2"/>
    <s v="hardware"/>
    <n v="30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d v="2014-04-26T01:58:38"/>
    <x v="2033"/>
    <n v="1398477518"/>
    <n v="1395885518"/>
    <b v="1"/>
    <n v="158"/>
    <b v="1"/>
    <s v="technology/hardware"/>
    <x v="2"/>
    <s v="hardware"/>
    <n v="179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d v="2015-05-07T06:58:00"/>
    <x v="2034"/>
    <n v="1430981880"/>
    <n v="1426216033"/>
    <b v="1"/>
    <n v="508"/>
    <b v="1"/>
    <s v="technology/hardware"/>
    <x v="2"/>
    <s v="hardware"/>
    <n v="38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d v="2015-12-19T01:00:00"/>
    <x v="2035"/>
    <n v="1450486800"/>
    <n v="1446562807"/>
    <b v="1"/>
    <n v="644"/>
    <b v="1"/>
    <s v="technology/hardware"/>
    <x v="2"/>
    <s v="hardware"/>
    <n v="21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d v="2014-05-09T20:45:19"/>
    <x v="2036"/>
    <n v="1399668319"/>
    <n v="1397076319"/>
    <b v="1"/>
    <n v="848"/>
    <b v="1"/>
    <s v="technology/hardware"/>
    <x v="2"/>
    <s v="hardware"/>
    <n v="132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d v="2013-12-30T06:02:33"/>
    <x v="2037"/>
    <n v="1388383353"/>
    <n v="1383195753"/>
    <b v="1"/>
    <n v="429"/>
    <b v="1"/>
    <s v="technology/hardware"/>
    <x v="2"/>
    <s v="hardware"/>
    <n v="3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d v="2013-07-01T18:00:00"/>
    <x v="2038"/>
    <n v="1372701600"/>
    <n v="1369895421"/>
    <b v="1"/>
    <n v="204"/>
    <b v="1"/>
    <s v="technology/hardware"/>
    <x v="2"/>
    <s v="hardware"/>
    <n v="421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d v="2016-12-01T04:59:00"/>
    <x v="2039"/>
    <n v="1480568340"/>
    <n v="1477996325"/>
    <b v="1"/>
    <n v="379"/>
    <b v="1"/>
    <s v="technology/hardware"/>
    <x v="2"/>
    <s v="hardware"/>
    <n v="136"/>
    <x v="2"/>
  </r>
  <r>
    <n v="2040"/>
    <s v="Programmable Capacitor"/>
    <s v="4.29 Billion+ Capacitor Combinations._x000a_No Coding Required."/>
    <n v="3000"/>
    <n v="7445.14"/>
    <x v="0"/>
    <s v="US"/>
    <s v="USD"/>
    <d v="2013-11-15T23:15:03"/>
    <x v="2040"/>
    <n v="1384557303"/>
    <n v="1383257703"/>
    <b v="1"/>
    <n v="271"/>
    <b v="1"/>
    <s v="technology/hardware"/>
    <x v="2"/>
    <s v="hardware"/>
    <n v="248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d v="2016-11-10T13:37:07"/>
    <x v="2041"/>
    <n v="1478785027"/>
    <n v="1476189427"/>
    <b v="0"/>
    <n v="120"/>
    <b v="1"/>
    <s v="technology/hardware"/>
    <x v="2"/>
    <s v="hardware"/>
    <n v="18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d v="2016-01-22T16:59:34"/>
    <x v="2042"/>
    <n v="1453481974"/>
    <n v="1448297974"/>
    <b v="0"/>
    <n v="140"/>
    <b v="1"/>
    <s v="technology/hardware"/>
    <x v="2"/>
    <s v="hardware"/>
    <n v="12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d v="2016-12-11T04:59:00"/>
    <x v="2043"/>
    <n v="1481432340"/>
    <n v="1476764077"/>
    <b v="0"/>
    <n v="193"/>
    <b v="1"/>
    <s v="technology/hardware"/>
    <x v="2"/>
    <s v="hardware"/>
    <n v="506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d v="2015-06-13T16:25:14"/>
    <x v="2044"/>
    <n v="1434212714"/>
    <n v="1431620714"/>
    <b v="0"/>
    <n v="180"/>
    <b v="1"/>
    <s v="technology/hardware"/>
    <x v="2"/>
    <s v="hardware"/>
    <n v="108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d v="2012-07-09T02:07:27"/>
    <x v="2045"/>
    <n v="1341799647"/>
    <n v="1339207647"/>
    <b v="0"/>
    <n v="263"/>
    <b v="1"/>
    <s v="technology/hardware"/>
    <x v="2"/>
    <s v="hardware"/>
    <n v="819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d v="2013-05-23T04:07:24"/>
    <x v="2046"/>
    <n v="1369282044"/>
    <n v="1366690044"/>
    <b v="0"/>
    <n v="217"/>
    <b v="1"/>
    <s v="technology/hardware"/>
    <x v="2"/>
    <s v="hardware"/>
    <n v="121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d v="2015-04-17T00:00:00"/>
    <x v="2047"/>
    <n v="1429228800"/>
    <n v="1426714870"/>
    <b v="0"/>
    <n v="443"/>
    <b v="1"/>
    <s v="technology/hardware"/>
    <x v="2"/>
    <s v="hardware"/>
    <n v="103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d v="2013-05-23T15:38:11"/>
    <x v="2048"/>
    <n v="1369323491"/>
    <n v="1366731491"/>
    <b v="0"/>
    <n v="1373"/>
    <b v="1"/>
    <s v="technology/hardware"/>
    <x v="2"/>
    <s v="hardware"/>
    <n v="148"/>
    <x v="4"/>
  </r>
  <r>
    <n v="2049"/>
    <s v="LOCK8 - the World's First Smart Bike Lock"/>
    <s v="Keyless. Alarm secured. GPS tracking."/>
    <n v="50000"/>
    <n v="60095.35"/>
    <x v="0"/>
    <s v="GB"/>
    <s v="GBP"/>
    <d v="2013-12-02T22:59:00"/>
    <x v="2049"/>
    <n v="1386025140"/>
    <n v="1382963963"/>
    <b v="0"/>
    <n v="742"/>
    <b v="1"/>
    <s v="technology/hardware"/>
    <x v="2"/>
    <s v="hardware"/>
    <n v="12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d v="2015-05-31T01:42:58"/>
    <x v="2050"/>
    <n v="1433036578"/>
    <n v="1429580578"/>
    <b v="0"/>
    <n v="170"/>
    <b v="1"/>
    <s v="technology/hardware"/>
    <x v="2"/>
    <s v="hardware"/>
    <n v="473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d v="2013-12-26T00:32:17"/>
    <x v="2051"/>
    <n v="1388017937"/>
    <n v="1385425937"/>
    <b v="0"/>
    <n v="242"/>
    <b v="1"/>
    <s v="technology/hardware"/>
    <x v="2"/>
    <s v="hardware"/>
    <n v="1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d v="2016-02-20T02:00:53"/>
    <x v="2052"/>
    <n v="1455933653"/>
    <n v="1452045653"/>
    <b v="0"/>
    <n v="541"/>
    <b v="1"/>
    <s v="technology/hardware"/>
    <x v="2"/>
    <s v="hardware"/>
    <n v="3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d v="2015-11-25T15:49:11"/>
    <x v="2053"/>
    <n v="1448466551"/>
    <n v="1445870951"/>
    <b v="0"/>
    <n v="121"/>
    <b v="1"/>
    <s v="technology/hardware"/>
    <x v="2"/>
    <s v="hardware"/>
    <n v="10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d v="2014-05-02T12:30:10"/>
    <x v="2054"/>
    <n v="1399033810"/>
    <n v="1396441810"/>
    <b v="0"/>
    <n v="621"/>
    <b v="1"/>
    <s v="technology/hardware"/>
    <x v="2"/>
    <s v="hardware"/>
    <n v="11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d v="2014-12-03T04:00:00"/>
    <x v="2055"/>
    <n v="1417579200"/>
    <n v="1415031043"/>
    <b v="0"/>
    <n v="101"/>
    <b v="1"/>
    <s v="technology/hardware"/>
    <x v="2"/>
    <s v="hardware"/>
    <n v="167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d v="2013-04-17T18:15:42"/>
    <x v="2056"/>
    <n v="1366222542"/>
    <n v="1363630542"/>
    <b v="0"/>
    <n v="554"/>
    <b v="1"/>
    <s v="technology/hardware"/>
    <x v="2"/>
    <s v="hardware"/>
    <n v="153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d v="2016-02-26T11:52:12"/>
    <x v="2057"/>
    <n v="1456487532"/>
    <n v="1453895532"/>
    <b v="0"/>
    <n v="666"/>
    <b v="1"/>
    <s v="technology/hardware"/>
    <x v="2"/>
    <s v="hardware"/>
    <n v="202"/>
    <x v="2"/>
  </r>
  <r>
    <n v="2058"/>
    <s v="Raspberry Pi Debug Clip"/>
    <s v="Making using the serial terminal on the Raspberry Pi as easy as Pi!"/>
    <n v="2560"/>
    <n v="4308"/>
    <x v="0"/>
    <s v="GB"/>
    <s v="GBP"/>
    <d v="2015-03-02T20:00:00"/>
    <x v="2058"/>
    <n v="1425326400"/>
    <n v="1421916830"/>
    <b v="0"/>
    <n v="410"/>
    <b v="1"/>
    <s v="technology/hardware"/>
    <x v="2"/>
    <s v="hardware"/>
    <n v="16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d v="2016-01-31T21:59:00"/>
    <x v="2059"/>
    <n v="1454277540"/>
    <n v="1450880854"/>
    <b v="0"/>
    <n v="375"/>
    <b v="1"/>
    <s v="technology/hardware"/>
    <x v="2"/>
    <s v="hardware"/>
    <n v="14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d v="2014-07-23T15:25:50"/>
    <x v="2060"/>
    <n v="1406129150"/>
    <n v="1400945150"/>
    <b v="0"/>
    <n v="1364"/>
    <b v="1"/>
    <s v="technology/hardware"/>
    <x v="2"/>
    <s v="hardware"/>
    <n v="196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d v="2016-12-31T18:20:54"/>
    <x v="2061"/>
    <n v="1483208454"/>
    <n v="1480616454"/>
    <b v="0"/>
    <n v="35"/>
    <b v="1"/>
    <s v="technology/hardware"/>
    <x v="2"/>
    <s v="hardware"/>
    <n v="108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d v="2016-03-24T08:11:38"/>
    <x v="2062"/>
    <n v="1458807098"/>
    <n v="1456218698"/>
    <b v="0"/>
    <n v="203"/>
    <b v="1"/>
    <s v="technology/hardware"/>
    <x v="2"/>
    <s v="hardware"/>
    <n v="115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d v="2016-05-15T17:35:01"/>
    <x v="2063"/>
    <n v="1463333701"/>
    <n v="1460482501"/>
    <b v="0"/>
    <n v="49"/>
    <b v="1"/>
    <s v="technology/hardware"/>
    <x v="2"/>
    <s v="hardware"/>
    <n v="148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d v="2013-05-31T12:00:00"/>
    <x v="2064"/>
    <n v="1370001600"/>
    <n v="1366879523"/>
    <b v="0"/>
    <n v="5812"/>
    <b v="1"/>
    <s v="technology/hardware"/>
    <x v="2"/>
    <s v="hardware"/>
    <n v="191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d v="2013-12-25T08:00:29"/>
    <x v="2065"/>
    <n v="1387958429"/>
    <n v="1385366429"/>
    <b v="0"/>
    <n v="1556"/>
    <b v="1"/>
    <s v="technology/hardware"/>
    <x v="2"/>
    <s v="hardware"/>
    <n v="19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d v="2014-08-23T18:31:23"/>
    <x v="2066"/>
    <n v="1408818683"/>
    <n v="1406226683"/>
    <b v="0"/>
    <n v="65"/>
    <b v="1"/>
    <s v="technology/hardware"/>
    <x v="2"/>
    <s v="hardware"/>
    <n v="219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d v="2015-05-24T20:29:36"/>
    <x v="2067"/>
    <n v="1432499376"/>
    <n v="1429648176"/>
    <b v="0"/>
    <n v="10"/>
    <b v="1"/>
    <s v="technology/hardware"/>
    <x v="2"/>
    <s v="hardware"/>
    <n v="12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d v="2016-10-20T20:11:55"/>
    <x v="2068"/>
    <n v="1476994315"/>
    <n v="1474402315"/>
    <b v="0"/>
    <n v="76"/>
    <b v="1"/>
    <s v="technology/hardware"/>
    <x v="2"/>
    <s v="hardware"/>
    <n v="10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d v="2016-01-02T23:19:51"/>
    <x v="2069"/>
    <n v="1451776791"/>
    <n v="1449098391"/>
    <b v="0"/>
    <n v="263"/>
    <b v="1"/>
    <s v="technology/hardware"/>
    <x v="2"/>
    <s v="hardware"/>
    <n v="12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d v="2016-06-28T15:45:23"/>
    <x v="2070"/>
    <n v="1467128723"/>
    <n v="1464536723"/>
    <b v="0"/>
    <n v="1530"/>
    <b v="1"/>
    <s v="technology/hardware"/>
    <x v="2"/>
    <s v="hardware"/>
    <n v="31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d v="2016-10-02T06:41:24"/>
    <x v="2071"/>
    <n v="1475390484"/>
    <n v="1471502484"/>
    <b v="0"/>
    <n v="278"/>
    <b v="1"/>
    <s v="technology/hardware"/>
    <x v="2"/>
    <s v="hardware"/>
    <n v="28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d v="2016-05-07T13:57:12"/>
    <x v="2072"/>
    <n v="1462629432"/>
    <n v="1460037432"/>
    <b v="0"/>
    <n v="350"/>
    <b v="1"/>
    <s v="technology/hardware"/>
    <x v="2"/>
    <s v="hardware"/>
    <n v="11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d v="2015-05-08T16:01:58"/>
    <x v="2073"/>
    <n v="1431100918"/>
    <n v="1427212918"/>
    <b v="0"/>
    <n v="470"/>
    <b v="1"/>
    <s v="technology/hardware"/>
    <x v="2"/>
    <s v="hardware"/>
    <n v="15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d v="2016-05-06T19:49:42"/>
    <x v="2074"/>
    <n v="1462564182"/>
    <n v="1459972182"/>
    <b v="0"/>
    <n v="3"/>
    <b v="1"/>
    <s v="technology/hardware"/>
    <x v="2"/>
    <s v="hardware"/>
    <n v="10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d v="2013-07-25T16:21:28"/>
    <x v="2075"/>
    <n v="1374769288"/>
    <n v="1372177288"/>
    <b v="0"/>
    <n v="8200"/>
    <b v="1"/>
    <s v="technology/hardware"/>
    <x v="2"/>
    <s v="hardware"/>
    <n v="167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d v="2014-07-23T21:08:09"/>
    <x v="2076"/>
    <n v="1406149689"/>
    <n v="1402693689"/>
    <b v="0"/>
    <n v="8359"/>
    <b v="1"/>
    <s v="technology/hardware"/>
    <x v="2"/>
    <s v="hardware"/>
    <n v="543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d v="2015-06-05T21:00:00"/>
    <x v="2077"/>
    <n v="1433538000"/>
    <n v="1428541276"/>
    <b v="0"/>
    <n v="188"/>
    <b v="1"/>
    <s v="technology/hardware"/>
    <x v="2"/>
    <s v="hardware"/>
    <n v="11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d v="2016-12-18T18:30:57"/>
    <x v="2078"/>
    <n v="1482085857"/>
    <n v="1479493857"/>
    <b v="0"/>
    <n v="48"/>
    <b v="1"/>
    <s v="technology/hardware"/>
    <x v="2"/>
    <s v="hardware"/>
    <n v="131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d v="2015-06-25T19:00:00"/>
    <x v="2079"/>
    <n v="1435258800"/>
    <n v="1432659793"/>
    <b v="0"/>
    <n v="607"/>
    <b v="1"/>
    <s v="technology/hardware"/>
    <x v="2"/>
    <s v="hardware"/>
    <n v="28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d v="2015-11-11T23:58:20"/>
    <x v="2080"/>
    <n v="1447286300"/>
    <n v="1444690700"/>
    <b v="0"/>
    <n v="50"/>
    <b v="1"/>
    <s v="technology/hardware"/>
    <x v="2"/>
    <s v="hardware"/>
    <n v="50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d v="2012-05-16T04:59:00"/>
    <x v="2081"/>
    <n v="1337144340"/>
    <n v="1333597555"/>
    <b v="0"/>
    <n v="55"/>
    <b v="1"/>
    <s v="music/indie rock"/>
    <x v="4"/>
    <s v="indie rock"/>
    <n v="115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d v="2011-11-24T03:53:16"/>
    <x v="2082"/>
    <n v="1322106796"/>
    <n v="1316919196"/>
    <b v="0"/>
    <n v="38"/>
    <b v="1"/>
    <s v="music/indie rock"/>
    <x v="4"/>
    <s v="indie rock"/>
    <n v="11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d v="2012-06-04T17:19:55"/>
    <x v="2083"/>
    <n v="1338830395"/>
    <n v="1336238395"/>
    <b v="0"/>
    <n v="25"/>
    <b v="1"/>
    <s v="music/indie rock"/>
    <x v="4"/>
    <s v="indie rock"/>
    <n v="11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d v="2014-05-04T06:59:00"/>
    <x v="2084"/>
    <n v="1399186740"/>
    <n v="1396468782"/>
    <b v="0"/>
    <n v="46"/>
    <b v="1"/>
    <s v="music/indie rock"/>
    <x v="4"/>
    <s v="indie rock"/>
    <n v="108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d v="2012-07-15T20:03:07"/>
    <x v="2085"/>
    <n v="1342382587"/>
    <n v="1339790587"/>
    <b v="0"/>
    <n v="83"/>
    <b v="1"/>
    <s v="music/indie rock"/>
    <x v="4"/>
    <s v="indie rock"/>
    <n v="12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d v="2011-12-14T04:59:00"/>
    <x v="2086"/>
    <n v="1323838740"/>
    <n v="1321200332"/>
    <b v="0"/>
    <n v="35"/>
    <b v="1"/>
    <s v="music/indie rock"/>
    <x v="4"/>
    <s v="indie rock"/>
    <n v="101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d v="2011-09-08T04:54:18"/>
    <x v="2087"/>
    <n v="1315457658"/>
    <n v="1312865658"/>
    <b v="0"/>
    <n v="25"/>
    <b v="1"/>
    <s v="music/indie rock"/>
    <x v="4"/>
    <s v="indie rock"/>
    <n v="10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d v="2010-09-11T03:59:00"/>
    <x v="2088"/>
    <n v="1284177540"/>
    <n v="1281028152"/>
    <b v="0"/>
    <n v="75"/>
    <b v="1"/>
    <s v="music/indie rock"/>
    <x v="4"/>
    <s v="indie rock"/>
    <n v="116"/>
    <x v="7"/>
  </r>
  <r>
    <n v="2089"/>
    <s v="Little Moses EP"/>
    <s v="Little Moses is trying to record their first EP, and we can't do it without your help!"/>
    <n v="2500"/>
    <n v="3010.01"/>
    <x v="0"/>
    <s v="US"/>
    <s v="USD"/>
    <d v="2013-08-02T01:49:54"/>
    <x v="2089"/>
    <n v="1375408194"/>
    <n v="1372384194"/>
    <b v="0"/>
    <n v="62"/>
    <b v="1"/>
    <s v="music/indie rock"/>
    <x v="4"/>
    <s v="indie rock"/>
    <n v="12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d v="2013-02-24T09:09:15"/>
    <x v="2090"/>
    <n v="1361696955"/>
    <n v="1359104955"/>
    <b v="0"/>
    <n v="160"/>
    <b v="1"/>
    <s v="music/indie rock"/>
    <x v="4"/>
    <s v="indie rock"/>
    <n v="1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d v="2011-03-01T20:00:00"/>
    <x v="2091"/>
    <n v="1299009600"/>
    <n v="1294818278"/>
    <b v="0"/>
    <n v="246"/>
    <b v="1"/>
    <s v="music/indie rock"/>
    <x v="4"/>
    <s v="indie rock"/>
    <n v="12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d v="2011-10-07T16:58:52"/>
    <x v="2092"/>
    <n v="1318006732"/>
    <n v="1312822732"/>
    <b v="0"/>
    <n v="55"/>
    <b v="1"/>
    <s v="music/indie rock"/>
    <x v="4"/>
    <s v="indie rock"/>
    <n v="10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d v="2012-12-22T21:30:32"/>
    <x v="2093"/>
    <n v="1356211832"/>
    <n v="1351024232"/>
    <b v="0"/>
    <n v="23"/>
    <b v="1"/>
    <s v="music/indie rock"/>
    <x v="4"/>
    <s v="indie rock"/>
    <n v="10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d v="2012-03-05T03:00:00"/>
    <x v="2094"/>
    <n v="1330916400"/>
    <n v="1327969730"/>
    <b v="0"/>
    <n v="72"/>
    <b v="1"/>
    <s v="music/indie rock"/>
    <x v="4"/>
    <s v="indie rock"/>
    <n v="12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d v="2011-10-02T17:36:13"/>
    <x v="2095"/>
    <n v="1317576973"/>
    <n v="1312392973"/>
    <b v="0"/>
    <n v="22"/>
    <b v="1"/>
    <s v="music/indie rock"/>
    <x v="4"/>
    <s v="indie rock"/>
    <n v="10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d v="2012-10-26T03:59:00"/>
    <x v="2096"/>
    <n v="1351223940"/>
    <n v="1349892735"/>
    <b v="0"/>
    <n v="14"/>
    <b v="1"/>
    <s v="music/indie rock"/>
    <x v="4"/>
    <s v="indie rock"/>
    <n v="102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d v="2011-12-01T15:02:15"/>
    <x v="2097"/>
    <n v="1322751735"/>
    <n v="1317564135"/>
    <b v="0"/>
    <n v="38"/>
    <b v="1"/>
    <s v="music/indie rock"/>
    <x v="4"/>
    <s v="indie rock"/>
    <n v="100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d v="2012-03-08T02:43:55"/>
    <x v="2098"/>
    <n v="1331174635"/>
    <n v="1328582635"/>
    <b v="0"/>
    <n v="32"/>
    <b v="1"/>
    <s v="music/indie rock"/>
    <x v="4"/>
    <s v="indie rock"/>
    <n v="100"/>
    <x v="5"/>
  </r>
  <r>
    <n v="2099"/>
    <s v="Roosevelt Died."/>
    <s v="Our tour van died, we need help!"/>
    <n v="3000"/>
    <n v="3971"/>
    <x v="0"/>
    <s v="US"/>
    <s v="USD"/>
    <d v="2015-07-02T03:40:00"/>
    <x v="2099"/>
    <n v="1435808400"/>
    <n v="1434650084"/>
    <b v="0"/>
    <n v="63"/>
    <b v="1"/>
    <s v="music/indie rock"/>
    <x v="4"/>
    <s v="indie rock"/>
    <n v="132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d v="2012-06-30T03:59:00"/>
    <x v="2100"/>
    <n v="1341028740"/>
    <n v="1339704141"/>
    <b v="0"/>
    <n v="27"/>
    <b v="1"/>
    <s v="music/indie rock"/>
    <x v="4"/>
    <s v="indie rock"/>
    <n v="137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d v="2012-02-13T03:35:14"/>
    <x v="2101"/>
    <n v="1329104114"/>
    <n v="1323920114"/>
    <b v="0"/>
    <n v="44"/>
    <b v="1"/>
    <s v="music/indie rock"/>
    <x v="4"/>
    <s v="indie rock"/>
    <n v="113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d v="2011-05-05T20:50:48"/>
    <x v="2102"/>
    <n v="1304628648"/>
    <n v="1302036648"/>
    <b v="0"/>
    <n v="38"/>
    <b v="1"/>
    <s v="music/indie rock"/>
    <x v="4"/>
    <s v="indie rock"/>
    <n v="136"/>
    <x v="6"/>
  </r>
  <r>
    <n v="2103"/>
    <s v="Matthew Moon's New Album"/>
    <s v="Indie rocker, Matthew Moon, has something to share with you..."/>
    <n v="7777"/>
    <n v="11364"/>
    <x v="0"/>
    <s v="US"/>
    <s v="USD"/>
    <d v="2012-11-09T19:07:07"/>
    <x v="2103"/>
    <n v="1352488027"/>
    <n v="1349892427"/>
    <b v="0"/>
    <n v="115"/>
    <b v="1"/>
    <s v="music/indie rock"/>
    <x v="4"/>
    <s v="indie rock"/>
    <n v="146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d v="2013-05-31T00:00:00"/>
    <x v="2104"/>
    <n v="1369958400"/>
    <n v="1367286434"/>
    <b v="0"/>
    <n v="37"/>
    <b v="1"/>
    <s v="music/indie rock"/>
    <x v="4"/>
    <s v="indie rock"/>
    <n v="13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d v="2014-11-21T04:00:00"/>
    <x v="2105"/>
    <n v="1416542400"/>
    <n v="1415472953"/>
    <b v="0"/>
    <n v="99"/>
    <b v="1"/>
    <s v="music/indie rock"/>
    <x v="4"/>
    <s v="indie rock"/>
    <n v="25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d v="2013-01-26T05:09:34"/>
    <x v="2106"/>
    <n v="1359176974"/>
    <n v="1356584974"/>
    <b v="0"/>
    <n v="44"/>
    <b v="1"/>
    <s v="music/indie rock"/>
    <x v="4"/>
    <s v="indie rock"/>
    <n v="107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d v="2014-11-12T18:03:13"/>
    <x v="2107"/>
    <n v="1415815393"/>
    <n v="1413997393"/>
    <b v="0"/>
    <n v="58"/>
    <b v="1"/>
    <s v="music/indie rock"/>
    <x v="4"/>
    <s v="indie rock"/>
    <n v="108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d v="2012-09-10T03:55:00"/>
    <x v="2108"/>
    <n v="1347249300"/>
    <n v="1344917580"/>
    <b v="0"/>
    <n v="191"/>
    <b v="1"/>
    <s v="music/indie rock"/>
    <x v="4"/>
    <s v="indie rock"/>
    <n v="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d v="2015-07-05T17:00:17"/>
    <x v="2109"/>
    <n v="1436115617"/>
    <n v="1433523617"/>
    <b v="0"/>
    <n v="40"/>
    <b v="1"/>
    <s v="music/indie rock"/>
    <x v="4"/>
    <s v="indie rock"/>
    <n v="10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d v="2014-05-28T04:59:00"/>
    <x v="2110"/>
    <n v="1401253140"/>
    <n v="1398873969"/>
    <b v="0"/>
    <n v="38"/>
    <b v="1"/>
    <s v="music/indie rock"/>
    <x v="4"/>
    <s v="indie rock"/>
    <n v="1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d v="2011-08-15T01:00:00"/>
    <x v="2111"/>
    <n v="1313370000"/>
    <n v="1307594625"/>
    <b v="0"/>
    <n v="39"/>
    <b v="1"/>
    <s v="music/indie rock"/>
    <x v="4"/>
    <s v="indie rock"/>
    <n v="107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d v="2013-04-15T22:16:33"/>
    <x v="2112"/>
    <n v="1366064193"/>
    <n v="1364854593"/>
    <b v="0"/>
    <n v="11"/>
    <b v="1"/>
    <s v="music/indie rock"/>
    <x v="4"/>
    <s v="indie rock"/>
    <n v="100"/>
    <x v="4"/>
  </r>
  <r>
    <n v="2113"/>
    <s v="Summer Underground // Honeycomb LP"/>
    <s v="Help us fund our second full-length album Honeycomb!"/>
    <n v="7000"/>
    <n v="7340"/>
    <x v="0"/>
    <s v="US"/>
    <s v="USD"/>
    <d v="2014-09-23T20:46:16"/>
    <x v="2113"/>
    <n v="1411505176"/>
    <n v="1408481176"/>
    <b v="0"/>
    <n v="107"/>
    <b v="1"/>
    <s v="music/indie rock"/>
    <x v="4"/>
    <s v="indie rock"/>
    <n v="105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d v="2010-12-09T04:59:00"/>
    <x v="2114"/>
    <n v="1291870740"/>
    <n v="1286480070"/>
    <b v="0"/>
    <n v="147"/>
    <b v="1"/>
    <s v="music/indie rock"/>
    <x v="4"/>
    <s v="indie rock"/>
    <n v="105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d v="2011-02-20T01:56:41"/>
    <x v="2115"/>
    <n v="1298167001"/>
    <n v="1295575001"/>
    <b v="0"/>
    <n v="36"/>
    <b v="1"/>
    <s v="music/indie rock"/>
    <x v="4"/>
    <s v="indie rock"/>
    <n v="226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d v="2012-10-02T18:40:03"/>
    <x v="2116"/>
    <n v="1349203203"/>
    <n v="1345056003"/>
    <b v="0"/>
    <n v="92"/>
    <b v="1"/>
    <s v="music/indie rock"/>
    <x v="4"/>
    <s v="indie rock"/>
    <n v="101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d v="2015-10-27T04:59:00"/>
    <x v="2117"/>
    <n v="1445921940"/>
    <n v="1444699549"/>
    <b v="0"/>
    <n v="35"/>
    <b v="1"/>
    <s v="music/indie rock"/>
    <x v="4"/>
    <s v="indie rock"/>
    <n v="148"/>
    <x v="0"/>
  </r>
  <r>
    <n v="2118"/>
    <s v="PORCHES. vs. THE U.S.A."/>
    <s v="PORCHES.  and Documentarians tour from New York to San Francisco and back."/>
    <n v="1000"/>
    <n v="1346.11"/>
    <x v="0"/>
    <s v="US"/>
    <s v="USD"/>
    <d v="2011-07-24T20:08:56"/>
    <x v="2118"/>
    <n v="1311538136"/>
    <n v="1308946136"/>
    <b v="0"/>
    <n v="17"/>
    <b v="1"/>
    <s v="music/indie rock"/>
    <x v="4"/>
    <s v="indie rock"/>
    <n v="135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d v="2012-08-16T03:07:25"/>
    <x v="2119"/>
    <n v="1345086445"/>
    <n v="1342494445"/>
    <b v="0"/>
    <n v="22"/>
    <b v="1"/>
    <s v="music/indie rock"/>
    <x v="4"/>
    <s v="indie rock"/>
    <n v="101"/>
    <x v="5"/>
  </r>
  <r>
    <n v="2120"/>
    <s v="Hearty Har Full Length Album"/>
    <s v="&lt;3_x000a_Coming in from outer space. Help Hearty Har record their 1st album!!"/>
    <n v="8000"/>
    <n v="8070.43"/>
    <x v="0"/>
    <s v="US"/>
    <s v="USD"/>
    <d v="2014-01-01T23:08:56"/>
    <x v="2120"/>
    <n v="1388617736"/>
    <n v="1384384136"/>
    <b v="0"/>
    <n v="69"/>
    <b v="1"/>
    <s v="music/indie rock"/>
    <x v="4"/>
    <s v="indie rock"/>
    <n v="10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d v="2017-01-11T17:49:08"/>
    <x v="2121"/>
    <n v="1484156948"/>
    <n v="1481564948"/>
    <b v="0"/>
    <n v="10"/>
    <b v="0"/>
    <s v="games/video games"/>
    <x v="6"/>
    <s v="video games"/>
    <n v="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d v="2017-01-07T07:12:49"/>
    <x v="2122"/>
    <n v="1483773169"/>
    <n v="1481181169"/>
    <b v="0"/>
    <n v="3"/>
    <b v="0"/>
    <s v="games/video games"/>
    <x v="6"/>
    <s v="video games"/>
    <n v="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d v="2010-03-15T06:59:00"/>
    <x v="2123"/>
    <n v="1268636340"/>
    <n v="1263982307"/>
    <b v="0"/>
    <n v="5"/>
    <b v="0"/>
    <s v="games/video games"/>
    <x v="6"/>
    <s v="video games"/>
    <n v="1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d v="2010-11-30T05:00:00"/>
    <x v="2124"/>
    <n v="1291093200"/>
    <n v="1286930435"/>
    <b v="0"/>
    <n v="5"/>
    <b v="0"/>
    <s v="games/video games"/>
    <x v="6"/>
    <s v="video games"/>
    <n v="1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d v="2015-08-05T00:33:53"/>
    <x v="2125"/>
    <n v="1438734833"/>
    <n v="1436142833"/>
    <b v="0"/>
    <n v="27"/>
    <b v="0"/>
    <s v="games/video games"/>
    <x v="6"/>
    <s v="video games"/>
    <n v="1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d v="2014-12-08T23:21:27"/>
    <x v="2126"/>
    <n v="1418080887"/>
    <n v="1415488887"/>
    <b v="0"/>
    <n v="2"/>
    <b v="0"/>
    <s v="games/video games"/>
    <x v="6"/>
    <s v="video games"/>
    <n v="0"/>
    <x v="3"/>
  </r>
  <r>
    <n v="2127"/>
    <s v="Three Monkeys - Part 1: Into the Abyss"/>
    <s v="Three Monkeys is an audio adventure game for PC."/>
    <n v="28000"/>
    <n v="8076"/>
    <x v="2"/>
    <s v="GB"/>
    <s v="GBP"/>
    <d v="2015-03-12T11:07:43"/>
    <x v="2127"/>
    <n v="1426158463"/>
    <n v="1423570063"/>
    <b v="0"/>
    <n v="236"/>
    <b v="0"/>
    <s v="games/video games"/>
    <x v="6"/>
    <s v="video games"/>
    <n v="29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d v="2014-09-21T18:32:49"/>
    <x v="2128"/>
    <n v="1411324369"/>
    <n v="1406140369"/>
    <b v="0"/>
    <n v="1"/>
    <b v="0"/>
    <s v="games/video games"/>
    <x v="6"/>
    <s v="video games"/>
    <n v="0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d v="2016-03-10T00:35:00"/>
    <x v="2129"/>
    <n v="1457570100"/>
    <n v="1454978100"/>
    <b v="0"/>
    <n v="12"/>
    <b v="0"/>
    <s v="games/video games"/>
    <x v="6"/>
    <s v="video games"/>
    <n v="12"/>
    <x v="2"/>
  </r>
  <r>
    <n v="2130"/>
    <s v="Wondrous Adventures: A Kid's Game"/>
    <s v="You are the hero tasked to save your home from the villainous Sanword."/>
    <n v="42000"/>
    <n v="85"/>
    <x v="2"/>
    <s v="US"/>
    <s v="USD"/>
    <d v="2014-08-16T02:04:23"/>
    <x v="2130"/>
    <n v="1408154663"/>
    <n v="1405130663"/>
    <b v="0"/>
    <n v="4"/>
    <b v="0"/>
    <s v="games/video games"/>
    <x v="6"/>
    <s v="video games"/>
    <n v="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d v="2015-07-12T04:58:11"/>
    <x v="2131"/>
    <n v="1436677091"/>
    <n v="1434085091"/>
    <b v="0"/>
    <n v="3"/>
    <b v="0"/>
    <s v="games/video games"/>
    <x v="6"/>
    <s v="video games"/>
    <n v="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d v="2014-02-03T11:41:32"/>
    <x v="2132"/>
    <n v="1391427692"/>
    <n v="1388835692"/>
    <b v="0"/>
    <n v="99"/>
    <b v="0"/>
    <s v="games/video games"/>
    <x v="6"/>
    <s v="video games"/>
    <n v="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d v="2011-04-24T06:59:00"/>
    <x v="2133"/>
    <n v="1303628340"/>
    <n v="1300328399"/>
    <b v="0"/>
    <n v="3"/>
    <b v="0"/>
    <s v="games/video games"/>
    <x v="6"/>
    <s v="video games"/>
    <n v="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d v="2013-04-27T21:16:31"/>
    <x v="2134"/>
    <n v="1367097391"/>
    <n v="1364505391"/>
    <b v="0"/>
    <n v="3"/>
    <b v="0"/>
    <s v="games/video games"/>
    <x v="6"/>
    <s v="video games"/>
    <n v="2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d v="2012-10-04T23:07:13"/>
    <x v="2135"/>
    <n v="1349392033"/>
    <n v="1346800033"/>
    <b v="0"/>
    <n v="22"/>
    <b v="0"/>
    <s v="games/video games"/>
    <x v="6"/>
    <s v="video games"/>
    <n v="10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d v="2013-10-19T12:13:06"/>
    <x v="2136"/>
    <n v="1382184786"/>
    <n v="1379592786"/>
    <b v="0"/>
    <n v="4"/>
    <b v="0"/>
    <s v="games/video games"/>
    <x v="6"/>
    <s v="video games"/>
    <n v="0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d v="2014-12-05T18:30:29"/>
    <x v="2137"/>
    <n v="1417804229"/>
    <n v="1415212229"/>
    <b v="0"/>
    <n v="534"/>
    <b v="0"/>
    <s v="games/video games"/>
    <x v="6"/>
    <s v="video games"/>
    <n v="28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d v="2013-11-09T01:18:59"/>
    <x v="2138"/>
    <n v="1383959939"/>
    <n v="1381364339"/>
    <b v="0"/>
    <n v="12"/>
    <b v="0"/>
    <s v="games/video games"/>
    <x v="6"/>
    <s v="video games"/>
    <n v="1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d v="2016-11-03T18:00:08"/>
    <x v="2139"/>
    <n v="1478196008"/>
    <n v="1475604008"/>
    <b v="0"/>
    <n v="56"/>
    <b v="0"/>
    <s v="games/video games"/>
    <x v="6"/>
    <s v="video games"/>
    <n v="5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d v="2013-01-11T20:00:24"/>
    <x v="2140"/>
    <n v="1357934424"/>
    <n v="1355342424"/>
    <b v="0"/>
    <n v="11"/>
    <b v="0"/>
    <s v="games/video games"/>
    <x v="6"/>
    <s v="video games"/>
    <n v="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d v="2014-11-14T06:39:19"/>
    <x v="2141"/>
    <n v="1415947159"/>
    <n v="1413351559"/>
    <b v="0"/>
    <n v="0"/>
    <b v="0"/>
    <s v="games/video games"/>
    <x v="6"/>
    <s v="video games"/>
    <n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d v="2015-12-30T16:50:10"/>
    <x v="2142"/>
    <n v="1451494210"/>
    <n v="1449075010"/>
    <b v="0"/>
    <n v="12"/>
    <b v="0"/>
    <s v="games/video games"/>
    <x v="6"/>
    <s v="video games"/>
    <n v="6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d v="2010-07-21T19:00:00"/>
    <x v="2143"/>
    <n v="1279738800"/>
    <n v="1275599812"/>
    <b v="0"/>
    <n v="5"/>
    <b v="0"/>
    <s v="games/video games"/>
    <x v="6"/>
    <s v="video games"/>
    <n v="11"/>
    <x v="7"/>
  </r>
  <r>
    <n v="2144"/>
    <s v="Project Starborn"/>
    <s v="A thousand community-built sandbox games (and more!) with a fully-customizable game engine."/>
    <n v="35500"/>
    <n v="607"/>
    <x v="2"/>
    <s v="US"/>
    <s v="USD"/>
    <d v="2013-09-14T13:07:20"/>
    <x v="2144"/>
    <n v="1379164040"/>
    <n v="1376399240"/>
    <b v="0"/>
    <n v="24"/>
    <b v="0"/>
    <s v="games/video games"/>
    <x v="6"/>
    <s v="video games"/>
    <n v="2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d v="2013-11-27T06:41:54"/>
    <x v="2145"/>
    <n v="1385534514"/>
    <n v="1382938914"/>
    <b v="0"/>
    <n v="89"/>
    <b v="0"/>
    <s v="games/video games"/>
    <x v="6"/>
    <s v="video games"/>
    <n v="30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d v="2016-02-11T16:18:30"/>
    <x v="2146"/>
    <n v="1455207510"/>
    <n v="1453997910"/>
    <b v="0"/>
    <n v="1"/>
    <b v="0"/>
    <s v="games/video games"/>
    <x v="6"/>
    <s v="video games"/>
    <n v="0"/>
    <x v="2"/>
  </r>
  <r>
    <n v="2147"/>
    <s v="Johnny Rocketfingers 3"/>
    <s v="A Point and Click Adventure on Steroids."/>
    <n v="390000"/>
    <n v="2716"/>
    <x v="2"/>
    <s v="US"/>
    <s v="USD"/>
    <d v="2014-11-16T08:05:48"/>
    <x v="2147"/>
    <n v="1416125148"/>
    <n v="1413356748"/>
    <b v="0"/>
    <n v="55"/>
    <b v="0"/>
    <s v="games/video games"/>
    <x v="6"/>
    <s v="video games"/>
    <n v="1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d v="2015-04-02T16:36:22"/>
    <x v="2148"/>
    <n v="1427992582"/>
    <n v="1425404182"/>
    <b v="0"/>
    <n v="2"/>
    <b v="0"/>
    <s v="games/video games"/>
    <x v="6"/>
    <s v="video games"/>
    <n v="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d v="2010-07-31T00:00:00"/>
    <x v="2149"/>
    <n v="1280534400"/>
    <n v="1277512556"/>
    <b v="0"/>
    <n v="0"/>
    <b v="0"/>
    <s v="games/video games"/>
    <x v="6"/>
    <s v="video games"/>
    <n v="0"/>
    <x v="7"/>
  </r>
  <r>
    <n v="2150"/>
    <s v="The Unknown Door"/>
    <s v="A pixel styled open world detective game."/>
    <n v="50000"/>
    <n v="405"/>
    <x v="2"/>
    <s v="NO"/>
    <s v="NOK"/>
    <d v="2016-07-13T06:49:59"/>
    <x v="2150"/>
    <n v="1468392599"/>
    <n v="1465800599"/>
    <b v="0"/>
    <n v="4"/>
    <b v="0"/>
    <s v="games/video games"/>
    <x v="6"/>
    <s v="video games"/>
    <n v="1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d v="2016-06-29T20:20:14"/>
    <x v="2151"/>
    <n v="1467231614"/>
    <n v="1464639614"/>
    <b v="0"/>
    <n v="6"/>
    <b v="0"/>
    <s v="games/video games"/>
    <x v="6"/>
    <s v="video games"/>
    <n v="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d v="2014-03-15T18:58:29"/>
    <x v="2152"/>
    <n v="1394909909"/>
    <n v="1392321509"/>
    <b v="0"/>
    <n v="4"/>
    <b v="0"/>
    <s v="games/video games"/>
    <x v="6"/>
    <s v="video games"/>
    <n v="0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d v="2015-01-10T07:59:00"/>
    <x v="2153"/>
    <n v="1420876740"/>
    <n v="1417470718"/>
    <b v="0"/>
    <n v="4"/>
    <b v="0"/>
    <s v="games/video games"/>
    <x v="6"/>
    <s v="video games"/>
    <n v="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d v="2014-01-28T15:10:27"/>
    <x v="2154"/>
    <n v="1390921827"/>
    <n v="1389193827"/>
    <b v="0"/>
    <n v="2"/>
    <b v="0"/>
    <s v="games/video games"/>
    <x v="6"/>
    <s v="video games"/>
    <n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d v="2016-03-31T16:56:25"/>
    <x v="2155"/>
    <n v="1459443385"/>
    <n v="1456854985"/>
    <b v="0"/>
    <n v="5"/>
    <b v="0"/>
    <s v="games/video games"/>
    <x v="6"/>
    <s v="video games"/>
    <n v="2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d v="2013-09-16T20:30:06"/>
    <x v="2156"/>
    <n v="1379363406"/>
    <n v="1375475406"/>
    <b v="0"/>
    <n v="83"/>
    <b v="0"/>
    <s v="games/video games"/>
    <x v="6"/>
    <s v="video games"/>
    <n v="3"/>
    <x v="4"/>
  </r>
  <r>
    <n v="2157"/>
    <s v="Nin"/>
    <s v="Gamers and 90's fans unite in this small tale of epic proportions!"/>
    <n v="75000"/>
    <n v="21144"/>
    <x v="2"/>
    <s v="US"/>
    <s v="USD"/>
    <d v="2016-12-23T07:59:00"/>
    <x v="2157"/>
    <n v="1482479940"/>
    <n v="1479684783"/>
    <b v="0"/>
    <n v="57"/>
    <b v="0"/>
    <s v="games/video games"/>
    <x v="6"/>
    <s v="video games"/>
    <n v="28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d v="2013-02-04T20:29:34"/>
    <x v="2158"/>
    <n v="1360009774"/>
    <n v="1356121774"/>
    <b v="0"/>
    <n v="311"/>
    <b v="0"/>
    <s v="games/video games"/>
    <x v="6"/>
    <s v="video games"/>
    <n v="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d v="2011-07-16T17:32:54"/>
    <x v="2159"/>
    <n v="1310837574"/>
    <n v="1308245574"/>
    <b v="0"/>
    <n v="2"/>
    <b v="0"/>
    <s v="games/video games"/>
    <x v="6"/>
    <s v="video games"/>
    <n v="1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d v="2012-05-19T17:05:05"/>
    <x v="2160"/>
    <n v="1337447105"/>
    <n v="1334855105"/>
    <b v="0"/>
    <n v="16"/>
    <b v="0"/>
    <s v="games/video games"/>
    <x v="6"/>
    <s v="video games"/>
    <n v="1"/>
    <x v="5"/>
  </r>
  <r>
    <n v="2161"/>
    <s v="CallMeGhost DEBUT ALBUM preorder!"/>
    <s v="We're trying to fund hard copies of our debut album!"/>
    <n v="400"/>
    <n v="463"/>
    <x v="0"/>
    <s v="US"/>
    <s v="USD"/>
    <d v="2015-09-23T20:27:39"/>
    <x v="2161"/>
    <n v="1443040059"/>
    <n v="1440448059"/>
    <b v="0"/>
    <n v="13"/>
    <b v="1"/>
    <s v="music/rock"/>
    <x v="4"/>
    <s v="rock"/>
    <n v="116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d v="2014-07-24T18:23:11"/>
    <x v="2162"/>
    <n v="1406226191"/>
    <n v="1403547791"/>
    <b v="0"/>
    <n v="58"/>
    <b v="1"/>
    <s v="music/rock"/>
    <x v="4"/>
    <s v="rock"/>
    <n v="11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d v="2015-06-08T03:50:00"/>
    <x v="2163"/>
    <n v="1433735400"/>
    <n v="1429306520"/>
    <b v="0"/>
    <n v="44"/>
    <b v="1"/>
    <s v="music/rock"/>
    <x v="4"/>
    <s v="rock"/>
    <n v="132"/>
    <x v="0"/>
  </r>
  <r>
    <n v="2164"/>
    <s v="Rosaline debut record"/>
    <s v="South Florida roots country/rock outfit's long awaited debut record"/>
    <n v="5500"/>
    <n v="5645"/>
    <x v="0"/>
    <s v="US"/>
    <s v="USD"/>
    <d v="2016-06-25T03:59:00"/>
    <x v="2164"/>
    <n v="1466827140"/>
    <n v="1464196414"/>
    <b v="0"/>
    <n v="83"/>
    <b v="1"/>
    <s v="music/rock"/>
    <x v="4"/>
    <s v="rock"/>
    <n v="10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d v="2016-04-08T15:00:35"/>
    <x v="2165"/>
    <n v="1460127635"/>
    <n v="1457539235"/>
    <b v="0"/>
    <n v="117"/>
    <b v="1"/>
    <s v="music/rock"/>
    <x v="4"/>
    <s v="rock"/>
    <n v="13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d v="2014-12-05T21:06:58"/>
    <x v="2166"/>
    <n v="1417813618"/>
    <n v="1413922018"/>
    <b v="0"/>
    <n v="32"/>
    <b v="1"/>
    <s v="music/rock"/>
    <x v="4"/>
    <s v="rock"/>
    <n v="147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d v="2012-09-15T01:35:37"/>
    <x v="2167"/>
    <n v="1347672937"/>
    <n v="1346463337"/>
    <b v="0"/>
    <n v="8"/>
    <b v="1"/>
    <s v="music/rock"/>
    <x v="4"/>
    <s v="rock"/>
    <n v="12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d v="2017-02-10T05:00:00"/>
    <x v="2168"/>
    <n v="1486702800"/>
    <n v="1484058261"/>
    <b v="0"/>
    <n v="340"/>
    <b v="1"/>
    <s v="music/rock"/>
    <x v="4"/>
    <s v="rock"/>
    <n v="122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d v="2017-03-02T16:49:11"/>
    <x v="2169"/>
    <n v="1488473351"/>
    <n v="1488214151"/>
    <b v="0"/>
    <n v="7"/>
    <b v="1"/>
    <s v="music/rock"/>
    <x v="4"/>
    <s v="rock"/>
    <n v="100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d v="2015-08-22T18:00:22"/>
    <x v="2170"/>
    <n v="1440266422"/>
    <n v="1436810422"/>
    <b v="0"/>
    <n v="19"/>
    <b v="1"/>
    <s v="music/rock"/>
    <x v="4"/>
    <s v="rock"/>
    <n v="181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d v="2015-06-22T05:00:00"/>
    <x v="2171"/>
    <n v="1434949200"/>
    <n v="1431903495"/>
    <b v="0"/>
    <n v="47"/>
    <b v="1"/>
    <s v="music/rock"/>
    <x v="4"/>
    <s v="rock"/>
    <n v="106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d v="2015-04-18T13:55:20"/>
    <x v="2172"/>
    <n v="1429365320"/>
    <n v="1426773320"/>
    <b v="0"/>
    <n v="13"/>
    <b v="1"/>
    <s v="music/rock"/>
    <x v="4"/>
    <s v="rock"/>
    <n v="1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d v="2013-09-10T03:59:00"/>
    <x v="2173"/>
    <n v="1378785540"/>
    <n v="1376066243"/>
    <b v="0"/>
    <n v="90"/>
    <b v="1"/>
    <s v="music/rock"/>
    <x v="4"/>
    <s v="rock"/>
    <n v="127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d v="2016-05-05T13:01:47"/>
    <x v="2174"/>
    <n v="1462453307"/>
    <n v="1459861307"/>
    <b v="0"/>
    <n v="63"/>
    <b v="1"/>
    <s v="music/rock"/>
    <x v="4"/>
    <s v="rock"/>
    <n v="10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d v="2016-07-21T00:13:06"/>
    <x v="2175"/>
    <n v="1469059986"/>
    <n v="1468455186"/>
    <b v="0"/>
    <n v="26"/>
    <b v="1"/>
    <s v="music/rock"/>
    <x v="4"/>
    <s v="rock"/>
    <n v="250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d v="2015-05-02T15:11:49"/>
    <x v="2176"/>
    <n v="1430579509"/>
    <n v="1427987509"/>
    <b v="0"/>
    <n v="71"/>
    <b v="1"/>
    <s v="music/rock"/>
    <x v="4"/>
    <s v="rock"/>
    <n v="12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d v="2016-06-06T06:01:07"/>
    <x v="2177"/>
    <n v="1465192867"/>
    <n v="1463032867"/>
    <b v="0"/>
    <n v="38"/>
    <b v="1"/>
    <s v="music/rock"/>
    <x v="4"/>
    <s v="rock"/>
    <n v="100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d v="2017-01-18T15:16:37"/>
    <x v="2178"/>
    <n v="1484752597"/>
    <n v="1482160597"/>
    <b v="0"/>
    <n v="859"/>
    <b v="1"/>
    <s v="music/rock"/>
    <x v="4"/>
    <s v="rock"/>
    <n v="139"/>
    <x v="2"/>
  </r>
  <r>
    <n v="2179"/>
    <s v="Woodhouse EP"/>
    <s v="Woodhouse is making an EP!  If you are a fan of whiskey and loud guitars, contribute to the cause!"/>
    <n v="1000"/>
    <n v="1614"/>
    <x v="0"/>
    <s v="US"/>
    <s v="USD"/>
    <d v="2015-04-11T04:06:32"/>
    <x v="2179"/>
    <n v="1428725192"/>
    <n v="1426133192"/>
    <b v="0"/>
    <n v="21"/>
    <b v="1"/>
    <s v="music/rock"/>
    <x v="4"/>
    <s v="rock"/>
    <n v="16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d v="2015-11-13T17:04:28"/>
    <x v="2180"/>
    <n v="1447434268"/>
    <n v="1443801868"/>
    <b v="0"/>
    <n v="78"/>
    <b v="1"/>
    <s v="music/rock"/>
    <x v="4"/>
    <s v="rock"/>
    <n v="107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d v="2017-02-21T00:07:33"/>
    <x v="2181"/>
    <n v="1487635653"/>
    <n v="1486426053"/>
    <b v="0"/>
    <n v="53"/>
    <b v="1"/>
    <s v="games/tabletop games"/>
    <x v="6"/>
    <s v="tabletop games"/>
    <n v="15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d v="2014-10-02T21:37:05"/>
    <x v="2182"/>
    <n v="1412285825"/>
    <n v="1409261825"/>
    <b v="0"/>
    <n v="356"/>
    <b v="1"/>
    <s v="games/tabletop games"/>
    <x v="6"/>
    <s v="tabletop games"/>
    <n v="524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d v="2017-02-09T05:00:00"/>
    <x v="2183"/>
    <n v="1486616400"/>
    <n v="1484037977"/>
    <b v="0"/>
    <n v="279"/>
    <b v="1"/>
    <s v="games/tabletop games"/>
    <x v="6"/>
    <s v="tabletop games"/>
    <n v="489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d v="2016-01-25T16:00:00"/>
    <x v="2184"/>
    <n v="1453737600"/>
    <n v="1452530041"/>
    <b v="1"/>
    <n v="266"/>
    <b v="1"/>
    <s v="games/tabletop games"/>
    <x v="6"/>
    <s v="tabletop games"/>
    <n v="285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d v="2013-03-26T08:23:59"/>
    <x v="2185"/>
    <n v="1364286239"/>
    <n v="1360830239"/>
    <b v="0"/>
    <n v="623"/>
    <b v="1"/>
    <s v="games/tabletop games"/>
    <x v="6"/>
    <s v="tabletop games"/>
    <n v="1857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d v="2016-09-07T02:00:00"/>
    <x v="2186"/>
    <n v="1473213600"/>
    <n v="1470062743"/>
    <b v="0"/>
    <n v="392"/>
    <b v="1"/>
    <s v="games/tabletop games"/>
    <x v="6"/>
    <s v="tabletop games"/>
    <n v="1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d v="2015-04-03T03:59:00"/>
    <x v="2187"/>
    <n v="1428033540"/>
    <n v="1425531666"/>
    <b v="1"/>
    <n v="3562"/>
    <b v="1"/>
    <s v="games/tabletop games"/>
    <x v="6"/>
    <s v="tabletop games"/>
    <n v="1015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d v="2016-10-25T17:00:00"/>
    <x v="2188"/>
    <n v="1477414800"/>
    <n v="1474380241"/>
    <b v="0"/>
    <n v="514"/>
    <b v="1"/>
    <s v="games/tabletop games"/>
    <x v="6"/>
    <s v="tabletop games"/>
    <n v="412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d v="2016-04-21T22:00:00"/>
    <x v="2189"/>
    <n v="1461276000"/>
    <n v="1460055300"/>
    <b v="0"/>
    <n v="88"/>
    <b v="1"/>
    <s v="games/tabletop games"/>
    <x v="6"/>
    <s v="tabletop games"/>
    <n v="503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d v="2016-03-23T06:59:00"/>
    <x v="2190"/>
    <n v="1458716340"/>
    <n v="1455721204"/>
    <b v="0"/>
    <n v="537"/>
    <b v="1"/>
    <s v="games/tabletop games"/>
    <x v="6"/>
    <s v="tabletop games"/>
    <n v="185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d v="2017-02-14T20:00:27"/>
    <x v="2191"/>
    <n v="1487102427"/>
    <n v="1486065627"/>
    <b v="0"/>
    <n v="25"/>
    <b v="1"/>
    <s v="games/tabletop games"/>
    <x v="6"/>
    <s v="tabletop games"/>
    <n v="12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d v="2016-12-15T23:00:00"/>
    <x v="2192"/>
    <n v="1481842800"/>
    <n v="1479414344"/>
    <b v="0"/>
    <n v="3238"/>
    <b v="1"/>
    <s v="games/tabletop games"/>
    <x v="6"/>
    <s v="tabletop games"/>
    <n v="108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d v="2016-11-21T04:59:00"/>
    <x v="2193"/>
    <n v="1479704340"/>
    <n v="1477043072"/>
    <b v="0"/>
    <n v="897"/>
    <b v="1"/>
    <s v="games/tabletop games"/>
    <x v="6"/>
    <s v="tabletop games"/>
    <n v="45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d v="2016-03-26T17:11:30"/>
    <x v="2194"/>
    <n v="1459012290"/>
    <n v="1456423890"/>
    <b v="0"/>
    <n v="878"/>
    <b v="1"/>
    <s v="games/tabletop games"/>
    <x v="6"/>
    <s v="tabletop games"/>
    <n v="537"/>
    <x v="2"/>
  </r>
  <r>
    <n v="2195"/>
    <s v="Purgatoria: City of Angels"/>
    <s v="A gritty, noir tabletop RPG with a fast-paced combo-based battle system."/>
    <n v="4600"/>
    <n v="5535"/>
    <x v="0"/>
    <s v="US"/>
    <s v="USD"/>
    <d v="2015-08-11T18:31:40"/>
    <x v="2195"/>
    <n v="1439317900"/>
    <n v="1436725900"/>
    <b v="0"/>
    <n v="115"/>
    <b v="1"/>
    <s v="games/tabletop games"/>
    <x v="6"/>
    <s v="tabletop games"/>
    <n v="120"/>
    <x v="0"/>
  </r>
  <r>
    <n v="2196"/>
    <s v="LACORSA Grand Prix Game (relaunch)"/>
    <s v="Race your friends in style with this classic Grand Prix game."/>
    <n v="14000"/>
    <n v="15937"/>
    <x v="0"/>
    <s v="US"/>
    <s v="USD"/>
    <d v="2016-12-02T07:00:00"/>
    <x v="2196"/>
    <n v="1480662000"/>
    <n v="1478000502"/>
    <b v="0"/>
    <n v="234"/>
    <b v="1"/>
    <s v="games/tabletop games"/>
    <x v="6"/>
    <s v="tabletop games"/>
    <n v="11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d v="2015-02-28T14:00:59"/>
    <x v="2197"/>
    <n v="1425132059"/>
    <n v="1422540059"/>
    <b v="0"/>
    <n v="4330"/>
    <b v="1"/>
    <s v="games/tabletop games"/>
    <x v="6"/>
    <s v="tabletop games"/>
    <n v="95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d v="2015-11-14T13:20:00"/>
    <x v="2198"/>
    <n v="1447507200"/>
    <n v="1444911600"/>
    <b v="0"/>
    <n v="651"/>
    <b v="1"/>
    <s v="games/tabletop games"/>
    <x v="6"/>
    <s v="tabletop games"/>
    <n v="133"/>
    <x v="0"/>
  </r>
  <r>
    <n v="2199"/>
    <s v="Decadolo. Flip it!"/>
    <s v="A new strategic board game designed to flip out your opponent."/>
    <n v="9000"/>
    <n v="13228"/>
    <x v="0"/>
    <s v="IE"/>
    <s v="EUR"/>
    <d v="2015-10-15T09:59:58"/>
    <x v="2199"/>
    <n v="1444903198"/>
    <n v="1442311198"/>
    <b v="1"/>
    <n v="251"/>
    <b v="1"/>
    <s v="games/tabletop games"/>
    <x v="6"/>
    <s v="tabletop games"/>
    <n v="147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d v="2015-07-06T03:00:00"/>
    <x v="2200"/>
    <n v="1436151600"/>
    <n v="1433775668"/>
    <b v="0"/>
    <n v="263"/>
    <b v="1"/>
    <s v="games/tabletop games"/>
    <x v="6"/>
    <s v="tabletop games"/>
    <n v="54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d v="2013-01-16T20:19:25"/>
    <x v="2201"/>
    <n v="1358367565"/>
    <n v="1357157965"/>
    <b v="0"/>
    <n v="28"/>
    <b v="1"/>
    <s v="music/electronic music"/>
    <x v="4"/>
    <s v="electronic music"/>
    <n v="383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d v="2012-11-01T20:22:48"/>
    <x v="2202"/>
    <n v="1351801368"/>
    <n v="1349209368"/>
    <b v="0"/>
    <n v="721"/>
    <b v="1"/>
    <s v="music/electronic music"/>
    <x v="4"/>
    <s v="electronic music"/>
    <n v="704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d v="2015-09-24T20:38:02"/>
    <x v="2203"/>
    <n v="1443127082"/>
    <n v="1440535082"/>
    <b v="0"/>
    <n v="50"/>
    <b v="1"/>
    <s v="music/electronic music"/>
    <x v="4"/>
    <s v="electronic music"/>
    <n v="1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d v="2013-03-09T07:28:39"/>
    <x v="2204"/>
    <n v="1362814119"/>
    <n v="1360222119"/>
    <b v="0"/>
    <n v="73"/>
    <b v="1"/>
    <s v="music/electronic music"/>
    <x v="4"/>
    <s v="electronic music"/>
    <n v="13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d v="2012-06-01T19:43:09"/>
    <x v="2205"/>
    <n v="1338579789"/>
    <n v="1335987789"/>
    <b v="0"/>
    <n v="27"/>
    <b v="1"/>
    <s v="music/electronic music"/>
    <x v="4"/>
    <s v="electronic music"/>
    <n v="152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d v="2012-04-16T06:10:24"/>
    <x v="2206"/>
    <n v="1334556624"/>
    <n v="1333001424"/>
    <b v="0"/>
    <n v="34"/>
    <b v="1"/>
    <s v="music/electronic music"/>
    <x v="4"/>
    <s v="electronic music"/>
    <n v="103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d v="2013-11-16T05:39:33"/>
    <x v="2207"/>
    <n v="1384580373"/>
    <n v="1381984773"/>
    <b v="0"/>
    <n v="7"/>
    <b v="1"/>
    <s v="music/electronic music"/>
    <x v="4"/>
    <s v="electronic music"/>
    <n v="100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d v="2012-04-07T04:00:00"/>
    <x v="2208"/>
    <n v="1333771200"/>
    <n v="1328649026"/>
    <b v="0"/>
    <n v="24"/>
    <b v="1"/>
    <s v="music/electronic music"/>
    <x v="4"/>
    <s v="electronic music"/>
    <n v="10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d v="2014-04-14T23:00:00"/>
    <x v="2209"/>
    <n v="1397516400"/>
    <n v="1396524644"/>
    <b v="0"/>
    <n v="15"/>
    <b v="1"/>
    <s v="music/electronic music"/>
    <x v="4"/>
    <s v="electronic music"/>
    <n v="151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d v="2012-04-14T17:36:00"/>
    <x v="2210"/>
    <n v="1334424960"/>
    <n v="1329442510"/>
    <b v="0"/>
    <n v="72"/>
    <b v="1"/>
    <s v="music/electronic music"/>
    <x v="4"/>
    <s v="electronic music"/>
    <n v="111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d v="2014-04-10T06:59:00"/>
    <x v="2211"/>
    <n v="1397113140"/>
    <n v="1395168625"/>
    <b v="0"/>
    <n v="120"/>
    <b v="1"/>
    <s v="music/electronic music"/>
    <x v="4"/>
    <s v="electronic music"/>
    <n v="196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d v="2013-11-04T01:00:00"/>
    <x v="2212"/>
    <n v="1383526800"/>
    <n v="1380650177"/>
    <b v="0"/>
    <n v="123"/>
    <b v="1"/>
    <s v="music/electronic music"/>
    <x v="4"/>
    <s v="electronic music"/>
    <n v="114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d v="2015-05-15T19:49:39"/>
    <x v="2213"/>
    <n v="1431719379"/>
    <n v="1429127379"/>
    <b v="0"/>
    <n v="1"/>
    <b v="1"/>
    <s v="music/electronic music"/>
    <x v="4"/>
    <s v="electronic music"/>
    <n v="2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d v="2014-02-06T19:00:48"/>
    <x v="2214"/>
    <n v="1391713248"/>
    <n v="1389121248"/>
    <b v="0"/>
    <n v="24"/>
    <b v="1"/>
    <s v="music/electronic music"/>
    <x v="4"/>
    <s v="electronic music"/>
    <n v="293"/>
    <x v="3"/>
  </r>
  <r>
    <n v="2215"/>
    <s v="&quot;Something to See, Not to Say&quot; - Anemometer's First EP Album"/>
    <s v="Ambient Electro Grind-fest!"/>
    <n v="550"/>
    <n v="860"/>
    <x v="0"/>
    <s v="US"/>
    <s v="USD"/>
    <d v="2012-03-13T06:59:00"/>
    <x v="2215"/>
    <n v="1331621940"/>
    <n v="1329671572"/>
    <b v="0"/>
    <n v="33"/>
    <b v="1"/>
    <s v="music/electronic music"/>
    <x v="4"/>
    <s v="electronic music"/>
    <n v="156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d v="2015-07-23T18:02:25"/>
    <x v="2216"/>
    <n v="1437674545"/>
    <n v="1436464945"/>
    <b v="0"/>
    <n v="14"/>
    <b v="1"/>
    <s v="music/electronic music"/>
    <x v="4"/>
    <s v="electronic music"/>
    <n v="10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d v="2015-11-02T08:00:00"/>
    <x v="2217"/>
    <n v="1446451200"/>
    <n v="1445539113"/>
    <b v="0"/>
    <n v="9"/>
    <b v="1"/>
    <s v="music/electronic music"/>
    <x v="4"/>
    <s v="electronic music"/>
    <n v="101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d v="2012-08-29T00:00:00"/>
    <x v="2218"/>
    <n v="1346198400"/>
    <n v="1344281383"/>
    <b v="0"/>
    <n v="76"/>
    <b v="1"/>
    <s v="music/electronic music"/>
    <x v="4"/>
    <s v="electronic music"/>
    <n v="123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d v="2015-08-19T17:15:12"/>
    <x v="2219"/>
    <n v="1440004512"/>
    <n v="1437412512"/>
    <b v="0"/>
    <n v="19"/>
    <b v="1"/>
    <s v="music/electronic music"/>
    <x v="4"/>
    <s v="electronic music"/>
    <n v="10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d v="2013-07-27T01:27:16"/>
    <x v="2220"/>
    <n v="1374888436"/>
    <n v="1372296436"/>
    <b v="0"/>
    <n v="69"/>
    <b v="1"/>
    <s v="music/electronic music"/>
    <x v="4"/>
    <s v="electronic music"/>
    <n v="101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d v="2016-04-23T00:00:00"/>
    <x v="2221"/>
    <n v="1461369600"/>
    <n v="1458748809"/>
    <b v="0"/>
    <n v="218"/>
    <b v="1"/>
    <s v="games/tabletop games"/>
    <x v="6"/>
    <s v="tabletop games"/>
    <n v="108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d v="2012-01-28T18:54:07"/>
    <x v="2222"/>
    <n v="1327776847"/>
    <n v="1325184847"/>
    <b v="0"/>
    <n v="30"/>
    <b v="1"/>
    <s v="games/tabletop games"/>
    <x v="6"/>
    <s v="tabletop games"/>
    <n v="163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d v="2015-06-27T15:22:48"/>
    <x v="2223"/>
    <n v="1435418568"/>
    <n v="1432826568"/>
    <b v="0"/>
    <n v="100"/>
    <b v="1"/>
    <s v="games/tabletop games"/>
    <x v="6"/>
    <s v="tabletop games"/>
    <n v="106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d v="2016-10-29T19:00:00"/>
    <x v="2224"/>
    <n v="1477767600"/>
    <n v="1475337675"/>
    <b v="0"/>
    <n v="296"/>
    <b v="1"/>
    <s v="games/tabletop games"/>
    <x v="6"/>
    <s v="tabletop games"/>
    <n v="24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d v="2014-09-21T19:00:15"/>
    <x v="2225"/>
    <n v="1411326015"/>
    <n v="1408734015"/>
    <b v="0"/>
    <n v="1204"/>
    <b v="1"/>
    <s v="games/tabletop games"/>
    <x v="6"/>
    <s v="tabletop games"/>
    <n v="94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d v="2016-02-12T04:59:00"/>
    <x v="2226"/>
    <n v="1455253140"/>
    <n v="1452625822"/>
    <b v="0"/>
    <n v="321"/>
    <b v="1"/>
    <s v="games/tabletop games"/>
    <x v="6"/>
    <s v="tabletop games"/>
    <n v="108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d v="2013-11-13T20:22:35"/>
    <x v="2227"/>
    <n v="1384374155"/>
    <n v="1381778555"/>
    <b v="0"/>
    <n v="301"/>
    <b v="1"/>
    <s v="games/tabletop games"/>
    <x v="6"/>
    <s v="tabletop games"/>
    <n v="15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d v="2015-08-16T06:40:36"/>
    <x v="2228"/>
    <n v="1439707236"/>
    <n v="1437115236"/>
    <b v="0"/>
    <n v="144"/>
    <b v="1"/>
    <s v="games/tabletop games"/>
    <x v="6"/>
    <s v="tabletop games"/>
    <n v="1174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d v="2013-09-03T04:00:00"/>
    <x v="2229"/>
    <n v="1378180800"/>
    <n v="1375113391"/>
    <b v="0"/>
    <n v="539"/>
    <b v="1"/>
    <s v="games/tabletop games"/>
    <x v="6"/>
    <s v="tabletop games"/>
    <n v="171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d v="2014-04-25T21:08:47"/>
    <x v="2230"/>
    <n v="1398460127"/>
    <n v="1395868127"/>
    <b v="0"/>
    <n v="498"/>
    <b v="1"/>
    <s v="games/tabletop games"/>
    <x v="6"/>
    <s v="tabletop games"/>
    <n v="126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d v="2013-06-25T05:00:00"/>
    <x v="2231"/>
    <n v="1372136400"/>
    <n v="1369864301"/>
    <b v="0"/>
    <n v="1113"/>
    <b v="1"/>
    <s v="games/tabletop games"/>
    <x v="6"/>
    <s v="tabletop games"/>
    <n v="1212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d v="2014-07-19T03:00:00"/>
    <x v="2232"/>
    <n v="1405738800"/>
    <n v="1402945408"/>
    <b v="0"/>
    <n v="988"/>
    <b v="1"/>
    <s v="games/tabletop games"/>
    <x v="6"/>
    <s v="tabletop games"/>
    <n v="496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d v="2015-12-14T00:00:00"/>
    <x v="2233"/>
    <n v="1450051200"/>
    <n v="1448269539"/>
    <b v="0"/>
    <n v="391"/>
    <b v="1"/>
    <s v="games/tabletop games"/>
    <x v="6"/>
    <s v="tabletop games"/>
    <n v="3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d v="2017-01-05T19:47:27"/>
    <x v="2234"/>
    <n v="1483645647"/>
    <n v="1481053647"/>
    <b v="0"/>
    <n v="28"/>
    <b v="1"/>
    <s v="games/tabletop games"/>
    <x v="6"/>
    <s v="tabletop games"/>
    <n v="1165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d v="2015-03-28T23:31:51"/>
    <x v="2235"/>
    <n v="1427585511"/>
    <n v="1424997111"/>
    <b v="0"/>
    <n v="147"/>
    <b v="1"/>
    <s v="games/tabletop games"/>
    <x v="6"/>
    <s v="tabletop games"/>
    <n v="153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d v="2016-02-01T14:48:43"/>
    <x v="2236"/>
    <n v="1454338123"/>
    <n v="1451746123"/>
    <b v="0"/>
    <n v="680"/>
    <b v="1"/>
    <s v="games/tabletop games"/>
    <x v="6"/>
    <s v="tabletop games"/>
    <n v="537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d v="2014-11-12T07:59:00"/>
    <x v="2237"/>
    <n v="1415779140"/>
    <n v="1412294683"/>
    <b v="0"/>
    <n v="983"/>
    <b v="1"/>
    <s v="games/tabletop games"/>
    <x v="6"/>
    <s v="tabletop games"/>
    <n v="353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d v="2017-03-10T14:55:16"/>
    <x v="2238"/>
    <n v="1489157716"/>
    <n v="1486565716"/>
    <b v="0"/>
    <n v="79"/>
    <b v="1"/>
    <s v="games/tabletop games"/>
    <x v="6"/>
    <s v="tabletop games"/>
    <n v="1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d v="2013-12-01T04:02:00"/>
    <x v="2239"/>
    <n v="1385870520"/>
    <n v="1382742014"/>
    <b v="0"/>
    <n v="426"/>
    <b v="1"/>
    <s v="games/tabletop games"/>
    <x v="6"/>
    <s v="tabletop games"/>
    <n v="12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d v="2016-04-22T19:49:04"/>
    <x v="2240"/>
    <n v="1461354544"/>
    <n v="1458762544"/>
    <b v="0"/>
    <n v="96"/>
    <b v="1"/>
    <s v="games/tabletop games"/>
    <x v="6"/>
    <s v="tabletop games"/>
    <n v="271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d v="2017-03-02T19:51:40"/>
    <x v="2241"/>
    <n v="1488484300"/>
    <n v="1485892300"/>
    <b v="0"/>
    <n v="163"/>
    <b v="1"/>
    <s v="games/tabletop games"/>
    <x v="6"/>
    <s v="tabletop games"/>
    <n v="806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d v="2013-11-27T03:02:00"/>
    <x v="2242"/>
    <n v="1385521320"/>
    <n v="1382449733"/>
    <b v="0"/>
    <n v="2525"/>
    <b v="1"/>
    <s v="games/tabletop games"/>
    <x v="6"/>
    <s v="tabletop games"/>
    <n v="136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d v="2017-03-13T03:00:00"/>
    <x v="2243"/>
    <n v="1489374000"/>
    <n v="1488823290"/>
    <b v="0"/>
    <n v="2035"/>
    <b v="1"/>
    <s v="games/tabletop games"/>
    <x v="6"/>
    <s v="tabletop games"/>
    <n v="93025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d v="2016-10-16T20:30:00"/>
    <x v="2244"/>
    <n v="1476649800"/>
    <n v="1475609946"/>
    <b v="0"/>
    <n v="290"/>
    <b v="1"/>
    <s v="games/tabletop games"/>
    <x v="6"/>
    <s v="tabletop games"/>
    <n v="377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d v="2014-02-21T18:00:00"/>
    <x v="2245"/>
    <n v="1393005600"/>
    <n v="1390323617"/>
    <b v="0"/>
    <n v="1980"/>
    <b v="1"/>
    <s v="games/tabletop games"/>
    <x v="6"/>
    <s v="tabletop games"/>
    <n v="2647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d v="2015-09-04T19:00:10"/>
    <x v="2246"/>
    <n v="1441393210"/>
    <n v="1438801210"/>
    <b v="0"/>
    <n v="57"/>
    <b v="1"/>
    <s v="games/tabletop games"/>
    <x v="6"/>
    <s v="tabletop games"/>
    <n v="100"/>
    <x v="0"/>
  </r>
  <r>
    <n v="2247"/>
    <s v="Foragers"/>
    <s v="Take on the role of an ancient forager in this fun strategy game from the designer of Biblios."/>
    <n v="18500"/>
    <n v="19324"/>
    <x v="0"/>
    <s v="US"/>
    <s v="USD"/>
    <d v="2015-07-29T15:59:25"/>
    <x v="2247"/>
    <n v="1438185565"/>
    <n v="1436975965"/>
    <b v="0"/>
    <n v="380"/>
    <b v="1"/>
    <s v="games/tabletop games"/>
    <x v="6"/>
    <s v="tabletop games"/>
    <n v="104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d v="2016-12-14T21:01:18"/>
    <x v="2248"/>
    <n v="1481749278"/>
    <n v="1479157278"/>
    <b v="0"/>
    <n v="128"/>
    <b v="1"/>
    <s v="games/tabletop games"/>
    <x v="6"/>
    <s v="tabletop games"/>
    <n v="10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d v="2013-04-02T15:52:45"/>
    <x v="2249"/>
    <n v="1364917965"/>
    <n v="1362329565"/>
    <b v="0"/>
    <n v="180"/>
    <b v="1"/>
    <s v="games/tabletop games"/>
    <x v="6"/>
    <s v="tabletop games"/>
    <n v="16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d v="2016-12-03T01:07:53"/>
    <x v="2250"/>
    <n v="1480727273"/>
    <n v="1478131673"/>
    <b v="0"/>
    <n v="571"/>
    <b v="1"/>
    <s v="games/tabletop games"/>
    <x v="6"/>
    <s v="tabletop games"/>
    <n v="975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d v="2014-08-16T08:17:57"/>
    <x v="2251"/>
    <n v="1408177077"/>
    <n v="1406362677"/>
    <b v="0"/>
    <n v="480"/>
    <b v="1"/>
    <s v="games/tabletop games"/>
    <x v="6"/>
    <s v="tabletop games"/>
    <n v="134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d v="2016-08-06T07:52:18"/>
    <x v="2252"/>
    <n v="1470469938"/>
    <n v="1469173938"/>
    <b v="0"/>
    <n v="249"/>
    <b v="1"/>
    <s v="games/tabletop games"/>
    <x v="6"/>
    <s v="tabletop games"/>
    <n v="27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d v="2015-11-18T16:09:07"/>
    <x v="2253"/>
    <n v="1447862947"/>
    <n v="1445267347"/>
    <b v="0"/>
    <n v="84"/>
    <b v="1"/>
    <s v="games/tabletop games"/>
    <x v="6"/>
    <s v="tabletop games"/>
    <n v="11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d v="2017-01-24T15:32:48"/>
    <x v="2254"/>
    <n v="1485271968"/>
    <n v="1484667168"/>
    <b v="0"/>
    <n v="197"/>
    <b v="1"/>
    <s v="games/tabletop games"/>
    <x v="6"/>
    <s v="tabletop games"/>
    <n v="460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d v="2016-05-07T22:50:51"/>
    <x v="2255"/>
    <n v="1462661451"/>
    <n v="1460069451"/>
    <b v="0"/>
    <n v="271"/>
    <b v="1"/>
    <s v="games/tabletop games"/>
    <x v="6"/>
    <s v="tabletop games"/>
    <n v="287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d v="2016-11-22T10:50:46"/>
    <x v="2256"/>
    <n v="1479811846"/>
    <n v="1478602246"/>
    <b v="0"/>
    <n v="50"/>
    <b v="1"/>
    <s v="games/tabletop games"/>
    <x v="6"/>
    <s v="tabletop games"/>
    <n v="223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d v="2016-06-19T23:00:00"/>
    <x v="2257"/>
    <n v="1466377200"/>
    <n v="1463351329"/>
    <b v="0"/>
    <n v="169"/>
    <b v="1"/>
    <s v="games/tabletop games"/>
    <x v="6"/>
    <s v="tabletop games"/>
    <n v="636"/>
    <x v="2"/>
  </r>
  <r>
    <n v="2258"/>
    <s v="A Sundered World"/>
    <s v="A Dungeon World campaign setting that takes place after the end of the worlds."/>
    <n v="2200"/>
    <n v="3223"/>
    <x v="0"/>
    <s v="US"/>
    <s v="USD"/>
    <d v="2015-06-11T18:01:27"/>
    <x v="2258"/>
    <n v="1434045687"/>
    <n v="1431453687"/>
    <b v="0"/>
    <n v="205"/>
    <b v="1"/>
    <s v="games/tabletop games"/>
    <x v="6"/>
    <s v="tabletop games"/>
    <n v="14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d v="2016-12-08T19:18:56"/>
    <x v="2259"/>
    <n v="1481224736"/>
    <n v="1480360736"/>
    <b v="0"/>
    <n v="206"/>
    <b v="1"/>
    <s v="games/tabletop games"/>
    <x v="6"/>
    <s v="tabletop games"/>
    <n v="1867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d v="2014-03-26T23:24:10"/>
    <x v="2260"/>
    <n v="1395876250"/>
    <n v="1393287850"/>
    <b v="0"/>
    <n v="84"/>
    <b v="1"/>
    <s v="games/tabletop games"/>
    <x v="6"/>
    <s v="tabletop games"/>
    <n v="327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d v="2017-02-14T17:23:40"/>
    <x v="2261"/>
    <n v="1487093020"/>
    <n v="1485278620"/>
    <b v="0"/>
    <n v="210"/>
    <b v="1"/>
    <s v="games/tabletop games"/>
    <x v="6"/>
    <s v="tabletop games"/>
    <n v="78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d v="2014-11-18T00:00:00"/>
    <x v="2262"/>
    <n v="1416268800"/>
    <n v="1413295358"/>
    <b v="0"/>
    <n v="181"/>
    <b v="1"/>
    <s v="games/tabletop games"/>
    <x v="6"/>
    <s v="tabletop games"/>
    <n v="154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d v="2015-01-31T19:58:33"/>
    <x v="2263"/>
    <n v="1422734313"/>
    <n v="1420919913"/>
    <b v="0"/>
    <n v="60"/>
    <b v="1"/>
    <s v="games/tabletop games"/>
    <x v="6"/>
    <s v="tabletop games"/>
    <n v="116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d v="2016-05-23T03:00:00"/>
    <x v="2264"/>
    <n v="1463972400"/>
    <n v="1462543114"/>
    <b v="0"/>
    <n v="445"/>
    <b v="1"/>
    <s v="games/tabletop games"/>
    <x v="6"/>
    <s v="tabletop games"/>
    <n v="18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d v="2016-11-22T20:28:27"/>
    <x v="2265"/>
    <n v="1479846507"/>
    <n v="1479241707"/>
    <b v="0"/>
    <n v="17"/>
    <b v="1"/>
    <s v="games/tabletop games"/>
    <x v="6"/>
    <s v="tabletop games"/>
    <n v="299"/>
    <x v="2"/>
  </r>
  <r>
    <n v="2266"/>
    <s v="GOAT LORDS."/>
    <s v="Want to be LORD OF THE GOATS? Start building your herd using thievery, magic, bombs and mostly goats."/>
    <n v="1500"/>
    <n v="4804"/>
    <x v="0"/>
    <s v="US"/>
    <s v="USD"/>
    <d v="2016-04-27T02:00:00"/>
    <x v="2266"/>
    <n v="1461722400"/>
    <n v="1460235592"/>
    <b v="0"/>
    <n v="194"/>
    <b v="1"/>
    <s v="games/tabletop games"/>
    <x v="6"/>
    <s v="tabletop games"/>
    <n v="32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d v="2014-12-21T01:00:00"/>
    <x v="2267"/>
    <n v="1419123600"/>
    <n v="1416945297"/>
    <b v="0"/>
    <n v="404"/>
    <b v="1"/>
    <s v="games/tabletop games"/>
    <x v="6"/>
    <s v="tabletop games"/>
    <n v="381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d v="2017-03-12T01:58:35"/>
    <x v="2268"/>
    <n v="1489283915"/>
    <n v="1486691915"/>
    <b v="0"/>
    <n v="194"/>
    <b v="1"/>
    <s v="games/tabletop games"/>
    <x v="6"/>
    <s v="tabletop games"/>
    <n v="103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d v="2017-03-07T05:00:00"/>
    <x v="2269"/>
    <n v="1488862800"/>
    <n v="1486745663"/>
    <b v="0"/>
    <n v="902"/>
    <b v="1"/>
    <s v="games/tabletop games"/>
    <x v="6"/>
    <s v="tabletop games"/>
    <n v="180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d v="2017-01-10T21:59:00"/>
    <x v="2270"/>
    <n v="1484085540"/>
    <n v="1482353513"/>
    <b v="0"/>
    <n v="1670"/>
    <b v="1"/>
    <s v="games/tabletop games"/>
    <x v="6"/>
    <s v="tabletop games"/>
    <n v="72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d v="2016-12-10T00:00:04"/>
    <x v="2271"/>
    <n v="1481328004"/>
    <n v="1478736004"/>
    <b v="0"/>
    <n v="1328"/>
    <b v="1"/>
    <s v="games/tabletop games"/>
    <x v="6"/>
    <s v="tabletop games"/>
    <n v="283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d v="2015-12-07T16:47:16"/>
    <x v="2272"/>
    <n v="1449506836"/>
    <n v="1446914836"/>
    <b v="0"/>
    <n v="944"/>
    <b v="1"/>
    <s v="games/tabletop games"/>
    <x v="6"/>
    <s v="tabletop games"/>
    <n v="135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d v="2017-03-12T12:10:42"/>
    <x v="2273"/>
    <n v="1489320642"/>
    <n v="1487164242"/>
    <b v="0"/>
    <n v="147"/>
    <b v="1"/>
    <s v="games/tabletop games"/>
    <x v="6"/>
    <s v="tabletop games"/>
    <n v="22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d v="2014-02-23T12:00:57"/>
    <x v="2274"/>
    <n v="1393156857"/>
    <n v="1390564857"/>
    <b v="0"/>
    <n v="99"/>
    <b v="1"/>
    <s v="games/tabletop games"/>
    <x v="6"/>
    <s v="tabletop games"/>
    <n v="120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d v="2014-12-22T14:47:59"/>
    <x v="2275"/>
    <n v="1419259679"/>
    <n v="1416667679"/>
    <b v="0"/>
    <n v="79"/>
    <b v="1"/>
    <s v="games/tabletop games"/>
    <x v="6"/>
    <s v="tabletop games"/>
    <n v="408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d v="2014-01-05T15:38:09"/>
    <x v="2276"/>
    <n v="1388936289"/>
    <n v="1386344289"/>
    <b v="0"/>
    <n v="75"/>
    <b v="1"/>
    <s v="games/tabletop games"/>
    <x v="6"/>
    <s v="tabletop games"/>
    <n v="10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d v="2012-02-27T16:17:03"/>
    <x v="2277"/>
    <n v="1330359423"/>
    <n v="1327767423"/>
    <b v="0"/>
    <n v="207"/>
    <b v="1"/>
    <s v="games/tabletop games"/>
    <x v="6"/>
    <s v="tabletop games"/>
    <n v="14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d v="2016-01-03T22:59:00"/>
    <x v="2278"/>
    <n v="1451861940"/>
    <n v="1448902867"/>
    <b v="0"/>
    <n v="102"/>
    <b v="1"/>
    <s v="games/tabletop games"/>
    <x v="6"/>
    <s v="tabletop games"/>
    <n v="271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d v="2015-02-04T04:00:00"/>
    <x v="2279"/>
    <n v="1423022400"/>
    <n v="1421436099"/>
    <b v="0"/>
    <n v="32"/>
    <b v="1"/>
    <s v="games/tabletop games"/>
    <x v="6"/>
    <s v="tabletop games"/>
    <n v="154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d v="2015-09-17T14:59:51"/>
    <x v="2280"/>
    <n v="1442501991"/>
    <n v="1439909991"/>
    <b v="0"/>
    <n v="480"/>
    <b v="1"/>
    <s v="games/tabletop games"/>
    <x v="6"/>
    <s v="tabletop games"/>
    <n v="404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d v="2011-07-25T06:50:00"/>
    <x v="2281"/>
    <n v="1311576600"/>
    <n v="1306219897"/>
    <b v="0"/>
    <n v="11"/>
    <b v="1"/>
    <s v="music/rock"/>
    <x v="4"/>
    <s v="rock"/>
    <n v="185"/>
    <x v="6"/>
  </r>
  <r>
    <n v="2282"/>
    <s v="Sage King's Debut Album"/>
    <s v="Sage King is recording his debut album and wants YOU to be a part of the creation process"/>
    <n v="750"/>
    <n v="1390"/>
    <x v="0"/>
    <s v="US"/>
    <s v="USD"/>
    <d v="2016-01-14T04:11:26"/>
    <x v="2282"/>
    <n v="1452744686"/>
    <n v="1447560686"/>
    <b v="0"/>
    <n v="12"/>
    <b v="1"/>
    <s v="music/rock"/>
    <x v="4"/>
    <s v="rock"/>
    <n v="18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d v="2012-05-09T02:00:04"/>
    <x v="2283"/>
    <n v="1336528804"/>
    <n v="1331348404"/>
    <b v="0"/>
    <n v="48"/>
    <b v="1"/>
    <s v="music/rock"/>
    <x v="4"/>
    <s v="rock"/>
    <n v="101"/>
    <x v="5"/>
  </r>
  <r>
    <n v="2284"/>
    <s v="Make a record, write a song, take the Vinyl Skyway. "/>
    <s v="The Vinyl Skyway reunite to make a third album. "/>
    <n v="6000"/>
    <n v="6373.27"/>
    <x v="0"/>
    <s v="US"/>
    <s v="USD"/>
    <d v="2011-03-12T04:00:00"/>
    <x v="2284"/>
    <n v="1299902400"/>
    <n v="1297451245"/>
    <b v="0"/>
    <n v="59"/>
    <b v="1"/>
    <s v="music/rock"/>
    <x v="4"/>
    <s v="rock"/>
    <n v="106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d v="2012-06-29T04:27:23"/>
    <x v="2285"/>
    <n v="1340944043"/>
    <n v="1338352043"/>
    <b v="0"/>
    <n v="79"/>
    <b v="1"/>
    <s v="music/rock"/>
    <x v="4"/>
    <s v="rock"/>
    <n v="121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d v="2013-09-06T03:59:00"/>
    <x v="2286"/>
    <n v="1378439940"/>
    <n v="1376003254"/>
    <b v="0"/>
    <n v="14"/>
    <b v="1"/>
    <s v="music/rock"/>
    <x v="4"/>
    <s v="rock"/>
    <n v="1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d v="2014-06-23T16:01:00"/>
    <x v="2287"/>
    <n v="1403539260"/>
    <n v="1401724860"/>
    <b v="0"/>
    <n v="106"/>
    <b v="1"/>
    <s v="music/rock"/>
    <x v="4"/>
    <s v="rock"/>
    <n v="12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d v="2012-06-26T18:00:00"/>
    <x v="2288"/>
    <n v="1340733600"/>
    <n v="1339098689"/>
    <b v="0"/>
    <n v="25"/>
    <b v="1"/>
    <s v="music/rock"/>
    <x v="4"/>
    <s v="rock"/>
    <n v="1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d v="2013-12-06T23:22:00"/>
    <x v="2289"/>
    <n v="1386372120"/>
    <n v="1382659060"/>
    <b v="0"/>
    <n v="25"/>
    <b v="1"/>
    <s v="music/rock"/>
    <x v="4"/>
    <s v="rock"/>
    <n v="107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d v="2009-12-01T17:00:00"/>
    <x v="2290"/>
    <n v="1259686800"/>
    <n v="1252908330"/>
    <b v="0"/>
    <n v="29"/>
    <b v="1"/>
    <s v="music/rock"/>
    <x v="4"/>
    <s v="rock"/>
    <n v="104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d v="2012-04-23T04:00:00"/>
    <x v="2291"/>
    <n v="1335153600"/>
    <n v="1332199618"/>
    <b v="0"/>
    <n v="43"/>
    <b v="1"/>
    <s v="music/rock"/>
    <x v="4"/>
    <s v="rock"/>
    <n v="173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d v="2012-04-18T16:44:36"/>
    <x v="2292"/>
    <n v="1334767476"/>
    <n v="1332175476"/>
    <b v="0"/>
    <n v="46"/>
    <b v="1"/>
    <s v="music/rock"/>
    <x v="4"/>
    <s v="rock"/>
    <n v="10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d v="2012-09-25T03:59:00"/>
    <x v="2293"/>
    <n v="1348545540"/>
    <n v="1346345999"/>
    <b v="0"/>
    <n v="27"/>
    <b v="1"/>
    <s v="music/rock"/>
    <x v="4"/>
    <s v="rock"/>
    <n v="108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d v="2013-01-20T17:21:20"/>
    <x v="2294"/>
    <n v="1358702480"/>
    <n v="1356110480"/>
    <b v="0"/>
    <n v="112"/>
    <b v="1"/>
    <s v="music/rock"/>
    <x v="4"/>
    <s v="rock"/>
    <n v="146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d v="2013-01-26T22:54:16"/>
    <x v="2295"/>
    <n v="1359240856"/>
    <n v="1356648856"/>
    <b v="0"/>
    <n v="34"/>
    <b v="1"/>
    <s v="music/rock"/>
    <x v="4"/>
    <s v="rock"/>
    <n v="12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d v="2012-02-23T17:33:46"/>
    <x v="2296"/>
    <n v="1330018426"/>
    <n v="1326994426"/>
    <b v="0"/>
    <n v="145"/>
    <b v="1"/>
    <s v="music/rock"/>
    <x v="4"/>
    <s v="rock"/>
    <n v="149"/>
    <x v="5"/>
  </r>
  <r>
    <n v="2297"/>
    <s v="Company Company: Debut EP"/>
    <s v="New Jersey Alternative Rock band COCO needs YOUR help self-releasing debut EP!"/>
    <n v="1000"/>
    <n v="1006"/>
    <x v="0"/>
    <s v="US"/>
    <s v="USD"/>
    <d v="2012-03-14T03:59:00"/>
    <x v="2297"/>
    <n v="1331697540"/>
    <n v="1328749249"/>
    <b v="0"/>
    <n v="19"/>
    <b v="1"/>
    <s v="music/rock"/>
    <x v="4"/>
    <s v="rock"/>
    <n v="101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d v="2014-03-26T19:10:33"/>
    <x v="2298"/>
    <n v="1395861033"/>
    <n v="1393272633"/>
    <b v="0"/>
    <n v="288"/>
    <b v="1"/>
    <s v="music/rock"/>
    <x v="4"/>
    <s v="rock"/>
    <n v="105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d v="2011-02-06T00:46:49"/>
    <x v="2299"/>
    <n v="1296953209"/>
    <n v="1295657209"/>
    <b v="0"/>
    <n v="14"/>
    <b v="1"/>
    <s v="music/rock"/>
    <x v="4"/>
    <s v="rock"/>
    <n v="350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d v="2012-06-28T17:26:56"/>
    <x v="2300"/>
    <n v="1340904416"/>
    <n v="1339694816"/>
    <b v="0"/>
    <n v="7"/>
    <b v="1"/>
    <s v="music/rock"/>
    <x v="4"/>
    <s v="rock"/>
    <n v="101"/>
    <x v="5"/>
  </r>
  <r>
    <n v="2301"/>
    <s v="Time Crash"/>
    <s v="We are America's first trock band, and we're ready to bring you our first album!"/>
    <n v="5000"/>
    <n v="6680.22"/>
    <x v="0"/>
    <s v="US"/>
    <s v="USD"/>
    <d v="2013-06-21T03:31:36"/>
    <x v="2301"/>
    <n v="1371785496"/>
    <n v="1369193496"/>
    <b v="1"/>
    <n v="211"/>
    <b v="1"/>
    <s v="music/indie rock"/>
    <x v="4"/>
    <s v="indie rock"/>
    <n v="13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d v="2013-12-31T07:00:00"/>
    <x v="2302"/>
    <n v="1388473200"/>
    <n v="1385585434"/>
    <b v="1"/>
    <n v="85"/>
    <b v="1"/>
    <s v="music/indie rock"/>
    <x v="4"/>
    <s v="indie rock"/>
    <n v="17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d v="2011-12-13T03:39:56"/>
    <x v="2303"/>
    <n v="1323747596"/>
    <n v="1320287996"/>
    <b v="1"/>
    <n v="103"/>
    <b v="1"/>
    <s v="music/indie rock"/>
    <x v="4"/>
    <s v="indie rock"/>
    <n v="109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d v="2011-01-01T04:59:00"/>
    <x v="2304"/>
    <n v="1293857940"/>
    <n v="1290281691"/>
    <b v="1"/>
    <n v="113"/>
    <b v="1"/>
    <s v="music/indie rock"/>
    <x v="4"/>
    <s v="indie rock"/>
    <n v="101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d v="2014-08-08T18:00:00"/>
    <x v="2305"/>
    <n v="1407520800"/>
    <n v="1405356072"/>
    <b v="1"/>
    <n v="167"/>
    <b v="1"/>
    <s v="music/indie rock"/>
    <x v="4"/>
    <s v="indie rock"/>
    <n v="101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d v="2012-03-10T04:02:09"/>
    <x v="2306"/>
    <n v="1331352129"/>
    <n v="1328760129"/>
    <b v="1"/>
    <n v="73"/>
    <b v="1"/>
    <s v="music/indie rock"/>
    <x v="4"/>
    <s v="indie rock"/>
    <n v="107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d v="2012-05-05T19:15:28"/>
    <x v="2307"/>
    <n v="1336245328"/>
    <n v="1333653333"/>
    <b v="1"/>
    <n v="75"/>
    <b v="1"/>
    <s v="music/indie rock"/>
    <x v="4"/>
    <s v="indie rock"/>
    <n v="1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d v="2014-08-29T01:00:00"/>
    <x v="2308"/>
    <n v="1409274000"/>
    <n v="1406847996"/>
    <b v="1"/>
    <n v="614"/>
    <b v="1"/>
    <s v="music/indie rock"/>
    <x v="4"/>
    <s v="indie rock"/>
    <n v="101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d v="2013-03-09T23:42:17"/>
    <x v="2309"/>
    <n v="1362872537"/>
    <n v="1359848537"/>
    <b v="1"/>
    <n v="107"/>
    <b v="1"/>
    <s v="music/indie rock"/>
    <x v="4"/>
    <s v="indie rock"/>
    <n v="1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d v="2013-03-21T18:03:35"/>
    <x v="2310"/>
    <n v="1363889015"/>
    <n v="1361300615"/>
    <b v="1"/>
    <n v="1224"/>
    <b v="1"/>
    <s v="music/indie rock"/>
    <x v="4"/>
    <s v="indie rock"/>
    <n v="429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d v="2014-05-07T00:06:29"/>
    <x v="2311"/>
    <n v="1399421189"/>
    <n v="1396829189"/>
    <b v="1"/>
    <n v="104"/>
    <b v="1"/>
    <s v="music/indie rock"/>
    <x v="4"/>
    <s v="indie rock"/>
    <n v="104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d v="2014-04-18T23:00:00"/>
    <x v="2312"/>
    <n v="1397862000"/>
    <n v="1395155478"/>
    <b v="1"/>
    <n v="79"/>
    <b v="1"/>
    <s v="music/indie rock"/>
    <x v="4"/>
    <s v="indie rock"/>
    <n v="108"/>
    <x v="3"/>
  </r>
  <r>
    <n v="2313"/>
    <s v="A SUNNY DAY IN GLASGOW"/>
    <s v="A Sunny Day in Glasgow are recording a new album and we need your help!"/>
    <n v="5000"/>
    <n v="8792.02"/>
    <x v="0"/>
    <s v="US"/>
    <s v="USD"/>
    <d v="2012-05-03T23:00:26"/>
    <x v="2313"/>
    <n v="1336086026"/>
    <n v="1333494026"/>
    <b v="1"/>
    <n v="157"/>
    <b v="1"/>
    <s v="music/indie rock"/>
    <x v="4"/>
    <s v="indie rock"/>
    <n v="17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d v="2012-06-07T13:14:17"/>
    <x v="2314"/>
    <n v="1339074857"/>
    <n v="1336482857"/>
    <b v="1"/>
    <n v="50"/>
    <b v="1"/>
    <s v="music/indie rock"/>
    <x v="4"/>
    <s v="indie rock"/>
    <n v="15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d v="2012-05-05T17:25:43"/>
    <x v="2315"/>
    <n v="1336238743"/>
    <n v="1333646743"/>
    <b v="1"/>
    <n v="64"/>
    <b v="1"/>
    <s v="music/indie rock"/>
    <x v="4"/>
    <s v="indie rock"/>
    <n v="10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d v="2009-12-09T18:24:00"/>
    <x v="2316"/>
    <n v="1260383040"/>
    <n v="1253726650"/>
    <b v="1"/>
    <n v="200"/>
    <b v="1"/>
    <s v="music/indie rock"/>
    <x v="4"/>
    <s v="indie rock"/>
    <n v="10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d v="2010-02-15T05:00:00"/>
    <x v="2317"/>
    <n v="1266210000"/>
    <n v="1263474049"/>
    <b v="1"/>
    <n v="22"/>
    <b v="1"/>
    <s v="music/indie rock"/>
    <x v="4"/>
    <s v="indie rock"/>
    <n v="10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d v="2009-09-26T03:59:00"/>
    <x v="2318"/>
    <n v="1253937540"/>
    <n v="1251214014"/>
    <b v="1"/>
    <n v="163"/>
    <b v="1"/>
    <s v="music/indie rock"/>
    <x v="4"/>
    <s v="indie rock"/>
    <n v="121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d v="2013-12-15T01:58:05"/>
    <x v="2319"/>
    <n v="1387072685"/>
    <n v="1384480685"/>
    <b v="1"/>
    <n v="77"/>
    <b v="1"/>
    <s v="music/indie rock"/>
    <x v="4"/>
    <s v="indie rock"/>
    <n v="108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d v="2014-04-02T18:36:40"/>
    <x v="2320"/>
    <n v="1396463800"/>
    <n v="1393443400"/>
    <b v="1"/>
    <n v="89"/>
    <b v="1"/>
    <s v="music/indie rock"/>
    <x v="4"/>
    <s v="indie rock"/>
    <n v="109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d v="2017-04-04T05:15:01"/>
    <x v="2321"/>
    <n v="1491282901"/>
    <n v="1488694501"/>
    <b v="0"/>
    <n v="64"/>
    <b v="0"/>
    <s v="food/small batch"/>
    <x v="7"/>
    <s v="small batch"/>
    <n v="3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d v="2017-04-09T20:29:29"/>
    <x v="2322"/>
    <n v="1491769769"/>
    <n v="1489181369"/>
    <b v="0"/>
    <n v="4"/>
    <b v="0"/>
    <s v="food/small batch"/>
    <x v="7"/>
    <s v="small batch"/>
    <n v="3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d v="2017-03-20T18:07:27"/>
    <x v="2323"/>
    <n v="1490033247"/>
    <n v="1489428447"/>
    <b v="0"/>
    <n v="4"/>
    <b v="0"/>
    <s v="food/small batch"/>
    <x v="7"/>
    <s v="small batch"/>
    <n v="48"/>
    <x v="1"/>
  </r>
  <r>
    <n v="2324"/>
    <s v="Pies not Lies"/>
    <s v="A city centre shop selling great locally made food with room to chat and learn about eachother."/>
    <n v="7500"/>
    <n v="1555"/>
    <x v="3"/>
    <s v="GB"/>
    <s v="GBP"/>
    <d v="2017-03-26T20:14:45"/>
    <x v="2324"/>
    <n v="1490559285"/>
    <n v="1487970885"/>
    <b v="0"/>
    <n v="61"/>
    <b v="0"/>
    <s v="food/small batch"/>
    <x v="7"/>
    <s v="small batch"/>
    <n v="21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d v="2017-03-29T23:32:11"/>
    <x v="2325"/>
    <n v="1490830331"/>
    <n v="1488241931"/>
    <b v="0"/>
    <n v="7"/>
    <b v="0"/>
    <s v="food/small batch"/>
    <x v="7"/>
    <s v="small batch"/>
    <n v="8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d v="2017-04-30T17:00:00"/>
    <x v="2326"/>
    <n v="1493571600"/>
    <n v="1489106948"/>
    <b v="0"/>
    <n v="1"/>
    <b v="0"/>
    <s v="food/small batch"/>
    <x v="7"/>
    <s v="small batch"/>
    <n v="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d v="2014-08-26T22:00:40"/>
    <x v="2327"/>
    <n v="1409090440"/>
    <n v="1406066440"/>
    <b v="1"/>
    <n v="3355"/>
    <b v="1"/>
    <s v="food/small batch"/>
    <x v="7"/>
    <s v="small batch"/>
    <n v="526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d v="2015-06-14T18:45:37"/>
    <x v="2328"/>
    <n v="1434307537"/>
    <n v="1431715537"/>
    <b v="1"/>
    <n v="537"/>
    <b v="1"/>
    <s v="food/small batch"/>
    <x v="7"/>
    <s v="small batch"/>
    <n v="254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d v="2014-07-17T14:59:06"/>
    <x v="2329"/>
    <n v="1405609146"/>
    <n v="1403017146"/>
    <b v="1"/>
    <n v="125"/>
    <b v="1"/>
    <s v="food/small batch"/>
    <x v="7"/>
    <s v="small batch"/>
    <n v="1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d v="2015-12-25T00:00:00"/>
    <x v="2330"/>
    <n v="1451001600"/>
    <n v="1448400943"/>
    <b v="1"/>
    <n v="163"/>
    <b v="1"/>
    <s v="food/small batch"/>
    <x v="7"/>
    <s v="small batch"/>
    <n v="102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d v="2014-08-18T00:08:10"/>
    <x v="2331"/>
    <n v="1408320490"/>
    <n v="1405728490"/>
    <b v="1"/>
    <n v="283"/>
    <b v="1"/>
    <s v="food/small batch"/>
    <x v="7"/>
    <s v="small batch"/>
    <n v="144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d v="2015-02-06T15:04:31"/>
    <x v="2332"/>
    <n v="1423235071"/>
    <n v="1420643071"/>
    <b v="1"/>
    <n v="352"/>
    <b v="1"/>
    <s v="food/small batch"/>
    <x v="7"/>
    <s v="small batch"/>
    <n v="106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d v="2014-05-29T17:50:00"/>
    <x v="2333"/>
    <n v="1401385800"/>
    <n v="1399563390"/>
    <b v="1"/>
    <n v="94"/>
    <b v="1"/>
    <s v="food/small batch"/>
    <x v="7"/>
    <s v="small batch"/>
    <n v="212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d v="2014-11-05T17:34:00"/>
    <x v="2334"/>
    <n v="1415208840"/>
    <n v="1412611498"/>
    <b v="1"/>
    <n v="67"/>
    <b v="1"/>
    <s v="food/small batch"/>
    <x v="7"/>
    <s v="small batch"/>
    <n v="10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d v="2014-06-11T13:44:03"/>
    <x v="2335"/>
    <n v="1402494243"/>
    <n v="1399902243"/>
    <b v="1"/>
    <n v="221"/>
    <b v="1"/>
    <s v="food/small batch"/>
    <x v="7"/>
    <s v="small batch"/>
    <n v="102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d v="2014-03-08T22:11:35"/>
    <x v="2336"/>
    <n v="1394316695"/>
    <n v="1390860695"/>
    <b v="1"/>
    <n v="2165"/>
    <b v="1"/>
    <s v="food/small batch"/>
    <x v="7"/>
    <s v="small batch"/>
    <n v="52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d v="2014-06-26T15:22:23"/>
    <x v="2337"/>
    <n v="1403796143"/>
    <n v="1401204143"/>
    <b v="1"/>
    <n v="179"/>
    <b v="1"/>
    <s v="food/small batch"/>
    <x v="7"/>
    <s v="small batch"/>
    <n v="111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d v="2014-06-29T21:31:24"/>
    <x v="2338"/>
    <n v="1404077484"/>
    <n v="1401485484"/>
    <b v="1"/>
    <n v="123"/>
    <b v="1"/>
    <s v="food/small batch"/>
    <x v="7"/>
    <s v="small batch"/>
    <n v="101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d v="2016-12-19T07:59:00"/>
    <x v="2339"/>
    <n v="1482134340"/>
    <n v="1479496309"/>
    <b v="1"/>
    <n v="1104"/>
    <b v="1"/>
    <s v="food/small batch"/>
    <x v="7"/>
    <s v="small batch"/>
    <n v="29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d v="2016-10-30T15:25:38"/>
    <x v="2340"/>
    <n v="1477841138"/>
    <n v="1475249138"/>
    <b v="1"/>
    <n v="403"/>
    <b v="1"/>
    <s v="food/small batch"/>
    <x v="7"/>
    <s v="small batch"/>
    <n v="106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d v="2015-07-12T19:31:44"/>
    <x v="2341"/>
    <n v="1436729504"/>
    <n v="1434137504"/>
    <b v="0"/>
    <n v="0"/>
    <b v="0"/>
    <s v="technology/web"/>
    <x v="2"/>
    <s v="web"/>
    <n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d v="2014-10-06T05:00:00"/>
    <x v="2342"/>
    <n v="1412571600"/>
    <n v="1410799870"/>
    <b v="0"/>
    <n v="0"/>
    <b v="0"/>
    <s v="technology/web"/>
    <x v="2"/>
    <s v="web"/>
    <n v="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d v="2016-01-08T19:47:00"/>
    <x v="2343"/>
    <n v="1452282420"/>
    <n v="1447962505"/>
    <b v="0"/>
    <n v="1"/>
    <b v="0"/>
    <s v="technology/web"/>
    <x v="2"/>
    <s v="web"/>
    <n v="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d v="2016-06-24T17:27:49"/>
    <x v="2344"/>
    <n v="1466789269"/>
    <n v="1464197269"/>
    <b v="0"/>
    <n v="1"/>
    <b v="0"/>
    <s v="technology/web"/>
    <x v="2"/>
    <s v="web"/>
    <n v="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d v="2015-03-31T23:39:00"/>
    <x v="2345"/>
    <n v="1427845140"/>
    <n v="1424822556"/>
    <b v="0"/>
    <n v="0"/>
    <b v="0"/>
    <s v="technology/web"/>
    <x v="2"/>
    <s v="web"/>
    <n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d v="2016-10-17T19:10:31"/>
    <x v="2346"/>
    <n v="1476731431"/>
    <n v="1472843431"/>
    <b v="0"/>
    <n v="3"/>
    <b v="0"/>
    <s v="technology/web"/>
    <x v="2"/>
    <s v="web"/>
    <n v="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d v="2016-08-25T14:34:36"/>
    <x v="2347"/>
    <n v="1472135676"/>
    <n v="1469543676"/>
    <b v="0"/>
    <n v="1"/>
    <b v="0"/>
    <s v="technology/web"/>
    <x v="2"/>
    <s v="web"/>
    <n v="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d v="2016-02-20T22:22:18"/>
    <x v="2348"/>
    <n v="1456006938"/>
    <n v="1450822938"/>
    <b v="0"/>
    <n v="5"/>
    <b v="0"/>
    <s v="technology/web"/>
    <x v="2"/>
    <s v="web"/>
    <n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d v="2015-08-11T18:37:08"/>
    <x v="2349"/>
    <n v="1439318228"/>
    <n v="1436812628"/>
    <b v="0"/>
    <n v="0"/>
    <b v="0"/>
    <s v="technology/web"/>
    <x v="2"/>
    <s v="web"/>
    <n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d v="2017-01-03T20:12:50"/>
    <x v="2350"/>
    <n v="1483474370"/>
    <n v="1480882370"/>
    <b v="0"/>
    <n v="0"/>
    <b v="0"/>
    <s v="technology/web"/>
    <x v="2"/>
    <s v="web"/>
    <n v="0"/>
    <x v="2"/>
  </r>
  <r>
    <n v="2351"/>
    <s v="NZ Auction site.  No listing or success fees. Only $2 p/m"/>
    <s v="Donate $30 or more and receive a free selfie stick."/>
    <n v="18900"/>
    <n v="108"/>
    <x v="1"/>
    <s v="NZ"/>
    <s v="NZD"/>
    <d v="2015-04-30T02:25:39"/>
    <x v="2351"/>
    <n v="1430360739"/>
    <n v="1427768739"/>
    <b v="0"/>
    <n v="7"/>
    <b v="0"/>
    <s v="technology/web"/>
    <x v="2"/>
    <s v="web"/>
    <n v="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d v="2015-06-06T15:12:32"/>
    <x v="2352"/>
    <n v="1433603552"/>
    <n v="1428419552"/>
    <b v="0"/>
    <n v="0"/>
    <b v="0"/>
    <s v="technology/web"/>
    <x v="2"/>
    <s v="web"/>
    <n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d v="2015-04-21T16:13:42"/>
    <x v="2353"/>
    <n v="1429632822"/>
    <n v="1428596022"/>
    <b v="0"/>
    <n v="0"/>
    <b v="0"/>
    <s v="technology/web"/>
    <x v="2"/>
    <s v="web"/>
    <n v="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d v="2015-01-10T17:21:00"/>
    <x v="2354"/>
    <n v="1420910460"/>
    <n v="1415726460"/>
    <b v="0"/>
    <n v="1"/>
    <b v="0"/>
    <s v="technology/web"/>
    <x v="2"/>
    <s v="web"/>
    <n v="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d v="2015-05-02T22:02:16"/>
    <x v="2355"/>
    <n v="1430604136"/>
    <n v="1428012136"/>
    <b v="0"/>
    <n v="2"/>
    <b v="0"/>
    <s v="technology/web"/>
    <x v="2"/>
    <s v="web"/>
    <n v="1"/>
    <x v="0"/>
  </r>
  <r>
    <n v="2356"/>
    <s v="HardstyleUnited.com (Canceled)"/>
    <s v="HardstyleUnited.com The Global Hardstyle community. Your Hardstyle community."/>
    <n v="10000"/>
    <n v="0"/>
    <x v="1"/>
    <s v="NL"/>
    <s v="EUR"/>
    <d v="2015-06-05T18:48:24"/>
    <x v="2356"/>
    <n v="1433530104"/>
    <n v="1430938104"/>
    <b v="0"/>
    <n v="0"/>
    <b v="0"/>
    <s v="technology/web"/>
    <x v="2"/>
    <s v="web"/>
    <n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d v="2015-10-17T14:52:58"/>
    <x v="2357"/>
    <n v="1445093578"/>
    <n v="1442501578"/>
    <b v="0"/>
    <n v="0"/>
    <b v="0"/>
    <s v="technology/web"/>
    <x v="2"/>
    <s v="web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d v="2015-01-31T00:39:00"/>
    <x v="2358"/>
    <n v="1422664740"/>
    <n v="1417818036"/>
    <b v="0"/>
    <n v="0"/>
    <b v="0"/>
    <s v="technology/web"/>
    <x v="2"/>
    <s v="web"/>
    <n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d v="2015-08-03T15:35:24"/>
    <x v="2359"/>
    <n v="1438616124"/>
    <n v="1433432124"/>
    <b v="0"/>
    <n v="3"/>
    <b v="0"/>
    <s v="technology/web"/>
    <x v="2"/>
    <s v="web"/>
    <n v="15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d v="2016-02-07T16:58:00"/>
    <x v="2360"/>
    <n v="1454864280"/>
    <n v="1452272280"/>
    <b v="0"/>
    <n v="1"/>
    <b v="0"/>
    <s v="technology/web"/>
    <x v="2"/>
    <s v="web"/>
    <n v="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d v="2016-04-30T22:00:00"/>
    <x v="2361"/>
    <n v="1462053600"/>
    <n v="1459975008"/>
    <b v="0"/>
    <n v="0"/>
    <b v="0"/>
    <s v="technology/web"/>
    <x v="2"/>
    <s v="web"/>
    <n v="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d v="2014-12-11T16:31:10"/>
    <x v="2362"/>
    <n v="1418315470"/>
    <n v="1415723470"/>
    <b v="0"/>
    <n v="2"/>
    <b v="0"/>
    <s v="technology/web"/>
    <x v="2"/>
    <s v="web"/>
    <n v="29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d v="2015-12-29T00:16:40"/>
    <x v="2363"/>
    <n v="1451348200"/>
    <n v="1447460200"/>
    <b v="0"/>
    <n v="0"/>
    <b v="0"/>
    <s v="technology/web"/>
    <x v="2"/>
    <s v="web"/>
    <n v="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d v="2015-10-26T22:25:56"/>
    <x v="2364"/>
    <n v="1445898356"/>
    <n v="1441146356"/>
    <b v="0"/>
    <n v="0"/>
    <b v="0"/>
    <s v="technology/web"/>
    <x v="2"/>
    <s v="web"/>
    <n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d v="2016-01-17T23:00:00"/>
    <x v="2365"/>
    <n v="1453071600"/>
    <n v="1449596425"/>
    <b v="0"/>
    <n v="0"/>
    <b v="0"/>
    <s v="technology/web"/>
    <x v="2"/>
    <s v="web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d v="2015-10-21T12:45:33"/>
    <x v="2366"/>
    <n v="1445431533"/>
    <n v="1442839533"/>
    <b v="0"/>
    <n v="27"/>
    <b v="0"/>
    <s v="technology/web"/>
    <x v="2"/>
    <s v="web"/>
    <n v="11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d v="2016-04-25T22:16:56"/>
    <x v="2367"/>
    <n v="1461622616"/>
    <n v="1456442216"/>
    <b v="0"/>
    <n v="14"/>
    <b v="0"/>
    <s v="technology/web"/>
    <x v="2"/>
    <s v="web"/>
    <n v="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d v="2015-04-14T16:19:25"/>
    <x v="2368"/>
    <n v="1429028365"/>
    <n v="1425143965"/>
    <b v="0"/>
    <n v="2"/>
    <b v="0"/>
    <s v="technology/web"/>
    <x v="2"/>
    <s v="web"/>
    <n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d v="2016-02-10T19:30:11"/>
    <x v="2369"/>
    <n v="1455132611"/>
    <n v="1452540611"/>
    <b v="0"/>
    <n v="0"/>
    <b v="0"/>
    <s v="technology/web"/>
    <x v="2"/>
    <s v="web"/>
    <n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d v="2014-12-18T04:32:21"/>
    <x v="2370"/>
    <n v="1418877141"/>
    <n v="1416285141"/>
    <b v="0"/>
    <n v="4"/>
    <b v="0"/>
    <s v="technology/web"/>
    <x v="2"/>
    <s v="web"/>
    <n v="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d v="2015-06-25T18:39:56"/>
    <x v="2371"/>
    <n v="1435257596"/>
    <n v="1432665596"/>
    <b v="0"/>
    <n v="0"/>
    <b v="0"/>
    <s v="technology/web"/>
    <x v="2"/>
    <s v="web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d v="2015-04-24T01:39:31"/>
    <x v="2372"/>
    <n v="1429839571"/>
    <n v="1427247571"/>
    <b v="0"/>
    <n v="6"/>
    <b v="0"/>
    <s v="technology/web"/>
    <x v="2"/>
    <s v="web"/>
    <n v="3"/>
    <x v="0"/>
  </r>
  <r>
    <n v="2373"/>
    <s v="Cykelauktion.com (Canceled)"/>
    <s v="We want to create a safe marketplace for buying and selling bicycles."/>
    <n v="850000"/>
    <n v="50"/>
    <x v="1"/>
    <s v="SE"/>
    <s v="SEK"/>
    <d v="2015-08-29T15:53:44"/>
    <x v="2373"/>
    <n v="1440863624"/>
    <n v="1438271624"/>
    <b v="0"/>
    <n v="1"/>
    <b v="0"/>
    <s v="technology/web"/>
    <x v="2"/>
    <s v="web"/>
    <n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d v="2015-02-12T20:14:20"/>
    <x v="2374"/>
    <n v="1423772060"/>
    <n v="1421180060"/>
    <b v="0"/>
    <n v="1"/>
    <b v="0"/>
    <s v="technology/web"/>
    <x v="2"/>
    <s v="web"/>
    <n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d v="2016-09-09T20:03:57"/>
    <x v="2375"/>
    <n v="1473451437"/>
    <n v="1470859437"/>
    <b v="0"/>
    <n v="0"/>
    <b v="0"/>
    <s v="technology/web"/>
    <x v="2"/>
    <s v="web"/>
    <n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d v="2015-12-10T22:12:46"/>
    <x v="2376"/>
    <n v="1449785566"/>
    <n v="1447193566"/>
    <b v="0"/>
    <n v="4"/>
    <b v="0"/>
    <s v="technology/web"/>
    <x v="2"/>
    <s v="web"/>
    <n v="11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d v="2016-11-25T21:53:03"/>
    <x v="2377"/>
    <n v="1480110783"/>
    <n v="1477515183"/>
    <b v="0"/>
    <n v="0"/>
    <b v="0"/>
    <s v="technology/web"/>
    <x v="2"/>
    <s v="web"/>
    <n v="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d v="2015-08-26T00:18:50"/>
    <x v="2378"/>
    <n v="1440548330"/>
    <n v="1438042730"/>
    <b v="0"/>
    <n v="0"/>
    <b v="0"/>
    <s v="technology/web"/>
    <x v="2"/>
    <s v="web"/>
    <n v="0"/>
    <x v="0"/>
  </r>
  <r>
    <n v="2379"/>
    <s v="SelectCooks.com (Canceled)"/>
    <s v="Selectcooks.com is a community marketplace for people to list, find and hire chefs."/>
    <n v="30000"/>
    <n v="0"/>
    <x v="1"/>
    <s v="US"/>
    <s v="USD"/>
    <d v="2015-10-05T00:23:36"/>
    <x v="2379"/>
    <n v="1444004616"/>
    <n v="1440116616"/>
    <b v="0"/>
    <n v="0"/>
    <b v="0"/>
    <s v="technology/web"/>
    <x v="2"/>
    <s v="web"/>
    <n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d v="2015-10-01T19:02:22"/>
    <x v="2380"/>
    <n v="1443726142"/>
    <n v="1441134142"/>
    <b v="0"/>
    <n v="3"/>
    <b v="0"/>
    <s v="technology/web"/>
    <x v="2"/>
    <s v="web"/>
    <n v="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d v="2015-04-10T22:27:28"/>
    <x v="2381"/>
    <n v="1428704848"/>
    <n v="1426112848"/>
    <b v="0"/>
    <n v="7"/>
    <b v="0"/>
    <s v="technology/web"/>
    <x v="2"/>
    <s v="web"/>
    <n v="2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d v="2015-08-04T04:30:03"/>
    <x v="2382"/>
    <n v="1438662603"/>
    <n v="1436502603"/>
    <b v="0"/>
    <n v="2"/>
    <b v="0"/>
    <s v="technology/web"/>
    <x v="2"/>
    <s v="web"/>
    <n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d v="2015-02-22T01:21:47"/>
    <x v="2383"/>
    <n v="1424568107"/>
    <n v="1421976107"/>
    <b v="0"/>
    <n v="3"/>
    <b v="0"/>
    <s v="technology/web"/>
    <x v="2"/>
    <s v="web"/>
    <n v="4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d v="2014-11-14T02:37:23"/>
    <x v="2384"/>
    <n v="1415932643"/>
    <n v="1413337043"/>
    <b v="0"/>
    <n v="8"/>
    <b v="0"/>
    <s v="technology/web"/>
    <x v="2"/>
    <s v="web"/>
    <n v="1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d v="2015-08-05T16:50:32"/>
    <x v="2385"/>
    <n v="1438793432"/>
    <n v="1436201432"/>
    <b v="0"/>
    <n v="7"/>
    <b v="0"/>
    <s v="technology/web"/>
    <x v="2"/>
    <s v="web"/>
    <n v="1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d v="2015-01-10T20:07:04"/>
    <x v="2386"/>
    <n v="1420920424"/>
    <n v="1415736424"/>
    <b v="0"/>
    <n v="0"/>
    <b v="0"/>
    <s v="technology/web"/>
    <x v="2"/>
    <s v="web"/>
    <n v="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d v="2016-07-22T15:02:20"/>
    <x v="2387"/>
    <n v="1469199740"/>
    <n v="1465311740"/>
    <b v="0"/>
    <n v="3"/>
    <b v="0"/>
    <s v="technology/web"/>
    <x v="2"/>
    <s v="web"/>
    <n v="1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d v="2015-01-15T19:29:00"/>
    <x v="2388"/>
    <n v="1421350140"/>
    <n v="1418761759"/>
    <b v="0"/>
    <n v="8"/>
    <b v="0"/>
    <s v="technology/web"/>
    <x v="2"/>
    <s v="web"/>
    <n v="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d v="2015-07-25T21:59:00"/>
    <x v="2389"/>
    <n v="1437861540"/>
    <n v="1435160452"/>
    <b v="0"/>
    <n v="1"/>
    <b v="0"/>
    <s v="technology/web"/>
    <x v="2"/>
    <s v="web"/>
    <n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d v="2015-01-04T06:17:44"/>
    <x v="2390"/>
    <n v="1420352264"/>
    <n v="1416896264"/>
    <b v="0"/>
    <n v="0"/>
    <b v="0"/>
    <s v="technology/web"/>
    <x v="2"/>
    <s v="web"/>
    <n v="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d v="2015-03-31T18:04:04"/>
    <x v="2391"/>
    <n v="1427825044"/>
    <n v="1425236644"/>
    <b v="0"/>
    <n v="1"/>
    <b v="0"/>
    <s v="technology/web"/>
    <x v="2"/>
    <s v="web"/>
    <n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d v="2015-10-29T02:53:43"/>
    <x v="2392"/>
    <n v="1446087223"/>
    <n v="1443495223"/>
    <b v="0"/>
    <n v="0"/>
    <b v="0"/>
    <s v="technology/web"/>
    <x v="2"/>
    <s v="web"/>
    <n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d v="2015-08-08T15:33:37"/>
    <x v="2393"/>
    <n v="1439048017"/>
    <n v="1436456017"/>
    <b v="0"/>
    <n v="1"/>
    <b v="0"/>
    <s v="technology/web"/>
    <x v="2"/>
    <s v="web"/>
    <n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d v="2015-02-26T08:41:33"/>
    <x v="2394"/>
    <n v="1424940093"/>
    <n v="1422348093"/>
    <b v="0"/>
    <n v="2"/>
    <b v="0"/>
    <s v="technology/web"/>
    <x v="2"/>
    <s v="web"/>
    <n v="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d v="2017-01-10T08:57:00"/>
    <x v="2395"/>
    <n v="1484038620"/>
    <n v="1481597687"/>
    <b v="0"/>
    <n v="0"/>
    <b v="0"/>
    <s v="technology/web"/>
    <x v="2"/>
    <s v="web"/>
    <n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d v="2015-10-15T20:22:38"/>
    <x v="2396"/>
    <n v="1444940558"/>
    <n v="1442348558"/>
    <b v="0"/>
    <n v="1"/>
    <b v="0"/>
    <s v="technology/web"/>
    <x v="2"/>
    <s v="web"/>
    <n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d v="2015-01-02T21:14:16"/>
    <x v="2397"/>
    <n v="1420233256"/>
    <n v="1417641256"/>
    <b v="0"/>
    <n v="0"/>
    <b v="0"/>
    <s v="technology/web"/>
    <x v="2"/>
    <s v="web"/>
    <n v="0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d v="2015-07-02T21:59:44"/>
    <x v="2398"/>
    <n v="1435874384"/>
    <n v="1433282384"/>
    <b v="0"/>
    <n v="0"/>
    <b v="0"/>
    <s v="technology/web"/>
    <x v="2"/>
    <s v="web"/>
    <n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d v="2014-12-18T20:28:26"/>
    <x v="2399"/>
    <n v="1418934506"/>
    <n v="1415910506"/>
    <b v="0"/>
    <n v="0"/>
    <b v="0"/>
    <s v="technology/web"/>
    <x v="2"/>
    <s v="web"/>
    <n v="0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d v="2016-04-14T06:26:04"/>
    <x v="2400"/>
    <n v="1460615164"/>
    <n v="1458023164"/>
    <b v="0"/>
    <n v="0"/>
    <b v="0"/>
    <s v="technology/web"/>
    <x v="2"/>
    <s v="web"/>
    <n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d v="2016-03-05T19:44:56"/>
    <x v="2401"/>
    <n v="1457207096"/>
    <n v="1452023096"/>
    <b v="0"/>
    <n v="9"/>
    <b v="0"/>
    <s v="food/food trucks"/>
    <x v="7"/>
    <s v="food trucks"/>
    <n v="1"/>
    <x v="2"/>
  </r>
  <r>
    <n v="2402"/>
    <s v="Cupcake Truck Unite"/>
    <s v="Small town, delicious treats, and a mobile truck"/>
    <n v="12000"/>
    <n v="52"/>
    <x v="2"/>
    <s v="US"/>
    <s v="USD"/>
    <d v="2015-05-13T16:18:51"/>
    <x v="2402"/>
    <n v="1431533931"/>
    <n v="1428941931"/>
    <b v="0"/>
    <n v="1"/>
    <b v="0"/>
    <s v="food/food trucks"/>
    <x v="7"/>
    <s v="food trucks"/>
    <n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d v="2016-03-30T20:10:58"/>
    <x v="2403"/>
    <n v="1459368658"/>
    <n v="1454188258"/>
    <b v="0"/>
    <n v="12"/>
    <b v="0"/>
    <s v="food/food trucks"/>
    <x v="7"/>
    <s v="food trucks"/>
    <n v="17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d v="2016-01-03T00:56:47"/>
    <x v="2404"/>
    <n v="1451782607"/>
    <n v="1449190607"/>
    <b v="0"/>
    <n v="0"/>
    <b v="0"/>
    <s v="food/food trucks"/>
    <x v="7"/>
    <s v="food trucks"/>
    <n v="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d v="2016-09-03T14:02:55"/>
    <x v="2405"/>
    <n v="1472911375"/>
    <n v="1471096975"/>
    <b v="0"/>
    <n v="20"/>
    <b v="0"/>
    <s v="food/food trucks"/>
    <x v="7"/>
    <s v="food trucks"/>
    <n v="2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d v="2015-01-19T02:39:50"/>
    <x v="2406"/>
    <n v="1421635190"/>
    <n v="1418179190"/>
    <b v="0"/>
    <n v="16"/>
    <b v="0"/>
    <s v="food/food trucks"/>
    <x v="7"/>
    <s v="food trucks"/>
    <n v="4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d v="2015-04-11T06:00:00"/>
    <x v="2407"/>
    <n v="1428732000"/>
    <n v="1426772928"/>
    <b v="0"/>
    <n v="33"/>
    <b v="0"/>
    <s v="food/food trucks"/>
    <x v="7"/>
    <s v="food trucks"/>
    <n v="25"/>
    <x v="0"/>
  </r>
  <r>
    <n v="2408"/>
    <s v="Sabroso On Wheels"/>
    <s v="A US Army Vet trying to get a Peruvian food truck going! Really good Peruvian food now mobile!"/>
    <n v="15000"/>
    <n v="30"/>
    <x v="2"/>
    <s v="US"/>
    <s v="USD"/>
    <d v="2014-11-06T04:22:37"/>
    <x v="2408"/>
    <n v="1415247757"/>
    <n v="1412652157"/>
    <b v="0"/>
    <n v="2"/>
    <b v="0"/>
    <s v="food/food trucks"/>
    <x v="7"/>
    <s v="food trucks"/>
    <n v="0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d v="2015-08-18T21:01:15"/>
    <x v="2409"/>
    <n v="1439931675"/>
    <n v="1437339675"/>
    <b v="0"/>
    <n v="6"/>
    <b v="0"/>
    <s v="food/food trucks"/>
    <x v="7"/>
    <s v="food trucks"/>
    <n v="2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d v="2015-09-07T09:47:55"/>
    <x v="2410"/>
    <n v="1441619275"/>
    <n v="1439027275"/>
    <b v="0"/>
    <n v="0"/>
    <b v="0"/>
    <s v="food/food trucks"/>
    <x v="7"/>
    <s v="food trucks"/>
    <n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d v="2015-08-25T17:34:42"/>
    <x v="2411"/>
    <n v="1440524082"/>
    <n v="1437932082"/>
    <b v="0"/>
    <n v="3"/>
    <b v="0"/>
    <s v="food/food trucks"/>
    <x v="7"/>
    <s v="food trucks"/>
    <n v="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d v="2016-11-26T18:41:13"/>
    <x v="2412"/>
    <n v="1480185673"/>
    <n v="1476294073"/>
    <b v="0"/>
    <n v="0"/>
    <b v="0"/>
    <s v="food/food trucks"/>
    <x v="7"/>
    <s v="food trucks"/>
    <n v="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d v="2014-05-31T23:30:00"/>
    <x v="2413"/>
    <n v="1401579000"/>
    <n v="1398911882"/>
    <b v="0"/>
    <n v="3"/>
    <b v="0"/>
    <s v="food/food trucks"/>
    <x v="7"/>
    <s v="food trucks"/>
    <n v="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d v="2015-08-22T03:59:00"/>
    <x v="2414"/>
    <n v="1440215940"/>
    <n v="1436805660"/>
    <b v="0"/>
    <n v="13"/>
    <b v="0"/>
    <s v="food/food trucks"/>
    <x v="7"/>
    <s v="food trucks"/>
    <n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d v="2016-07-15T20:42:26"/>
    <x v="2415"/>
    <n v="1468615346"/>
    <n v="1466023346"/>
    <b v="0"/>
    <n v="6"/>
    <b v="0"/>
    <s v="food/food trucks"/>
    <x v="7"/>
    <s v="food trucks"/>
    <n v="1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d v="2015-03-14T15:00:00"/>
    <x v="2416"/>
    <n v="1426345200"/>
    <n v="1421343743"/>
    <b v="0"/>
    <n v="1"/>
    <b v="0"/>
    <s v="food/food trucks"/>
    <x v="7"/>
    <s v="food trucks"/>
    <n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d v="2014-08-10T21:13:07"/>
    <x v="2417"/>
    <n v="1407705187"/>
    <n v="1405113187"/>
    <b v="0"/>
    <n v="0"/>
    <b v="0"/>
    <s v="food/food trucks"/>
    <x v="7"/>
    <s v="food trucks"/>
    <n v="0"/>
    <x v="3"/>
  </r>
  <r>
    <n v="2418"/>
    <s v="Mexican food truck"/>
    <s v="I want to start my food truck business."/>
    <n v="25000"/>
    <n v="5"/>
    <x v="2"/>
    <s v="US"/>
    <s v="USD"/>
    <d v="2015-03-24T19:34:04"/>
    <x v="2418"/>
    <n v="1427225644"/>
    <n v="1422045244"/>
    <b v="0"/>
    <n v="5"/>
    <b v="0"/>
    <s v="food/food trucks"/>
    <x v="7"/>
    <s v="food trucks"/>
    <n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d v="2015-02-18T17:43:09"/>
    <x v="2419"/>
    <n v="1424281389"/>
    <n v="1419097389"/>
    <b v="0"/>
    <n v="0"/>
    <b v="0"/>
    <s v="food/food trucks"/>
    <x v="7"/>
    <s v="food trucks"/>
    <n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d v="2014-11-10T01:41:35"/>
    <x v="2420"/>
    <n v="1415583695"/>
    <n v="1410396095"/>
    <b v="0"/>
    <n v="36"/>
    <b v="0"/>
    <s v="food/food trucks"/>
    <x v="7"/>
    <s v="food trucks"/>
    <n v="15"/>
    <x v="3"/>
  </r>
  <r>
    <n v="2421"/>
    <s v="hot dog cart"/>
    <s v="help me start Merrill's first hot dog cart in this empty lot"/>
    <n v="6000"/>
    <n v="1"/>
    <x v="2"/>
    <s v="US"/>
    <s v="USD"/>
    <d v="2015-02-21T16:29:56"/>
    <x v="2421"/>
    <n v="1424536196"/>
    <n v="1421944196"/>
    <b v="0"/>
    <n v="1"/>
    <b v="0"/>
    <s v="food/food trucks"/>
    <x v="7"/>
    <s v="food trucks"/>
    <n v="0"/>
    <x v="0"/>
  </r>
  <r>
    <n v="2422"/>
    <s v="Help starting a family owned food truck"/>
    <s v="Family owned business serving BBQ and seafood to the public"/>
    <n v="500"/>
    <n v="1"/>
    <x v="2"/>
    <s v="US"/>
    <s v="USD"/>
    <d v="2015-03-11T16:23:56"/>
    <x v="2422"/>
    <n v="1426091036"/>
    <n v="1423502636"/>
    <b v="0"/>
    <n v="1"/>
    <b v="0"/>
    <s v="food/food trucks"/>
    <x v="7"/>
    <s v="food trucks"/>
    <n v="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d v="2014-12-31T16:54:50"/>
    <x v="2423"/>
    <n v="1420044890"/>
    <n v="1417452890"/>
    <b v="0"/>
    <n v="1"/>
    <b v="0"/>
    <s v="food/food trucks"/>
    <x v="7"/>
    <s v="food trucks"/>
    <n v="0"/>
    <x v="3"/>
  </r>
  <r>
    <n v="2424"/>
    <s v="Lily and Memphs"/>
    <s v="Great and creative food from the heart in the form of a sweet food truck!"/>
    <n v="25000"/>
    <n v="310"/>
    <x v="2"/>
    <s v="US"/>
    <s v="USD"/>
    <d v="2014-10-27T21:25:08"/>
    <x v="2424"/>
    <n v="1414445108"/>
    <n v="1411853108"/>
    <b v="0"/>
    <n v="9"/>
    <b v="0"/>
    <s v="food/food trucks"/>
    <x v="7"/>
    <s v="food trucks"/>
    <n v="1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d v="2016-05-27T22:04:00"/>
    <x v="2425"/>
    <n v="1464386640"/>
    <n v="1463090149"/>
    <b v="0"/>
    <n v="1"/>
    <b v="0"/>
    <s v="food/food trucks"/>
    <x v="7"/>
    <s v="food trucks"/>
    <n v="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d v="2015-08-08T04:04:52"/>
    <x v="2426"/>
    <n v="1439006692"/>
    <n v="1433822692"/>
    <b v="0"/>
    <n v="0"/>
    <b v="0"/>
    <s v="food/food trucks"/>
    <x v="7"/>
    <s v="food trucks"/>
    <n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d v="2016-03-23T06:38:53"/>
    <x v="2427"/>
    <n v="1458715133"/>
    <n v="1455262733"/>
    <b v="0"/>
    <n v="1"/>
    <b v="0"/>
    <s v="food/food trucks"/>
    <x v="7"/>
    <s v="food trucks"/>
    <n v="0"/>
    <x v="2"/>
  </r>
  <r>
    <n v="2428"/>
    <s v="Premium Burgers"/>
    <s v="From Moo 2 You! We want to offer premium burgers to a taco flooded environment."/>
    <n v="35000"/>
    <n v="1"/>
    <x v="2"/>
    <s v="US"/>
    <s v="USD"/>
    <d v="2015-03-12T17:49:11"/>
    <x v="2428"/>
    <n v="1426182551"/>
    <n v="1423594151"/>
    <b v="0"/>
    <n v="1"/>
    <b v="0"/>
    <s v="food/food trucks"/>
    <x v="7"/>
    <s v="food trucks"/>
    <n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d v="2017-02-05T16:44:00"/>
    <x v="2429"/>
    <n v="1486313040"/>
    <n v="1483131966"/>
    <b v="0"/>
    <n v="4"/>
    <b v="0"/>
    <s v="food/food trucks"/>
    <x v="7"/>
    <s v="food trucks"/>
    <n v="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d v="2016-02-12T03:08:24"/>
    <x v="2430"/>
    <n v="1455246504"/>
    <n v="1452654504"/>
    <b v="0"/>
    <n v="2"/>
    <b v="0"/>
    <s v="food/food trucks"/>
    <x v="7"/>
    <s v="food trucks"/>
    <n v="1"/>
    <x v="2"/>
  </r>
  <r>
    <n v="2431"/>
    <s v="Murphy's good eatin'"/>
    <s v="Go to Colorado and run a food truck with homemade food of all kinds."/>
    <n v="100000"/>
    <n v="2"/>
    <x v="2"/>
    <s v="US"/>
    <s v="USD"/>
    <d v="2016-06-28T02:23:33"/>
    <x v="2431"/>
    <n v="1467080613"/>
    <n v="1461896613"/>
    <b v="0"/>
    <n v="2"/>
    <b v="0"/>
    <s v="food/food trucks"/>
    <x v="7"/>
    <s v="food trucks"/>
    <n v="0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d v="2015-03-08T05:14:57"/>
    <x v="2432"/>
    <n v="1425791697"/>
    <n v="1423199697"/>
    <b v="0"/>
    <n v="2"/>
    <b v="0"/>
    <s v="food/food trucks"/>
    <x v="7"/>
    <s v="food trucks"/>
    <n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d v="2016-02-27T21:35:43"/>
    <x v="2433"/>
    <n v="1456608943"/>
    <n v="1454016943"/>
    <b v="0"/>
    <n v="0"/>
    <b v="0"/>
    <s v="food/food trucks"/>
    <x v="7"/>
    <s v="food trucks"/>
    <n v="0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d v="2015-08-04T04:27:54"/>
    <x v="2434"/>
    <n v="1438662474"/>
    <n v="1435206474"/>
    <b v="0"/>
    <n v="2"/>
    <b v="0"/>
    <s v="food/food trucks"/>
    <x v="7"/>
    <s v="food trucks"/>
    <n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d v="2015-10-05T06:39:46"/>
    <x v="2435"/>
    <n v="1444027186"/>
    <n v="1441435186"/>
    <b v="0"/>
    <n v="4"/>
    <b v="0"/>
    <s v="food/food trucks"/>
    <x v="7"/>
    <s v="food trucks"/>
    <n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d v="2016-01-29T14:46:10"/>
    <x v="2436"/>
    <n v="1454078770"/>
    <n v="1448894770"/>
    <b v="0"/>
    <n v="2"/>
    <b v="0"/>
    <s v="food/food trucks"/>
    <x v="7"/>
    <s v="food trucks"/>
    <n v="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d v="2015-03-17T18:00:00"/>
    <x v="2437"/>
    <n v="1426615200"/>
    <n v="1422400188"/>
    <b v="0"/>
    <n v="0"/>
    <b v="0"/>
    <s v="food/food trucks"/>
    <x v="7"/>
    <s v="food trucks"/>
    <n v="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d v="2015-12-07T22:57:42"/>
    <x v="2438"/>
    <n v="1449529062"/>
    <n v="1444341462"/>
    <b v="0"/>
    <n v="1"/>
    <b v="0"/>
    <s v="food/food trucks"/>
    <x v="7"/>
    <s v="food trucks"/>
    <n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d v="2015-10-18T19:38:49"/>
    <x v="2439"/>
    <n v="1445197129"/>
    <n v="1442605129"/>
    <b v="0"/>
    <n v="0"/>
    <b v="0"/>
    <s v="food/food trucks"/>
    <x v="7"/>
    <s v="food trucks"/>
    <n v="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d v="2016-02-13T21:35:13"/>
    <x v="2440"/>
    <n v="1455399313"/>
    <n v="1452807313"/>
    <b v="0"/>
    <n v="2"/>
    <b v="0"/>
    <s v="food/food trucks"/>
    <x v="7"/>
    <s v="food trucks"/>
    <n v="0"/>
    <x v="2"/>
  </r>
  <r>
    <n v="2441"/>
    <s v="Bring Alchemy Pops to the People!"/>
    <s v="YOU can help Alchemy Pops POP up on a street near you!"/>
    <n v="7500"/>
    <n v="8091"/>
    <x v="0"/>
    <s v="US"/>
    <s v="USD"/>
    <d v="2015-07-23T04:59:00"/>
    <x v="2441"/>
    <n v="1437627540"/>
    <n v="1435806054"/>
    <b v="0"/>
    <n v="109"/>
    <b v="1"/>
    <s v="food/small batch"/>
    <x v="7"/>
    <s v="small batch"/>
    <n v="108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d v="2015-03-19T15:00:28"/>
    <x v="2442"/>
    <n v="1426777228"/>
    <n v="1424188828"/>
    <b v="0"/>
    <n v="372"/>
    <b v="1"/>
    <s v="food/small batch"/>
    <x v="7"/>
    <s v="small batch"/>
    <n v="126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d v="2014-08-15T15:00:22"/>
    <x v="2443"/>
    <n v="1408114822"/>
    <n v="1405522822"/>
    <b v="0"/>
    <n v="311"/>
    <b v="1"/>
    <s v="food/small batch"/>
    <x v="7"/>
    <s v="small batch"/>
    <n v="20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d v="2016-05-25T18:06:31"/>
    <x v="2444"/>
    <n v="1464199591"/>
    <n v="1461607591"/>
    <b v="0"/>
    <n v="61"/>
    <b v="1"/>
    <s v="food/small batch"/>
    <x v="7"/>
    <s v="small batch"/>
    <n v="109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d v="2015-09-26T04:33:41"/>
    <x v="2445"/>
    <n v="1443242021"/>
    <n v="1440650021"/>
    <b v="0"/>
    <n v="115"/>
    <b v="1"/>
    <s v="food/small batch"/>
    <x v="7"/>
    <s v="small batch"/>
    <n v="17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d v="2016-11-26T15:27:51"/>
    <x v="2446"/>
    <n v="1480174071"/>
    <n v="1477578471"/>
    <b v="0"/>
    <n v="111"/>
    <b v="1"/>
    <s v="food/small batch"/>
    <x v="7"/>
    <s v="small batch"/>
    <n v="168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d v="2016-11-12T04:00:00"/>
    <x v="2447"/>
    <n v="1478923200"/>
    <n v="1476184593"/>
    <b v="0"/>
    <n v="337"/>
    <b v="1"/>
    <s v="food/small batch"/>
    <x v="7"/>
    <s v="small batch"/>
    <n v="42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d v="2016-08-31T05:36:00"/>
    <x v="2448"/>
    <n v="1472621760"/>
    <n v="1472110513"/>
    <b v="0"/>
    <n v="9"/>
    <b v="1"/>
    <s v="food/small batch"/>
    <x v="7"/>
    <s v="small batch"/>
    <n v="10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d v="2014-11-30T04:25:15"/>
    <x v="2449"/>
    <n v="1417321515"/>
    <n v="1414725915"/>
    <b v="0"/>
    <n v="120"/>
    <b v="1"/>
    <s v="food/small batch"/>
    <x v="7"/>
    <s v="small batch"/>
    <n v="108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d v="2014-10-28T03:11:00"/>
    <x v="2450"/>
    <n v="1414465860"/>
    <n v="1411177456"/>
    <b v="0"/>
    <n v="102"/>
    <b v="1"/>
    <s v="food/small batch"/>
    <x v="7"/>
    <s v="small batch"/>
    <n v="102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d v="2017-03-05T21:48:10"/>
    <x v="2451"/>
    <n v="1488750490"/>
    <n v="1487022490"/>
    <b v="0"/>
    <n v="186"/>
    <b v="1"/>
    <s v="food/small batch"/>
    <x v="7"/>
    <s v="small batch"/>
    <n v="115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d v="2015-12-29T23:00:00"/>
    <x v="2452"/>
    <n v="1451430000"/>
    <n v="1448914500"/>
    <b v="0"/>
    <n v="15"/>
    <b v="1"/>
    <s v="food/small batch"/>
    <x v="7"/>
    <s v="small batch"/>
    <n v="13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d v="2017-02-02T16:36:49"/>
    <x v="2453"/>
    <n v="1486053409"/>
    <n v="1483461409"/>
    <b v="0"/>
    <n v="67"/>
    <b v="1"/>
    <s v="food/small batch"/>
    <x v="7"/>
    <s v="small batch"/>
    <n v="155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d v="2017-03-11T04:50:08"/>
    <x v="2454"/>
    <n v="1489207808"/>
    <n v="1486183808"/>
    <b v="0"/>
    <n v="130"/>
    <b v="1"/>
    <s v="food/small batch"/>
    <x v="7"/>
    <s v="small batch"/>
    <n v="101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d v="2016-04-20T18:45:50"/>
    <x v="2455"/>
    <n v="1461177950"/>
    <n v="1458758750"/>
    <b v="0"/>
    <n v="16"/>
    <b v="1"/>
    <s v="food/small batch"/>
    <x v="7"/>
    <s v="small batch"/>
    <n v="182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d v="2017-02-25T23:03:59"/>
    <x v="2456"/>
    <n v="1488063839"/>
    <n v="1485471839"/>
    <b v="0"/>
    <n v="67"/>
    <b v="1"/>
    <s v="food/small batch"/>
    <x v="7"/>
    <s v="small batch"/>
    <n v="18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d v="2016-03-24T13:27:36"/>
    <x v="2457"/>
    <n v="1458826056"/>
    <n v="1456237656"/>
    <b v="0"/>
    <n v="124"/>
    <b v="1"/>
    <s v="food/small batch"/>
    <x v="7"/>
    <s v="small batch"/>
    <n v="10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d v="2016-06-09T19:00:00"/>
    <x v="2458"/>
    <n v="1465498800"/>
    <n v="1462481718"/>
    <b v="0"/>
    <n v="80"/>
    <b v="1"/>
    <s v="food/small batch"/>
    <x v="7"/>
    <s v="small batch"/>
    <n v="11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d v="2016-03-23T14:18:05"/>
    <x v="2459"/>
    <n v="1458742685"/>
    <n v="1454858285"/>
    <b v="0"/>
    <n v="282"/>
    <b v="1"/>
    <s v="food/small batch"/>
    <x v="7"/>
    <s v="small batch"/>
    <n v="10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d v="2017-01-03T04:17:00"/>
    <x v="2460"/>
    <n v="1483417020"/>
    <n v="1480480167"/>
    <b v="0"/>
    <n v="68"/>
    <b v="1"/>
    <s v="food/small batch"/>
    <x v="7"/>
    <s v="small batch"/>
    <n v="101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d v="2011-10-01T03:00:00"/>
    <x v="2461"/>
    <n v="1317438000"/>
    <n v="1314577097"/>
    <b v="0"/>
    <n v="86"/>
    <b v="1"/>
    <s v="music/indie rock"/>
    <x v="4"/>
    <s v="indie rock"/>
    <n v="10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d v="2012-07-19T04:28:16"/>
    <x v="2462"/>
    <n v="1342672096"/>
    <n v="1340944096"/>
    <b v="0"/>
    <n v="115"/>
    <b v="1"/>
    <s v="music/indie rock"/>
    <x v="4"/>
    <s v="indie rock"/>
    <n v="111"/>
    <x v="5"/>
  </r>
  <r>
    <n v="2463"/>
    <s v="Emma Ate the Lion &quot;Songs Two Count Too&quot;"/>
    <s v="Emma Ate The Lion's debut full length album"/>
    <n v="2000"/>
    <n v="2325"/>
    <x v="0"/>
    <s v="US"/>
    <s v="USD"/>
    <d v="2013-04-16T19:00:00"/>
    <x v="2463"/>
    <n v="1366138800"/>
    <n v="1362710425"/>
    <b v="0"/>
    <n v="75"/>
    <b v="1"/>
    <s v="music/indie rock"/>
    <x v="4"/>
    <s v="indie rock"/>
    <n v="116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d v="2015-09-30T19:29:00"/>
    <x v="2464"/>
    <n v="1443641340"/>
    <n v="1441143397"/>
    <b v="0"/>
    <n v="43"/>
    <b v="1"/>
    <s v="music/indie rock"/>
    <x v="4"/>
    <s v="indie rock"/>
    <n v="11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d v="2012-09-23T17:15:48"/>
    <x v="2465"/>
    <n v="1348420548"/>
    <n v="1345828548"/>
    <b v="0"/>
    <n v="48"/>
    <b v="1"/>
    <s v="music/indie rock"/>
    <x v="4"/>
    <s v="indie rock"/>
    <n v="18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d v="2013-05-09T02:27:33"/>
    <x v="2466"/>
    <n v="1368066453"/>
    <n v="1365474453"/>
    <b v="0"/>
    <n v="52"/>
    <b v="1"/>
    <s v="music/indie rock"/>
    <x v="4"/>
    <s v="indie rock"/>
    <n v="10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d v="2012-05-10T17:00:00"/>
    <x v="2467"/>
    <n v="1336669200"/>
    <n v="1335473931"/>
    <b v="0"/>
    <n v="43"/>
    <b v="1"/>
    <s v="music/indie rock"/>
    <x v="4"/>
    <s v="indie rock"/>
    <n v="119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d v="2012-10-28T05:00:00"/>
    <x v="2468"/>
    <n v="1351400400"/>
    <n v="1348285321"/>
    <b v="0"/>
    <n v="58"/>
    <b v="1"/>
    <s v="music/indie rock"/>
    <x v="4"/>
    <s v="indie rock"/>
    <n v="107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d v="2011-02-08T10:18:49"/>
    <x v="2469"/>
    <n v="1297160329"/>
    <n v="1295000329"/>
    <b v="0"/>
    <n v="47"/>
    <b v="1"/>
    <s v="music/indie rock"/>
    <x v="4"/>
    <s v="indie rock"/>
    <n v="11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d v="2012-05-24T01:47:35"/>
    <x v="2470"/>
    <n v="1337824055"/>
    <n v="1335232055"/>
    <b v="0"/>
    <n v="36"/>
    <b v="1"/>
    <s v="music/indie rock"/>
    <x v="4"/>
    <s v="indie rock"/>
    <n v="103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d v="2012-01-25T23:49:52"/>
    <x v="2471"/>
    <n v="1327535392"/>
    <n v="1324079392"/>
    <b v="0"/>
    <n v="17"/>
    <b v="1"/>
    <s v="music/indie rock"/>
    <x v="4"/>
    <s v="indie rock"/>
    <n v="12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d v="2010-09-04T01:03:00"/>
    <x v="2472"/>
    <n v="1283562180"/>
    <n v="1277433980"/>
    <b v="0"/>
    <n v="104"/>
    <b v="1"/>
    <s v="music/indie rock"/>
    <x v="4"/>
    <s v="indie rock"/>
    <n v="136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d v="2012-11-10T18:57:49"/>
    <x v="2473"/>
    <n v="1352573869"/>
    <n v="1349978269"/>
    <b v="0"/>
    <n v="47"/>
    <b v="1"/>
    <s v="music/indie rock"/>
    <x v="4"/>
    <s v="indie rock"/>
    <n v="10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d v="2010-10-11T00:16:16"/>
    <x v="2474"/>
    <n v="1286756176"/>
    <n v="1282868176"/>
    <b v="0"/>
    <n v="38"/>
    <b v="1"/>
    <s v="music/indie rock"/>
    <x v="4"/>
    <s v="indie rock"/>
    <n v="10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d v="2010-07-10T22:00:00"/>
    <x v="2475"/>
    <n v="1278799200"/>
    <n v="1273647255"/>
    <b v="0"/>
    <n v="81"/>
    <b v="1"/>
    <s v="music/indie rock"/>
    <x v="4"/>
    <s v="indie rock"/>
    <n v="10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d v="2014-11-03T08:52:50"/>
    <x v="2476"/>
    <n v="1415004770"/>
    <n v="1412149970"/>
    <b v="0"/>
    <n v="55"/>
    <b v="1"/>
    <s v="music/indie rock"/>
    <x v="4"/>
    <s v="indie rock"/>
    <n v="105"/>
    <x v="3"/>
  </r>
  <r>
    <n v="2477"/>
    <s v="Debut Album"/>
    <s v="Releasing my first album in August, and I need your help in order to get it done!"/>
    <n v="750"/>
    <n v="1285"/>
    <x v="0"/>
    <s v="US"/>
    <s v="USD"/>
    <d v="2012-08-12T16:35:45"/>
    <x v="2477"/>
    <n v="1344789345"/>
    <n v="1340901345"/>
    <b v="0"/>
    <n v="41"/>
    <b v="1"/>
    <s v="music/indie rock"/>
    <x v="4"/>
    <s v="indie rock"/>
    <n v="171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d v="2013-01-13T22:48:33"/>
    <x v="2478"/>
    <n v="1358117313"/>
    <n v="1355525313"/>
    <b v="0"/>
    <n v="79"/>
    <b v="1"/>
    <s v="music/indie rock"/>
    <x v="4"/>
    <s v="indie rock"/>
    <n v="128"/>
    <x v="5"/>
  </r>
  <r>
    <n v="2479"/>
    <s v="FUEL FAKE NATIVES"/>
    <s v="Fake Natives is headed on tour this summer. Help them fill their tank with fossil fuels."/>
    <n v="300"/>
    <n v="400.33"/>
    <x v="0"/>
    <s v="US"/>
    <s v="USD"/>
    <d v="2012-07-28T02:00:00"/>
    <x v="2479"/>
    <n v="1343440800"/>
    <n v="1342545994"/>
    <b v="0"/>
    <n v="16"/>
    <b v="1"/>
    <s v="music/indie rock"/>
    <x v="4"/>
    <s v="indie rock"/>
    <n v="13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d v="2015-10-10T22:28:04"/>
    <x v="2480"/>
    <n v="1444516084"/>
    <n v="1439332084"/>
    <b v="0"/>
    <n v="8"/>
    <b v="1"/>
    <s v="music/indie rock"/>
    <x v="4"/>
    <s v="indie rock"/>
    <n v="1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d v="2012-04-30T15:30:08"/>
    <x v="2481"/>
    <n v="1335799808"/>
    <n v="1333207808"/>
    <b v="0"/>
    <n v="95"/>
    <b v="1"/>
    <s v="music/indie rock"/>
    <x v="4"/>
    <s v="indie rock"/>
    <n v="113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d v="2011-08-01T18:46:23"/>
    <x v="2482"/>
    <n v="1312224383"/>
    <n v="1308336383"/>
    <b v="0"/>
    <n v="25"/>
    <b v="1"/>
    <s v="music/indie rock"/>
    <x v="4"/>
    <s v="indie rock"/>
    <n v="10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d v="2012-05-01T17:00:03"/>
    <x v="2483"/>
    <n v="1335891603"/>
    <n v="1330711203"/>
    <b v="0"/>
    <n v="19"/>
    <b v="1"/>
    <s v="music/indie rock"/>
    <x v="4"/>
    <s v="indie rock"/>
    <n v="11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d v="2011-09-15T22:00:03"/>
    <x v="2484"/>
    <n v="1316124003"/>
    <n v="1313532003"/>
    <b v="0"/>
    <n v="90"/>
    <b v="1"/>
    <s v="music/indie rock"/>
    <x v="4"/>
    <s v="indie rock"/>
    <n v="119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d v="2011-10-12T23:57:59"/>
    <x v="2485"/>
    <n v="1318463879"/>
    <n v="1315439879"/>
    <b v="0"/>
    <n v="41"/>
    <b v="1"/>
    <s v="music/indie rock"/>
    <x v="4"/>
    <s v="indie rock"/>
    <n v="103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d v="2012-04-22T16:59:36"/>
    <x v="2486"/>
    <n v="1335113976"/>
    <n v="1332521976"/>
    <b v="0"/>
    <n v="30"/>
    <b v="1"/>
    <s v="music/indie rock"/>
    <x v="4"/>
    <s v="indie rock"/>
    <n v="26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d v="2012-05-27T01:59:57"/>
    <x v="2487"/>
    <n v="1338083997"/>
    <n v="1335491997"/>
    <b v="0"/>
    <n v="38"/>
    <b v="1"/>
    <s v="music/indie rock"/>
    <x v="4"/>
    <s v="indie rock"/>
    <n v="1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d v="2011-11-16T16:11:48"/>
    <x v="2488"/>
    <n v="1321459908"/>
    <n v="1318864308"/>
    <b v="0"/>
    <n v="65"/>
    <b v="1"/>
    <s v="music/indie rock"/>
    <x v="4"/>
    <s v="indie rock"/>
    <n v="107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d v="2013-05-09T16:33:59"/>
    <x v="2489"/>
    <n v="1368117239"/>
    <n v="1365525239"/>
    <b v="0"/>
    <n v="75"/>
    <b v="1"/>
    <s v="music/indie rock"/>
    <x v="4"/>
    <s v="indie rock"/>
    <n v="13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d v="2012-06-23T05:27:56"/>
    <x v="2490"/>
    <n v="1340429276"/>
    <n v="1335245276"/>
    <b v="0"/>
    <n v="16"/>
    <b v="1"/>
    <s v="music/indie rock"/>
    <x v="4"/>
    <s v="indie rock"/>
    <n v="121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d v="2011-01-16T01:51:00"/>
    <x v="2491"/>
    <n v="1295142660"/>
    <n v="1293739714"/>
    <b v="0"/>
    <n v="10"/>
    <b v="1"/>
    <s v="music/indie rock"/>
    <x v="4"/>
    <s v="indie rock"/>
    <n v="103"/>
    <x v="7"/>
  </r>
  <r>
    <n v="2492"/>
    <s v="SUPER NICE EP 2012"/>
    <s v="We're a band from Hawaii trying to produce our first EP and we need help!"/>
    <n v="600"/>
    <n v="750"/>
    <x v="0"/>
    <s v="US"/>
    <s v="USD"/>
    <d v="2012-06-16T09:59:00"/>
    <x v="2492"/>
    <n v="1339840740"/>
    <n v="1335397188"/>
    <b v="0"/>
    <n v="27"/>
    <b v="1"/>
    <s v="music/indie rock"/>
    <x v="4"/>
    <s v="indie rock"/>
    <n v="125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d v="2013-04-29T04:02:20"/>
    <x v="2493"/>
    <n v="1367208140"/>
    <n v="1363320140"/>
    <b v="0"/>
    <n v="259"/>
    <b v="1"/>
    <s v="music/indie rock"/>
    <x v="4"/>
    <s v="indie rock"/>
    <n v="129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d v="2012-05-23T15:29:04"/>
    <x v="2494"/>
    <n v="1337786944"/>
    <n v="1335194944"/>
    <b v="0"/>
    <n v="39"/>
    <b v="1"/>
    <s v="music/indie rock"/>
    <x v="4"/>
    <s v="indie rock"/>
    <n v="10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d v="2012-06-06T22:42:55"/>
    <x v="2495"/>
    <n v="1339022575"/>
    <n v="1336430575"/>
    <b v="0"/>
    <n v="42"/>
    <b v="1"/>
    <s v="music/indie rock"/>
    <x v="4"/>
    <s v="indie rock"/>
    <n v="128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d v="2013-03-29T22:54:52"/>
    <x v="2496"/>
    <n v="1364597692"/>
    <n v="1361577292"/>
    <b v="0"/>
    <n v="10"/>
    <b v="1"/>
    <s v="music/indie rock"/>
    <x v="4"/>
    <s v="indie rock"/>
    <n v="1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d v="2011-08-05T21:05:38"/>
    <x v="2497"/>
    <n v="1312578338"/>
    <n v="1309986338"/>
    <b v="0"/>
    <n v="56"/>
    <b v="1"/>
    <s v="music/indie rock"/>
    <x v="4"/>
    <s v="indie rock"/>
    <n v="11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d v="2015-01-27T23:13:07"/>
    <x v="2498"/>
    <n v="1422400387"/>
    <n v="1421190787"/>
    <b v="0"/>
    <n v="20"/>
    <b v="1"/>
    <s v="music/indie rock"/>
    <x v="4"/>
    <s v="indie rock"/>
    <n v="106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d v="2012-12-31T18:00:00"/>
    <x v="2499"/>
    <n v="1356976800"/>
    <n v="1352820837"/>
    <b v="0"/>
    <n v="170"/>
    <b v="1"/>
    <s v="music/indie rock"/>
    <x v="4"/>
    <s v="indie rock"/>
    <n v="203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d v="2012-06-23T18:32:55"/>
    <x v="2500"/>
    <n v="1340476375"/>
    <n v="1337884375"/>
    <b v="0"/>
    <n v="29"/>
    <b v="1"/>
    <s v="music/indie rock"/>
    <x v="4"/>
    <s v="indie rock"/>
    <n v="113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d v="2015-09-27T18:38:24"/>
    <x v="2501"/>
    <n v="1443379104"/>
    <n v="1440787104"/>
    <b v="0"/>
    <n v="7"/>
    <b v="0"/>
    <s v="food/restaurants"/>
    <x v="7"/>
    <s v="restaurants"/>
    <n v="3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d v="2014-09-21T19:48:38"/>
    <x v="2502"/>
    <n v="1411328918"/>
    <n v="1407440918"/>
    <b v="0"/>
    <n v="5"/>
    <b v="0"/>
    <s v="food/restaurants"/>
    <x v="7"/>
    <s v="restaurants"/>
    <n v="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d v="2016-06-07T21:06:00"/>
    <x v="2503"/>
    <n v="1465333560"/>
    <n v="1462743308"/>
    <b v="0"/>
    <n v="0"/>
    <b v="0"/>
    <s v="food/restaurants"/>
    <x v="7"/>
    <s v="restaurants"/>
    <n v="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d v="2014-11-15T01:22:14"/>
    <x v="2504"/>
    <n v="1416014534"/>
    <n v="1413418934"/>
    <b v="0"/>
    <n v="0"/>
    <b v="0"/>
    <s v="food/restaurants"/>
    <x v="7"/>
    <s v="restaurants"/>
    <n v="0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d v="2015-03-14T00:20:16"/>
    <x v="2505"/>
    <n v="1426292416"/>
    <n v="1423704016"/>
    <b v="0"/>
    <n v="0"/>
    <b v="0"/>
    <s v="food/restaurants"/>
    <x v="7"/>
    <s v="restaurants"/>
    <n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d v="2015-10-03T21:00:00"/>
    <x v="2506"/>
    <n v="1443906000"/>
    <n v="1441955269"/>
    <b v="0"/>
    <n v="2"/>
    <b v="0"/>
    <s v="food/restaurants"/>
    <x v="7"/>
    <s v="restaurants"/>
    <n v="1"/>
    <x v="0"/>
  </r>
  <r>
    <n v="2507"/>
    <s v="Help Cafe Talavera get a New Kitchen!"/>
    <s v="Unique dishes for a unique city!."/>
    <n v="42850"/>
    <n v="0"/>
    <x v="2"/>
    <s v="US"/>
    <s v="USD"/>
    <d v="2015-05-11T01:45:04"/>
    <x v="2507"/>
    <n v="1431308704"/>
    <n v="1428716704"/>
    <b v="0"/>
    <n v="0"/>
    <b v="0"/>
    <s v="food/restaurants"/>
    <x v="7"/>
    <s v="restaurants"/>
    <n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d v="2014-08-14T22:50:34"/>
    <x v="2508"/>
    <n v="1408056634"/>
    <n v="1405464634"/>
    <b v="0"/>
    <n v="0"/>
    <b v="0"/>
    <s v="food/restaurants"/>
    <x v="7"/>
    <s v="restaurants"/>
    <n v="0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d v="2015-04-20T18:25:49"/>
    <x v="2509"/>
    <n v="1429554349"/>
    <n v="1424719549"/>
    <b v="0"/>
    <n v="28"/>
    <b v="0"/>
    <s v="food/restaurants"/>
    <x v="7"/>
    <s v="restaurants"/>
    <n v="1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d v="2015-05-14T23:56:12"/>
    <x v="2510"/>
    <n v="1431647772"/>
    <n v="1426463772"/>
    <b v="0"/>
    <n v="2"/>
    <b v="0"/>
    <s v="food/restaurants"/>
    <x v="7"/>
    <s v="restaurants"/>
    <n v="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d v="2016-02-01T10:43:33"/>
    <x v="2511"/>
    <n v="1454323413"/>
    <n v="1451731413"/>
    <b v="0"/>
    <n v="0"/>
    <b v="0"/>
    <s v="food/restaurants"/>
    <x v="7"/>
    <s v="restaurants"/>
    <n v="0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d v="2014-12-13T21:02:41"/>
    <x v="2512"/>
    <n v="1418504561"/>
    <n v="1417208561"/>
    <b v="0"/>
    <n v="0"/>
    <b v="0"/>
    <s v="food/restaurants"/>
    <x v="7"/>
    <s v="restaurants"/>
    <n v="0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d v="2017-02-26T00:09:49"/>
    <x v="2513"/>
    <n v="1488067789"/>
    <n v="1482883789"/>
    <b v="0"/>
    <n v="0"/>
    <b v="0"/>
    <s v="food/restaurants"/>
    <x v="7"/>
    <s v="restaurants"/>
    <n v="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d v="2014-08-20T09:21:17"/>
    <x v="2514"/>
    <n v="1408526477"/>
    <n v="1407057677"/>
    <b v="0"/>
    <n v="4"/>
    <b v="0"/>
    <s v="food/restaurants"/>
    <x v="7"/>
    <s v="restaurants"/>
    <n v="2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d v="2015-02-22T20:09:13"/>
    <x v="2515"/>
    <n v="1424635753"/>
    <n v="1422043753"/>
    <b v="0"/>
    <n v="12"/>
    <b v="0"/>
    <s v="food/restaurants"/>
    <x v="7"/>
    <s v="restaurants"/>
    <n v="1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d v="2014-11-29T16:40:52"/>
    <x v="2516"/>
    <n v="1417279252"/>
    <n v="1414683652"/>
    <b v="0"/>
    <n v="0"/>
    <b v="0"/>
    <s v="food/restaurants"/>
    <x v="7"/>
    <s v="restaurants"/>
    <n v="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d v="2015-03-19T18:15:30"/>
    <x v="2517"/>
    <n v="1426788930"/>
    <n v="1424200530"/>
    <b v="0"/>
    <n v="33"/>
    <b v="0"/>
    <s v="food/restaurants"/>
    <x v="7"/>
    <s v="restaurants"/>
    <n v="1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d v="2014-11-13T17:20:28"/>
    <x v="2518"/>
    <n v="1415899228"/>
    <n v="1413303628"/>
    <b v="0"/>
    <n v="0"/>
    <b v="0"/>
    <s v="food/restaurants"/>
    <x v="7"/>
    <s v="restaurants"/>
    <n v="0"/>
    <x v="3"/>
  </r>
  <r>
    <n v="2519"/>
    <s v="Kelli's Kitchen"/>
    <s v="Better than your mom's, better than Cracker Barrel, only at Kelli's Kitchen (all from scratch)."/>
    <n v="150000"/>
    <n v="65"/>
    <x v="2"/>
    <s v="US"/>
    <s v="USD"/>
    <d v="2014-07-19T03:43:24"/>
    <x v="2519"/>
    <n v="1405741404"/>
    <n v="1403149404"/>
    <b v="0"/>
    <n v="4"/>
    <b v="0"/>
    <s v="food/restaurants"/>
    <x v="7"/>
    <s v="restaurants"/>
    <n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d v="2016-10-15T19:21:00"/>
    <x v="2520"/>
    <n v="1476559260"/>
    <n v="1472567085"/>
    <b v="0"/>
    <n v="0"/>
    <b v="0"/>
    <s v="food/restaurants"/>
    <x v="7"/>
    <s v="restaurants"/>
    <n v="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d v="2015-10-13T23:13:41"/>
    <x v="2521"/>
    <n v="1444778021"/>
    <n v="1442963621"/>
    <b v="0"/>
    <n v="132"/>
    <b v="1"/>
    <s v="music/classical music"/>
    <x v="4"/>
    <s v="classical music"/>
    <n v="109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d v="2016-04-22T14:52:00"/>
    <x v="2522"/>
    <n v="1461336720"/>
    <n v="1459431960"/>
    <b v="0"/>
    <n v="27"/>
    <b v="1"/>
    <s v="music/classical music"/>
    <x v="4"/>
    <s v="classical music"/>
    <n v="1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d v="2014-11-18T00:24:52"/>
    <x v="2523"/>
    <n v="1416270292"/>
    <n v="1413674692"/>
    <b v="0"/>
    <n v="26"/>
    <b v="1"/>
    <s v="music/classical music"/>
    <x v="4"/>
    <s v="classical music"/>
    <n v="156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d v="2014-12-21T04:30:00"/>
    <x v="2524"/>
    <n v="1419136200"/>
    <n v="1416338557"/>
    <b v="0"/>
    <n v="43"/>
    <b v="1"/>
    <s v="music/classical music"/>
    <x v="4"/>
    <s v="classical music"/>
    <n v="102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d v="2012-06-28T20:16:11"/>
    <x v="2525"/>
    <n v="1340914571"/>
    <n v="1338322571"/>
    <b v="0"/>
    <n v="80"/>
    <b v="1"/>
    <s v="music/classical music"/>
    <x v="4"/>
    <s v="classical music"/>
    <n v="100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d v="2014-12-08T04:59:00"/>
    <x v="2526"/>
    <n v="1418014740"/>
    <n v="1415585474"/>
    <b v="0"/>
    <n v="33"/>
    <b v="1"/>
    <s v="music/classical music"/>
    <x v="4"/>
    <s v="classical music"/>
    <n v="11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d v="2013-10-18T03:59:00"/>
    <x v="2527"/>
    <n v="1382068740"/>
    <n v="1380477691"/>
    <b v="0"/>
    <n v="71"/>
    <b v="1"/>
    <s v="music/classical music"/>
    <x v="4"/>
    <s v="classical music"/>
    <n v="102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d v="2015-08-20T11:00:00"/>
    <x v="2528"/>
    <n v="1440068400"/>
    <n v="1438459303"/>
    <b v="0"/>
    <n v="81"/>
    <b v="1"/>
    <s v="music/classical music"/>
    <x v="4"/>
    <s v="classical music"/>
    <n v="107"/>
    <x v="0"/>
  </r>
  <r>
    <n v="2529"/>
    <s v="UrbanArias is DC's Contemporary Opera Company"/>
    <s v="Opera. Short. New."/>
    <n v="6000"/>
    <n v="6257"/>
    <x v="0"/>
    <s v="US"/>
    <s v="USD"/>
    <d v="2012-03-25T00:56:15"/>
    <x v="2529"/>
    <n v="1332636975"/>
    <n v="1328752575"/>
    <b v="0"/>
    <n v="76"/>
    <b v="1"/>
    <s v="music/classical music"/>
    <x v="4"/>
    <s v="classical music"/>
    <n v="104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d v="2015-04-20T04:50:00"/>
    <x v="2530"/>
    <n v="1429505400"/>
    <n v="1426711505"/>
    <b v="0"/>
    <n v="48"/>
    <b v="1"/>
    <s v="music/classical music"/>
    <x v="4"/>
    <s v="classical music"/>
    <n v="1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d v="2015-08-15T03:59:00"/>
    <x v="2531"/>
    <n v="1439611140"/>
    <n v="1437668354"/>
    <b v="0"/>
    <n v="61"/>
    <b v="1"/>
    <s v="music/classical music"/>
    <x v="4"/>
    <s v="classical music"/>
    <n v="1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d v="2012-08-16T20:22:46"/>
    <x v="2532"/>
    <n v="1345148566"/>
    <n v="1342556566"/>
    <b v="0"/>
    <n v="60"/>
    <b v="1"/>
    <s v="music/classical music"/>
    <x v="4"/>
    <s v="classical music"/>
    <n v="12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d v="2013-03-01T18:01:08"/>
    <x v="2533"/>
    <n v="1362160868"/>
    <n v="1359568911"/>
    <b v="0"/>
    <n v="136"/>
    <b v="1"/>
    <s v="music/classical music"/>
    <x v="4"/>
    <s v="classical music"/>
    <n v="11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d v="2010-01-01T06:00:00"/>
    <x v="2534"/>
    <n v="1262325600"/>
    <n v="1257871712"/>
    <b v="0"/>
    <n v="14"/>
    <b v="1"/>
    <s v="music/classical music"/>
    <x v="4"/>
    <s v="classical music"/>
    <n v="105"/>
    <x v="8"/>
  </r>
  <r>
    <n v="2535"/>
    <s v="Mark Hayes Requiem Recording"/>
    <s v="Mark Hayes: Requiem Recording"/>
    <n v="20000"/>
    <n v="20755"/>
    <x v="0"/>
    <s v="US"/>
    <s v="USD"/>
    <d v="2014-12-01T19:59:05"/>
    <x v="2535"/>
    <n v="1417463945"/>
    <n v="1414781945"/>
    <b v="0"/>
    <n v="78"/>
    <b v="1"/>
    <s v="music/classical music"/>
    <x v="4"/>
    <s v="classical music"/>
    <n v="104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d v="2013-07-30T02:32:46"/>
    <x v="2536"/>
    <n v="1375151566"/>
    <n v="1373337166"/>
    <b v="0"/>
    <n v="4"/>
    <b v="1"/>
    <s v="music/classical music"/>
    <x v="4"/>
    <s v="classical music"/>
    <n v="11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d v="2011-08-01T15:34:15"/>
    <x v="2537"/>
    <n v="1312212855"/>
    <n v="1307028855"/>
    <b v="0"/>
    <n v="11"/>
    <b v="1"/>
    <s v="music/classical music"/>
    <x v="4"/>
    <s v="classical music"/>
    <n v="11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d v="2013-02-24T04:59:00"/>
    <x v="2538"/>
    <n v="1361681940"/>
    <n v="1359029661"/>
    <b v="0"/>
    <n v="185"/>
    <b v="1"/>
    <s v="music/classical music"/>
    <x v="4"/>
    <s v="classical music"/>
    <n v="113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d v="2015-02-02T21:39:12"/>
    <x v="2539"/>
    <n v="1422913152"/>
    <n v="1417729152"/>
    <b v="0"/>
    <n v="59"/>
    <b v="1"/>
    <s v="music/classical music"/>
    <x v="4"/>
    <s v="classical music"/>
    <n v="100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d v="2011-10-29T16:12:01"/>
    <x v="2540"/>
    <n v="1319904721"/>
    <n v="1314720721"/>
    <b v="0"/>
    <n v="27"/>
    <b v="1"/>
    <s v="music/classical music"/>
    <x v="4"/>
    <s v="classical music"/>
    <n v="103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d v="2013-09-26T10:46:58"/>
    <x v="2541"/>
    <n v="1380192418"/>
    <n v="1375008418"/>
    <b v="0"/>
    <n v="63"/>
    <b v="1"/>
    <s v="music/classical music"/>
    <x v="4"/>
    <s v="classical music"/>
    <n v="107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d v="2013-10-01T03:59:00"/>
    <x v="2542"/>
    <n v="1380599940"/>
    <n v="1377252857"/>
    <b v="0"/>
    <n v="13"/>
    <b v="1"/>
    <s v="music/classical music"/>
    <x v="4"/>
    <s v="classical music"/>
    <n v="104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d v="2011-01-02T03:00:00"/>
    <x v="2543"/>
    <n v="1293937200"/>
    <n v="1291257298"/>
    <b v="0"/>
    <n v="13"/>
    <b v="1"/>
    <s v="music/classical music"/>
    <x v="4"/>
    <s v="classical music"/>
    <n v="156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d v="2012-07-08T12:29:29"/>
    <x v="2544"/>
    <n v="1341750569"/>
    <n v="1339158569"/>
    <b v="0"/>
    <n v="57"/>
    <b v="1"/>
    <s v="music/classical music"/>
    <x v="4"/>
    <s v="classical music"/>
    <n v="10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d v="2015-02-27T00:30:00"/>
    <x v="2545"/>
    <n v="1424997000"/>
    <n v="1421983138"/>
    <b v="0"/>
    <n v="61"/>
    <b v="1"/>
    <s v="music/classical music"/>
    <x v="4"/>
    <s v="classical music"/>
    <n v="19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d v="2013-10-05T05:00:00"/>
    <x v="2546"/>
    <n v="1380949200"/>
    <n v="1378586179"/>
    <b v="0"/>
    <n v="65"/>
    <b v="1"/>
    <s v="music/classical music"/>
    <x v="4"/>
    <s v="classical music"/>
    <n v="112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d v="2012-04-04T17:33:23"/>
    <x v="2547"/>
    <n v="1333560803"/>
    <n v="1330972403"/>
    <b v="0"/>
    <n v="134"/>
    <b v="1"/>
    <s v="music/classical music"/>
    <x v="4"/>
    <s v="classical music"/>
    <n v="120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d v="2016-09-30T04:27:00"/>
    <x v="2548"/>
    <n v="1475209620"/>
    <n v="1473087637"/>
    <b v="0"/>
    <n v="37"/>
    <b v="1"/>
    <s v="music/classical music"/>
    <x v="4"/>
    <s v="classical music"/>
    <n v="102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d v="2013-05-31T17:00:00"/>
    <x v="2549"/>
    <n v="1370019600"/>
    <n v="1366999870"/>
    <b v="0"/>
    <n v="37"/>
    <b v="1"/>
    <s v="music/classical music"/>
    <x v="4"/>
    <s v="classical music"/>
    <n v="10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d v="2015-10-08T03:59:00"/>
    <x v="2550"/>
    <n v="1444276740"/>
    <n v="1439392406"/>
    <b v="0"/>
    <n v="150"/>
    <b v="1"/>
    <s v="music/classical music"/>
    <x v="4"/>
    <s v="classical music"/>
    <n v="101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d v="2012-03-21T20:48:00"/>
    <x v="2551"/>
    <n v="1332362880"/>
    <n v="1329890585"/>
    <b v="0"/>
    <n v="56"/>
    <b v="1"/>
    <s v="music/classical music"/>
    <x v="4"/>
    <s v="classical music"/>
    <n v="103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d v="2017-03-05T19:26:21"/>
    <x v="2552"/>
    <n v="1488741981"/>
    <n v="1486149981"/>
    <b v="0"/>
    <n v="18"/>
    <b v="1"/>
    <s v="music/classical music"/>
    <x v="4"/>
    <s v="classical music"/>
    <n v="107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d v="2012-09-21T04:46:47"/>
    <x v="2553"/>
    <n v="1348202807"/>
    <n v="1343018807"/>
    <b v="0"/>
    <n v="60"/>
    <b v="1"/>
    <s v="music/classical music"/>
    <x v="4"/>
    <s v="classical music"/>
    <n v="156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d v="2015-06-01T03:59:00"/>
    <x v="2554"/>
    <n v="1433131140"/>
    <n v="1430445163"/>
    <b v="0"/>
    <n v="67"/>
    <b v="1"/>
    <s v="music/classical music"/>
    <x v="4"/>
    <s v="classical music"/>
    <n v="123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d v="2012-05-28T15:43:13"/>
    <x v="2555"/>
    <n v="1338219793"/>
    <n v="1335541393"/>
    <b v="0"/>
    <n v="35"/>
    <b v="1"/>
    <s v="music/classical music"/>
    <x v="4"/>
    <s v="classical music"/>
    <n v="107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d v="2012-12-24T23:47:37"/>
    <x v="2556"/>
    <n v="1356392857"/>
    <n v="1352504857"/>
    <b v="0"/>
    <n v="34"/>
    <b v="1"/>
    <s v="music/classical music"/>
    <x v="4"/>
    <s v="classical music"/>
    <n v="106"/>
    <x v="5"/>
  </r>
  <r>
    <n v="2557"/>
    <s v="European Tour"/>
    <s v="Raising money for our concert tour of Switzerland and Germany in June/July 2014"/>
    <n v="900"/>
    <n v="1066"/>
    <x v="0"/>
    <s v="GB"/>
    <s v="GBP"/>
    <d v="2014-05-15T17:53:06"/>
    <x v="2557"/>
    <n v="1400176386"/>
    <n v="1397584386"/>
    <b v="0"/>
    <n v="36"/>
    <b v="1"/>
    <s v="music/classical music"/>
    <x v="4"/>
    <s v="classical music"/>
    <n v="118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d v="2015-05-01T13:59:00"/>
    <x v="2558"/>
    <n v="1430488740"/>
    <n v="1427747906"/>
    <b v="0"/>
    <n v="18"/>
    <b v="1"/>
    <s v="music/classical music"/>
    <x v="4"/>
    <s v="classical music"/>
    <n v="109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d v="2011-11-15T19:37:00"/>
    <x v="2559"/>
    <n v="1321385820"/>
    <n v="1318539484"/>
    <b v="0"/>
    <n v="25"/>
    <b v="1"/>
    <s v="music/classical music"/>
    <x v="4"/>
    <s v="classical music"/>
    <n v="111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d v="2015-03-06T22:49:34"/>
    <x v="2560"/>
    <n v="1425682174"/>
    <n v="1423090174"/>
    <b v="0"/>
    <n v="21"/>
    <b v="1"/>
    <s v="music/classical music"/>
    <x v="4"/>
    <s v="classical music"/>
    <n v="1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d v="2015-10-13T12:41:29"/>
    <x v="2561"/>
    <n v="1444740089"/>
    <n v="1442148089"/>
    <b v="0"/>
    <n v="0"/>
    <b v="0"/>
    <s v="food/food trucks"/>
    <x v="7"/>
    <s v="food trucks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d v="2016-10-11T12:35:39"/>
    <x v="2562"/>
    <n v="1476189339"/>
    <n v="1471005339"/>
    <b v="0"/>
    <n v="3"/>
    <b v="0"/>
    <s v="food/food trucks"/>
    <x v="7"/>
    <s v="food trucks"/>
    <n v="1"/>
    <x v="2"/>
  </r>
  <r>
    <n v="2563"/>
    <s v="Phoenix Pearl Boba Tea Truck (Canceled)"/>
    <s v="Michigan based bubble tea and specialty ice cream food truck"/>
    <n v="20000"/>
    <n v="0"/>
    <x v="1"/>
    <s v="US"/>
    <s v="USD"/>
    <d v="2015-07-30T03:20:51"/>
    <x v="2563"/>
    <n v="1438226451"/>
    <n v="1433042451"/>
    <b v="0"/>
    <n v="0"/>
    <b v="0"/>
    <s v="food/food trucks"/>
    <x v="7"/>
    <s v="food trucks"/>
    <n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d v="2014-08-01T00:58:19"/>
    <x v="2564"/>
    <n v="1406854699"/>
    <n v="1404262699"/>
    <b v="0"/>
    <n v="0"/>
    <b v="0"/>
    <s v="food/food trucks"/>
    <x v="7"/>
    <s v="food trucks"/>
    <n v="0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d v="2016-05-09T20:50:00"/>
    <x v="2565"/>
    <n v="1462827000"/>
    <n v="1457710589"/>
    <b v="0"/>
    <n v="1"/>
    <b v="0"/>
    <s v="food/food trucks"/>
    <x v="7"/>
    <s v="food trucks"/>
    <n v="1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d v="2014-08-21T23:32:28"/>
    <x v="2566"/>
    <n v="1408663948"/>
    <n v="1406071948"/>
    <b v="0"/>
    <n v="0"/>
    <b v="0"/>
    <s v="food/food trucks"/>
    <x v="7"/>
    <s v="food trucks"/>
    <n v="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d v="2015-04-23T21:05:38"/>
    <x v="2567"/>
    <n v="1429823138"/>
    <n v="1427231138"/>
    <b v="0"/>
    <n v="2"/>
    <b v="0"/>
    <s v="food/food trucks"/>
    <x v="7"/>
    <s v="food trucks"/>
    <n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d v="2016-09-01T15:59:54"/>
    <x v="2568"/>
    <n v="1472745594"/>
    <n v="1470153594"/>
    <b v="0"/>
    <n v="1"/>
    <b v="0"/>
    <s v="food/food trucks"/>
    <x v="7"/>
    <s v="food trucks"/>
    <n v="1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d v="2015-09-17T02:31:52"/>
    <x v="2569"/>
    <n v="1442457112"/>
    <n v="1439865112"/>
    <b v="0"/>
    <n v="2"/>
    <b v="0"/>
    <s v="food/food trucks"/>
    <x v="7"/>
    <s v="food trucks"/>
    <n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d v="2017-02-08T21:40:35"/>
    <x v="2570"/>
    <n v="1486590035"/>
    <n v="1483998035"/>
    <b v="0"/>
    <n v="2"/>
    <b v="0"/>
    <s v="food/food trucks"/>
    <x v="7"/>
    <s v="food trucks"/>
    <n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d v="2016-05-19T08:12:01"/>
    <x v="2571"/>
    <n v="1463645521"/>
    <n v="1458461521"/>
    <b v="0"/>
    <n v="4"/>
    <b v="0"/>
    <s v="food/food trucks"/>
    <x v="7"/>
    <s v="food trucks"/>
    <n v="0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d v="2015-04-13T02:51:57"/>
    <x v="2572"/>
    <n v="1428893517"/>
    <n v="1426301517"/>
    <b v="0"/>
    <n v="0"/>
    <b v="0"/>
    <s v="food/food trucks"/>
    <x v="7"/>
    <s v="food trucks"/>
    <n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d v="2014-08-23T14:12:29"/>
    <x v="2573"/>
    <n v="1408803149"/>
    <n v="1404915149"/>
    <b v="0"/>
    <n v="0"/>
    <b v="0"/>
    <s v="food/food trucks"/>
    <x v="7"/>
    <s v="food trucks"/>
    <n v="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d v="2016-05-18T19:49:05"/>
    <x v="2574"/>
    <n v="1463600945"/>
    <n v="1461786545"/>
    <b v="0"/>
    <n v="0"/>
    <b v="0"/>
    <s v="food/food trucks"/>
    <x v="7"/>
    <s v="food trucks"/>
    <n v="0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d v="2015-01-12T02:36:34"/>
    <x v="2575"/>
    <n v="1421030194"/>
    <n v="1418438194"/>
    <b v="0"/>
    <n v="0"/>
    <b v="0"/>
    <s v="food/food trucks"/>
    <x v="7"/>
    <s v="food trucks"/>
    <n v="0"/>
    <x v="3"/>
  </r>
  <r>
    <n v="2576"/>
    <s v="2 Go Fast Food (Canceled)"/>
    <s v="A New Twist with an American and Philippine fast food Mobile Trailer."/>
    <n v="10000"/>
    <n v="0"/>
    <x v="1"/>
    <s v="US"/>
    <s v="USD"/>
    <d v="2015-04-10T23:14:07"/>
    <x v="2576"/>
    <n v="1428707647"/>
    <n v="1424823247"/>
    <b v="0"/>
    <n v="0"/>
    <b v="0"/>
    <s v="food/food trucks"/>
    <x v="7"/>
    <s v="food trucks"/>
    <n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d v="2014-08-04T19:41:37"/>
    <x v="2577"/>
    <n v="1407181297"/>
    <n v="1405021297"/>
    <b v="0"/>
    <n v="0"/>
    <b v="0"/>
    <s v="food/food trucks"/>
    <x v="7"/>
    <s v="food trucks"/>
    <n v="0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d v="2015-10-09T17:00:00"/>
    <x v="2578"/>
    <n v="1444410000"/>
    <n v="1440203579"/>
    <b v="0"/>
    <n v="0"/>
    <b v="0"/>
    <s v="food/food trucks"/>
    <x v="7"/>
    <s v="food trucks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d v="2014-09-15T19:55:03"/>
    <x v="2579"/>
    <n v="1410810903"/>
    <n v="1405626903"/>
    <b v="0"/>
    <n v="12"/>
    <b v="0"/>
    <s v="food/food trucks"/>
    <x v="7"/>
    <s v="food trucks"/>
    <n v="0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d v="2015-05-16T03:00:00"/>
    <x v="2580"/>
    <n v="1431745200"/>
    <n v="1429170603"/>
    <b v="0"/>
    <n v="2"/>
    <b v="0"/>
    <s v="food/food trucks"/>
    <x v="7"/>
    <s v="food trucks"/>
    <n v="1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d v="2015-11-16T16:04:58"/>
    <x v="2581"/>
    <n v="1447689898"/>
    <n v="1445094298"/>
    <b v="0"/>
    <n v="11"/>
    <b v="0"/>
    <s v="food/food trucks"/>
    <x v="7"/>
    <s v="food trucks"/>
    <n v="11"/>
    <x v="0"/>
  </r>
  <r>
    <n v="2582"/>
    <s v="Drunken Wings"/>
    <s v="The place where chicken meets liquor for the first time!"/>
    <n v="90000"/>
    <n v="1"/>
    <x v="2"/>
    <s v="US"/>
    <s v="USD"/>
    <d v="2016-10-29T23:43:54"/>
    <x v="2582"/>
    <n v="1477784634"/>
    <n v="1475192634"/>
    <b v="0"/>
    <n v="1"/>
    <b v="0"/>
    <s v="food/food trucks"/>
    <x v="7"/>
    <s v="food trucks"/>
    <n v="0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d v="2015-03-16T17:28:00"/>
    <x v="2583"/>
    <n v="1426526880"/>
    <n v="1421346480"/>
    <b v="0"/>
    <n v="5"/>
    <b v="0"/>
    <s v="food/food trucks"/>
    <x v="7"/>
    <s v="food trucks"/>
    <n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d v="2015-06-15T04:09:29"/>
    <x v="2584"/>
    <n v="1434341369"/>
    <n v="1431749369"/>
    <b v="0"/>
    <n v="0"/>
    <b v="0"/>
    <s v="food/food trucks"/>
    <x v="7"/>
    <s v="food trucks"/>
    <n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d v="2014-07-05T23:07:12"/>
    <x v="2585"/>
    <n v="1404601632"/>
    <n v="1402009632"/>
    <b v="0"/>
    <n v="1"/>
    <b v="0"/>
    <s v="food/food trucks"/>
    <x v="7"/>
    <s v="food trucks"/>
    <n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d v="2015-12-25T07:55:36"/>
    <x v="2586"/>
    <n v="1451030136"/>
    <n v="1448438136"/>
    <b v="0"/>
    <n v="1"/>
    <b v="0"/>
    <s v="food/food trucks"/>
    <x v="7"/>
    <s v="food trucks"/>
    <n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d v="2015-12-30T16:12:33"/>
    <x v="2587"/>
    <n v="1451491953"/>
    <n v="1448899953"/>
    <b v="0"/>
    <n v="6"/>
    <b v="0"/>
    <s v="food/food trucks"/>
    <x v="7"/>
    <s v="food trucks"/>
    <n v="2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d v="2015-03-31T13:14:00"/>
    <x v="2588"/>
    <n v="1427807640"/>
    <n v="1423325626"/>
    <b v="0"/>
    <n v="8"/>
    <b v="0"/>
    <s v="food/food trucks"/>
    <x v="7"/>
    <s v="food trucks"/>
    <n v="4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d v="2016-03-23T11:52:07"/>
    <x v="2589"/>
    <n v="1458733927"/>
    <n v="1456145527"/>
    <b v="0"/>
    <n v="1"/>
    <b v="0"/>
    <s v="food/food trucks"/>
    <x v="7"/>
    <s v="food trucks"/>
    <n v="0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d v="2016-01-26T14:08:17"/>
    <x v="2590"/>
    <n v="1453817297"/>
    <n v="1453212497"/>
    <b v="0"/>
    <n v="0"/>
    <b v="0"/>
    <s v="food/food trucks"/>
    <x v="7"/>
    <s v="food trucks"/>
    <n v="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d v="2016-03-13T20:45:24"/>
    <x v="2591"/>
    <n v="1457901924"/>
    <n v="1452721524"/>
    <b v="0"/>
    <n v="2"/>
    <b v="0"/>
    <s v="food/food trucks"/>
    <x v="7"/>
    <s v="food trucks"/>
    <n v="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d v="2014-10-05T19:13:41"/>
    <x v="2592"/>
    <n v="1412536421"/>
    <n v="1409944421"/>
    <b v="0"/>
    <n v="1"/>
    <b v="0"/>
    <s v="food/food trucks"/>
    <x v="7"/>
    <s v="food trucks"/>
    <n v="0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d v="2015-04-25T20:17:06"/>
    <x v="2593"/>
    <n v="1429993026"/>
    <n v="1427401026"/>
    <b v="0"/>
    <n v="0"/>
    <b v="0"/>
    <s v="food/food trucks"/>
    <x v="7"/>
    <s v="food trucks"/>
    <n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d v="2014-08-07T23:13:48"/>
    <x v="2594"/>
    <n v="1407453228"/>
    <n v="1404861228"/>
    <b v="0"/>
    <n v="1"/>
    <b v="0"/>
    <s v="food/food trucks"/>
    <x v="7"/>
    <s v="food trucks"/>
    <n v="0"/>
    <x v="3"/>
  </r>
  <r>
    <n v="2595"/>
    <s v="Food Truck for Little Fox Bakery"/>
    <s v="Looking to put the best baked goods in Bowling Green on wheels"/>
    <n v="15000"/>
    <n v="1825"/>
    <x v="2"/>
    <s v="US"/>
    <s v="USD"/>
    <d v="2017-02-24T05:51:40"/>
    <x v="2595"/>
    <n v="1487915500"/>
    <n v="1485323500"/>
    <b v="0"/>
    <n v="19"/>
    <b v="0"/>
    <s v="food/food trucks"/>
    <x v="7"/>
    <s v="food trucks"/>
    <n v="1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d v="2014-08-07T15:56:49"/>
    <x v="2596"/>
    <n v="1407427009"/>
    <n v="1404835009"/>
    <b v="0"/>
    <n v="27"/>
    <b v="0"/>
    <s v="food/food trucks"/>
    <x v="7"/>
    <s v="food trucks"/>
    <n v="24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d v="2016-06-19T08:11:57"/>
    <x v="2597"/>
    <n v="1466323917"/>
    <n v="1463731917"/>
    <b v="0"/>
    <n v="7"/>
    <b v="0"/>
    <s v="food/food trucks"/>
    <x v="7"/>
    <s v="food trucks"/>
    <n v="6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d v="2015-09-23T20:10:01"/>
    <x v="2598"/>
    <n v="1443039001"/>
    <n v="1440447001"/>
    <b v="0"/>
    <n v="14"/>
    <b v="0"/>
    <s v="food/food trucks"/>
    <x v="7"/>
    <s v="food trucks"/>
    <n v="39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d v="2014-08-03T18:05:47"/>
    <x v="2599"/>
    <n v="1407089147"/>
    <n v="1403201147"/>
    <b v="0"/>
    <n v="5"/>
    <b v="0"/>
    <s v="food/food trucks"/>
    <x v="7"/>
    <s v="food trucks"/>
    <n v="1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d v="2016-03-25T20:36:40"/>
    <x v="2600"/>
    <n v="1458938200"/>
    <n v="1453757800"/>
    <b v="0"/>
    <n v="30"/>
    <b v="0"/>
    <s v="food/food trucks"/>
    <x v="7"/>
    <s v="food trucks"/>
    <n v="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d v="2012-09-13T03:59:00"/>
    <x v="2601"/>
    <n v="1347508740"/>
    <n v="1346276349"/>
    <b v="1"/>
    <n v="151"/>
    <b v="1"/>
    <s v="technology/space exploration"/>
    <x v="2"/>
    <s v="space exploration"/>
    <n v="66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d v="2014-11-12T21:20:00"/>
    <x v="2602"/>
    <n v="1415827200"/>
    <n v="1412358968"/>
    <b v="1"/>
    <n v="489"/>
    <b v="1"/>
    <s v="technology/space exploration"/>
    <x v="2"/>
    <s v="space exploration"/>
    <n v="326"/>
    <x v="3"/>
  </r>
  <r>
    <n v="2603"/>
    <s v="Manned Mock Mars Mission"/>
    <s v="I will be building a mock space station and simulate living on Mars for two weeks."/>
    <n v="1750"/>
    <n v="1776"/>
    <x v="0"/>
    <s v="US"/>
    <s v="USD"/>
    <d v="2013-12-23T21:54:14"/>
    <x v="2603"/>
    <n v="1387835654"/>
    <n v="1386626054"/>
    <b v="1"/>
    <n v="50"/>
    <b v="1"/>
    <s v="technology/space exploration"/>
    <x v="2"/>
    <s v="space exploration"/>
    <n v="10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d v="2012-04-29T01:13:43"/>
    <x v="2604"/>
    <n v="1335662023"/>
    <n v="1333070023"/>
    <b v="1"/>
    <n v="321"/>
    <b v="1"/>
    <s v="technology/space exploration"/>
    <x v="2"/>
    <s v="space exploration"/>
    <n v="1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d v="2016-06-17T12:59:50"/>
    <x v="2605"/>
    <n v="1466168390"/>
    <n v="1463576390"/>
    <b v="1"/>
    <n v="1762"/>
    <b v="1"/>
    <s v="technology/space exploration"/>
    <x v="2"/>
    <s v="space exploration"/>
    <n v="10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d v="2014-04-29T17:06:22"/>
    <x v="2606"/>
    <n v="1398791182"/>
    <n v="1396026382"/>
    <b v="1"/>
    <n v="385"/>
    <b v="1"/>
    <s v="technology/space exploration"/>
    <x v="2"/>
    <s v="space exploration"/>
    <n v="110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d v="2015-08-12T02:00:00"/>
    <x v="2607"/>
    <n v="1439344800"/>
    <n v="1435611572"/>
    <b v="1"/>
    <n v="398"/>
    <b v="1"/>
    <s v="technology/space exploration"/>
    <x v="2"/>
    <s v="space exploration"/>
    <n v="408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d v="2017-03-15T00:00:00"/>
    <x v="2608"/>
    <n v="1489536000"/>
    <n v="1485976468"/>
    <b v="1"/>
    <n v="304"/>
    <b v="1"/>
    <s v="technology/space exploration"/>
    <x v="2"/>
    <s v="space exploration"/>
    <n v="224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d v="2012-07-15T05:42:31"/>
    <x v="2609"/>
    <n v="1342330951"/>
    <n v="1339738951"/>
    <b v="1"/>
    <n v="676"/>
    <b v="1"/>
    <s v="technology/space exploration"/>
    <x v="2"/>
    <s v="space exploration"/>
    <n v="304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d v="2016-08-22T06:59:00"/>
    <x v="2610"/>
    <n v="1471849140"/>
    <n v="1468444125"/>
    <b v="1"/>
    <n v="577"/>
    <b v="1"/>
    <s v="technology/space exploration"/>
    <x v="2"/>
    <s v="space exploration"/>
    <n v="141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d v="2017-01-02T22:59:00"/>
    <x v="2611"/>
    <n v="1483397940"/>
    <n v="1480493014"/>
    <b v="1"/>
    <n v="3663"/>
    <b v="1"/>
    <s v="technology/space exploration"/>
    <x v="2"/>
    <s v="space exploration"/>
    <n v="279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d v="2015-01-09T03:26:10"/>
    <x v="2612"/>
    <n v="1420773970"/>
    <n v="1418095570"/>
    <b v="1"/>
    <n v="294"/>
    <b v="1"/>
    <s v="technology/space exploration"/>
    <x v="2"/>
    <s v="space exploration"/>
    <n v="17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d v="2012-09-21T19:38:14"/>
    <x v="2613"/>
    <n v="1348256294"/>
    <n v="1345664294"/>
    <b v="1"/>
    <n v="28"/>
    <b v="1"/>
    <s v="technology/space exploration"/>
    <x v="2"/>
    <s v="space exploration"/>
    <n v="101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d v="2014-04-30T05:00:00"/>
    <x v="2614"/>
    <n v="1398834000"/>
    <n v="1396371612"/>
    <b v="1"/>
    <n v="100"/>
    <b v="1"/>
    <s v="technology/space exploration"/>
    <x v="2"/>
    <s v="space exploration"/>
    <n v="102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d v="2016-04-30T12:00:00"/>
    <x v="2615"/>
    <n v="1462017600"/>
    <n v="1458820564"/>
    <b v="0"/>
    <n v="72"/>
    <b v="1"/>
    <s v="technology/space exploration"/>
    <x v="2"/>
    <s v="space exploration"/>
    <n v="17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d v="2015-08-25T23:52:09"/>
    <x v="2616"/>
    <n v="1440546729"/>
    <n v="1437954729"/>
    <b v="1"/>
    <n v="238"/>
    <b v="1"/>
    <s v="technology/space exploration"/>
    <x v="2"/>
    <s v="space exploration"/>
    <n v="11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d v="2014-10-20T20:59:11"/>
    <x v="2617"/>
    <n v="1413838751"/>
    <n v="1411246751"/>
    <b v="1"/>
    <n v="159"/>
    <b v="1"/>
    <s v="technology/space exploration"/>
    <x v="2"/>
    <s v="space exploration"/>
    <n v="878"/>
    <x v="3"/>
  </r>
  <r>
    <n v="2618"/>
    <s v="SPACE ART FEATURING ASTRONAUTS #WeBelieveInAstronauts"/>
    <s v="LTD ED COLLECTIBLE SPACE ART FEAT. ASTRONAUTS"/>
    <n v="15000"/>
    <n v="15808"/>
    <x v="0"/>
    <s v="US"/>
    <s v="USD"/>
    <d v="2015-12-01T20:01:01"/>
    <x v="2618"/>
    <n v="1449000061"/>
    <n v="1443812461"/>
    <b v="1"/>
    <n v="77"/>
    <b v="1"/>
    <s v="technology/space exploration"/>
    <x v="2"/>
    <s v="space exploration"/>
    <n v="10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d v="2015-10-23T11:00:00"/>
    <x v="2619"/>
    <n v="1445598000"/>
    <n v="1443302004"/>
    <b v="1"/>
    <n v="53"/>
    <b v="1"/>
    <s v="technology/space exploration"/>
    <x v="2"/>
    <s v="space exploration"/>
    <n v="18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d v="2015-10-11T01:00:00"/>
    <x v="2620"/>
    <n v="1444525200"/>
    <n v="1441339242"/>
    <b v="1"/>
    <n v="1251"/>
    <b v="1"/>
    <s v="technology/space exploration"/>
    <x v="2"/>
    <s v="space exploration"/>
    <n v="14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d v="2015-05-21T17:56:28"/>
    <x v="2621"/>
    <n v="1432230988"/>
    <n v="1429638988"/>
    <b v="1"/>
    <n v="465"/>
    <b v="1"/>
    <s v="technology/space exploration"/>
    <x v="2"/>
    <s v="space exploration"/>
    <n v="14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d v="2016-12-30T17:50:16"/>
    <x v="2622"/>
    <n v="1483120216"/>
    <n v="1479232216"/>
    <b v="0"/>
    <n v="74"/>
    <b v="1"/>
    <s v="technology/space exploration"/>
    <x v="2"/>
    <s v="space exploration"/>
    <n v="131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d v="2016-12-02T06:09:26"/>
    <x v="2623"/>
    <n v="1480658966"/>
    <n v="1479449366"/>
    <b v="0"/>
    <n v="62"/>
    <b v="1"/>
    <s v="technology/space exploration"/>
    <x v="2"/>
    <s v="space exploration"/>
    <n v="11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d v="2012-09-13T10:07:02"/>
    <x v="2624"/>
    <n v="1347530822"/>
    <n v="1345716422"/>
    <b v="0"/>
    <n v="3468"/>
    <b v="1"/>
    <s v="technology/space exploration"/>
    <x v="2"/>
    <s v="space exploration"/>
    <n v="1379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d v="2016-11-09T20:26:48"/>
    <x v="2625"/>
    <n v="1478723208"/>
    <n v="1476559608"/>
    <b v="0"/>
    <n v="52"/>
    <b v="1"/>
    <s v="technology/space exploration"/>
    <x v="2"/>
    <s v="space exploration"/>
    <n v="956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d v="2015-06-03T15:04:29"/>
    <x v="2626"/>
    <n v="1433343869"/>
    <n v="1430751869"/>
    <b v="0"/>
    <n v="50"/>
    <b v="1"/>
    <s v="technology/space exploration"/>
    <x v="2"/>
    <s v="space exploration"/>
    <n v="112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d v="2015-11-26T20:54:21"/>
    <x v="2627"/>
    <n v="1448571261"/>
    <n v="1445975661"/>
    <b v="0"/>
    <n v="45"/>
    <b v="1"/>
    <s v="technology/space exploration"/>
    <x v="2"/>
    <s v="space exploration"/>
    <n v="647"/>
    <x v="0"/>
  </r>
  <r>
    <n v="2628"/>
    <s v="Pie In Space!"/>
    <s v="A high school freshman is sending pie into space and you can be a part of it.  GO SCIENCE!!!"/>
    <n v="839"/>
    <n v="926"/>
    <x v="0"/>
    <s v="US"/>
    <s v="USD"/>
    <d v="2014-11-30T23:11:07"/>
    <x v="2628"/>
    <n v="1417389067"/>
    <n v="1415661067"/>
    <b v="0"/>
    <n v="21"/>
    <b v="1"/>
    <s v="technology/space exploration"/>
    <x v="2"/>
    <s v="space exploration"/>
    <n v="110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d v="2015-05-14T12:55:22"/>
    <x v="2629"/>
    <n v="1431608122"/>
    <n v="1429016122"/>
    <b v="0"/>
    <n v="100"/>
    <b v="1"/>
    <s v="technology/space exploration"/>
    <x v="2"/>
    <s v="space exploration"/>
    <n v="128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d v="2016-06-30T10:00:00"/>
    <x v="2630"/>
    <n v="1467280800"/>
    <n v="1464921112"/>
    <b v="0"/>
    <n v="81"/>
    <b v="1"/>
    <s v="technology/space exploration"/>
    <x v="2"/>
    <s v="space exploration"/>
    <n v="158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d v="2015-08-30T04:03:47"/>
    <x v="2631"/>
    <n v="1440907427"/>
    <n v="1438488227"/>
    <b v="0"/>
    <n v="286"/>
    <b v="1"/>
    <s v="technology/space exploration"/>
    <x v="2"/>
    <s v="space exploration"/>
    <n v="115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d v="2016-05-29T01:28:59"/>
    <x v="2632"/>
    <n v="1464485339"/>
    <n v="1462325339"/>
    <b v="0"/>
    <n v="42"/>
    <b v="1"/>
    <s v="technology/space exploration"/>
    <x v="2"/>
    <s v="space exploration"/>
    <n v="137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d v="2014-02-27T23:00:00"/>
    <x v="2633"/>
    <n v="1393542000"/>
    <n v="1390938332"/>
    <b v="0"/>
    <n v="199"/>
    <b v="1"/>
    <s v="technology/space exploration"/>
    <x v="2"/>
    <s v="space exploration"/>
    <n v="355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d v="2016-09-29T15:45:21"/>
    <x v="2634"/>
    <n v="1475163921"/>
    <n v="1472571921"/>
    <b v="0"/>
    <n v="25"/>
    <b v="1"/>
    <s v="technology/space exploration"/>
    <x v="2"/>
    <s v="space exploration"/>
    <n v="10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d v="2015-03-09T21:49:21"/>
    <x v="2635"/>
    <n v="1425937761"/>
    <n v="1422917361"/>
    <b v="0"/>
    <n v="84"/>
    <b v="1"/>
    <s v="technology/space exploration"/>
    <x v="2"/>
    <s v="space exploration"/>
    <n v="10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d v="2016-10-16T01:00:00"/>
    <x v="2636"/>
    <n v="1476579600"/>
    <n v="1474641914"/>
    <b v="0"/>
    <n v="50"/>
    <b v="1"/>
    <s v="technology/space exploration"/>
    <x v="2"/>
    <s v="space exploration"/>
    <n v="187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d v="2016-10-12T13:11:15"/>
    <x v="2637"/>
    <n v="1476277875"/>
    <n v="1474895475"/>
    <b v="0"/>
    <n v="26"/>
    <b v="1"/>
    <s v="technology/space exploration"/>
    <x v="2"/>
    <s v="space exploration"/>
    <n v="166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d v="2015-01-15T21:54:55"/>
    <x v="2638"/>
    <n v="1421358895"/>
    <n v="1418766895"/>
    <b v="0"/>
    <n v="14"/>
    <b v="1"/>
    <s v="technology/space exploration"/>
    <x v="2"/>
    <s v="space exploration"/>
    <n v="102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d v="2015-02-19T20:45:48"/>
    <x v="2639"/>
    <n v="1424378748"/>
    <n v="1421786748"/>
    <b v="0"/>
    <n v="49"/>
    <b v="1"/>
    <s v="technology/space exploration"/>
    <x v="2"/>
    <s v="space exploration"/>
    <n v="164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d v="2015-06-08T03:51:14"/>
    <x v="2640"/>
    <n v="1433735474"/>
    <n v="1428551474"/>
    <b v="0"/>
    <n v="69"/>
    <b v="1"/>
    <s v="technology/space exploration"/>
    <x v="2"/>
    <s v="space exploration"/>
    <n v="10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d v="2014-09-15T20:09:00"/>
    <x v="2641"/>
    <n v="1410811740"/>
    <n v="1409341863"/>
    <b v="0"/>
    <n v="1"/>
    <b v="0"/>
    <s v="technology/space exploration"/>
    <x v="2"/>
    <s v="space exploration"/>
    <n v="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d v="2016-07-15T06:57:00"/>
    <x v="2642"/>
    <n v="1468565820"/>
    <n v="1465970108"/>
    <b v="0"/>
    <n v="0"/>
    <b v="0"/>
    <s v="technology/space exploration"/>
    <x v="2"/>
    <s v="space exploration"/>
    <n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d v="2016-12-21T07:59:00"/>
    <x v="2643"/>
    <n v="1482307140"/>
    <n v="1479218315"/>
    <b v="1"/>
    <n v="1501"/>
    <b v="0"/>
    <s v="technology/space exploration"/>
    <x v="2"/>
    <s v="space exploration"/>
    <n v="3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d v="2017-03-10T19:00:35"/>
    <x v="2644"/>
    <n v="1489172435"/>
    <n v="1486580435"/>
    <b v="1"/>
    <n v="52"/>
    <b v="0"/>
    <s v="technology/space exploration"/>
    <x v="2"/>
    <s v="space exploration"/>
    <n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d v="2014-11-08T21:13:23"/>
    <x v="2645"/>
    <n v="1415481203"/>
    <n v="1412885603"/>
    <b v="1"/>
    <n v="23"/>
    <b v="0"/>
    <s v="technology/space exploration"/>
    <x v="2"/>
    <s v="space exploration"/>
    <n v="1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d v="2015-09-09T07:31:09"/>
    <x v="2646"/>
    <n v="1441783869"/>
    <n v="1439191869"/>
    <b v="1"/>
    <n v="535"/>
    <b v="0"/>
    <s v="technology/space exploration"/>
    <x v="2"/>
    <s v="space exploration"/>
    <n v="8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d v="2015-08-14T06:16:59"/>
    <x v="2647"/>
    <n v="1439533019"/>
    <n v="1436941019"/>
    <b v="0"/>
    <n v="3"/>
    <b v="0"/>
    <s v="technology/space exploration"/>
    <x v="2"/>
    <s v="space exploration"/>
    <n v="1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d v="2016-03-09T17:09:20"/>
    <x v="2648"/>
    <n v="1457543360"/>
    <n v="1454951360"/>
    <b v="0"/>
    <n v="6"/>
    <b v="0"/>
    <s v="technology/space exploration"/>
    <x v="2"/>
    <s v="space exploration"/>
    <n v="1"/>
    <x v="2"/>
  </r>
  <r>
    <n v="2649"/>
    <s v="The Mission - Please Check Back Soon (Canceled)"/>
    <s v="They have launched a Kickstarter."/>
    <n v="125000"/>
    <n v="124"/>
    <x v="1"/>
    <s v="US"/>
    <s v="USD"/>
    <d v="2016-02-01T23:55:41"/>
    <x v="2649"/>
    <n v="1454370941"/>
    <n v="1449186941"/>
    <b v="0"/>
    <n v="3"/>
    <b v="0"/>
    <s v="technology/space exploration"/>
    <x v="2"/>
    <s v="space exploration"/>
    <n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d v="2016-12-21T14:59:03"/>
    <x v="2650"/>
    <n v="1482332343"/>
    <n v="1479740343"/>
    <b v="0"/>
    <n v="5"/>
    <b v="0"/>
    <s v="technology/space exploration"/>
    <x v="2"/>
    <s v="space exploration"/>
    <n v="1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d v="2015-12-17T19:20:09"/>
    <x v="2651"/>
    <n v="1450380009"/>
    <n v="1447960809"/>
    <b v="0"/>
    <n v="17"/>
    <b v="0"/>
    <s v="technology/space exploration"/>
    <x v="2"/>
    <s v="space exploration"/>
    <n v="2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d v="2014-12-10T03:48:45"/>
    <x v="2652"/>
    <n v="1418183325"/>
    <n v="1415591325"/>
    <b v="0"/>
    <n v="11"/>
    <b v="0"/>
    <s v="technology/space exploration"/>
    <x v="2"/>
    <s v="space exploration"/>
    <n v="1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d v="2014-06-13T04:00:00"/>
    <x v="2653"/>
    <n v="1402632000"/>
    <n v="1399909127"/>
    <b v="0"/>
    <n v="70"/>
    <b v="0"/>
    <s v="technology/space exploration"/>
    <x v="2"/>
    <s v="space exploration"/>
    <n v="1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d v="2015-04-21T13:25:26"/>
    <x v="2654"/>
    <n v="1429622726"/>
    <n v="1424442326"/>
    <b v="0"/>
    <n v="6"/>
    <b v="0"/>
    <s v="technology/space exploration"/>
    <x v="2"/>
    <s v="space exploration"/>
    <n v="0"/>
    <x v="0"/>
  </r>
  <r>
    <n v="2655"/>
    <s v="Balloons (Canceled)"/>
    <s v="Thank you for your support!"/>
    <n v="15000"/>
    <n v="3155"/>
    <x v="1"/>
    <s v="US"/>
    <s v="USD"/>
    <d v="2016-02-09T20:00:00"/>
    <x v="2655"/>
    <n v="1455048000"/>
    <n v="1452631647"/>
    <b v="0"/>
    <n v="43"/>
    <b v="0"/>
    <s v="technology/space exploration"/>
    <x v="2"/>
    <s v="space exploration"/>
    <n v="2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d v="2017-03-12T19:00:00"/>
    <x v="2656"/>
    <n v="1489345200"/>
    <n v="1485966688"/>
    <b v="0"/>
    <n v="152"/>
    <b v="0"/>
    <s v="technology/space exploration"/>
    <x v="2"/>
    <s v="space exploration"/>
    <n v="11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d v="2016-08-03T01:30:00"/>
    <x v="2657"/>
    <n v="1470187800"/>
    <n v="1467325053"/>
    <b v="0"/>
    <n v="59"/>
    <b v="0"/>
    <s v="technology/space exploration"/>
    <x v="2"/>
    <s v="space exploration"/>
    <n v="19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d v="2016-07-30T21:13:14"/>
    <x v="2658"/>
    <n v="1469913194"/>
    <n v="1467321194"/>
    <b v="0"/>
    <n v="4"/>
    <b v="0"/>
    <s v="technology/space exploration"/>
    <x v="2"/>
    <s v="space exploration"/>
    <n v="0"/>
    <x v="2"/>
  </r>
  <r>
    <n v="2659"/>
    <s v="test (Canceled)"/>
    <s v="test"/>
    <n v="49000"/>
    <n v="1333"/>
    <x v="1"/>
    <s v="US"/>
    <s v="USD"/>
    <d v="2015-04-18T01:40:10"/>
    <x v="2659"/>
    <n v="1429321210"/>
    <n v="1426729210"/>
    <b v="0"/>
    <n v="10"/>
    <b v="0"/>
    <s v="technology/space exploration"/>
    <x v="2"/>
    <s v="space exploration"/>
    <n v="3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d v="2015-11-24T18:06:58"/>
    <x v="2660"/>
    <n v="1448388418"/>
    <n v="1443200818"/>
    <b v="0"/>
    <n v="5"/>
    <b v="0"/>
    <s v="technology/space exploration"/>
    <x v="2"/>
    <s v="space exploration"/>
    <n v="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d v="2013-10-25T23:00:10"/>
    <x v="2661"/>
    <n v="1382742010"/>
    <n v="1380150010"/>
    <b v="0"/>
    <n v="60"/>
    <b v="1"/>
    <s v="technology/makerspaces"/>
    <x v="2"/>
    <s v="makerspaces"/>
    <n v="103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d v="2015-08-21T17:55:13"/>
    <x v="2662"/>
    <n v="1440179713"/>
    <n v="1437587713"/>
    <b v="0"/>
    <n v="80"/>
    <b v="1"/>
    <s v="technology/makerspaces"/>
    <x v="2"/>
    <s v="makerspaces"/>
    <n v="10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d v="2015-09-04T15:00:00"/>
    <x v="2663"/>
    <n v="1441378800"/>
    <n v="1438873007"/>
    <b v="0"/>
    <n v="56"/>
    <b v="1"/>
    <s v="technology/makerspaces"/>
    <x v="2"/>
    <s v="makerspaces"/>
    <n v="105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d v="2015-12-09T06:59:00"/>
    <x v="2664"/>
    <n v="1449644340"/>
    <n v="1446683797"/>
    <b v="0"/>
    <n v="104"/>
    <b v="1"/>
    <s v="technology/makerspaces"/>
    <x v="2"/>
    <s v="makerspaces"/>
    <n v="103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d v="2015-05-04T21:29:34"/>
    <x v="2665"/>
    <n v="1430774974"/>
    <n v="1426886974"/>
    <b v="0"/>
    <n v="46"/>
    <b v="1"/>
    <s v="technology/makerspaces"/>
    <x v="2"/>
    <s v="makerspaces"/>
    <n v="12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d v="2015-09-25T21:00:00"/>
    <x v="2666"/>
    <n v="1443214800"/>
    <n v="1440008439"/>
    <b v="0"/>
    <n v="206"/>
    <b v="1"/>
    <s v="technology/makerspaces"/>
    <x v="2"/>
    <s v="makerspaces"/>
    <n v="159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d v="2016-02-10T22:13:36"/>
    <x v="2667"/>
    <n v="1455142416"/>
    <n v="1452550416"/>
    <b v="0"/>
    <n v="18"/>
    <b v="1"/>
    <s v="technology/makerspaces"/>
    <x v="2"/>
    <s v="makerspaces"/>
    <n v="111"/>
    <x v="2"/>
  </r>
  <r>
    <n v="2668"/>
    <s v="UOttawa Makermobile"/>
    <s v="Creativity on the go! |_x000a_CrÃ©ativitÃ© en mouvement !"/>
    <n v="1000"/>
    <n v="1707"/>
    <x v="0"/>
    <s v="CA"/>
    <s v="CAD"/>
    <d v="2015-11-09T14:32:00"/>
    <x v="2668"/>
    <n v="1447079520"/>
    <n v="1443449265"/>
    <b v="0"/>
    <n v="28"/>
    <b v="1"/>
    <s v="technology/makerspaces"/>
    <x v="2"/>
    <s v="makerspaces"/>
    <n v="171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d v="2016-01-10T00:51:36"/>
    <x v="2669"/>
    <n v="1452387096"/>
    <n v="1447203096"/>
    <b v="0"/>
    <n v="11"/>
    <b v="1"/>
    <s v="technology/makerspaces"/>
    <x v="2"/>
    <s v="makerspaces"/>
    <n v="12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d v="2014-07-29T00:29:40"/>
    <x v="2670"/>
    <n v="1406593780"/>
    <n v="1404174580"/>
    <b v="1"/>
    <n v="60"/>
    <b v="0"/>
    <s v="technology/makerspaces"/>
    <x v="2"/>
    <s v="makerspaces"/>
    <n v="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d v="2014-12-19T19:38:00"/>
    <x v="2671"/>
    <n v="1419017880"/>
    <n v="1416419916"/>
    <b v="1"/>
    <n v="84"/>
    <b v="0"/>
    <s v="technology/makerspaces"/>
    <x v="2"/>
    <s v="makerspaces"/>
    <n v="1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d v="2015-12-28T06:00:00"/>
    <x v="2672"/>
    <n v="1451282400"/>
    <n v="1449436390"/>
    <b v="1"/>
    <n v="47"/>
    <b v="0"/>
    <s v="technology/makerspaces"/>
    <x v="2"/>
    <s v="makerspaces"/>
    <n v="33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d v="2014-10-29T22:45:00"/>
    <x v="2673"/>
    <n v="1414622700"/>
    <n v="1412081999"/>
    <b v="1"/>
    <n v="66"/>
    <b v="0"/>
    <s v="technology/makerspaces"/>
    <x v="2"/>
    <s v="makerspaces"/>
    <n v="2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d v="2016-07-05T04:59:00"/>
    <x v="2674"/>
    <n v="1467694740"/>
    <n v="1465398670"/>
    <b v="1"/>
    <n v="171"/>
    <b v="0"/>
    <s v="technology/makerspaces"/>
    <x v="2"/>
    <s v="makerspaces"/>
    <n v="63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d v="2014-11-10T21:34:49"/>
    <x v="2675"/>
    <n v="1415655289"/>
    <n v="1413059689"/>
    <b v="1"/>
    <n v="29"/>
    <b v="0"/>
    <s v="technology/makerspaces"/>
    <x v="2"/>
    <s v="makerspaces"/>
    <n v="8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d v="2016-05-22T14:59:34"/>
    <x v="2676"/>
    <n v="1463929174"/>
    <n v="1461337174"/>
    <b v="0"/>
    <n v="9"/>
    <b v="0"/>
    <s v="technology/makerspaces"/>
    <x v="2"/>
    <s v="makerspaces"/>
    <n v="5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d v="2014-07-03T00:42:23"/>
    <x v="2677"/>
    <n v="1404348143"/>
    <n v="1401756143"/>
    <b v="0"/>
    <n v="27"/>
    <b v="0"/>
    <s v="technology/makerspaces"/>
    <x v="2"/>
    <s v="makerspaces"/>
    <n v="18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d v="2015-09-24T19:09:25"/>
    <x v="2678"/>
    <n v="1443121765"/>
    <n v="1440529765"/>
    <b v="0"/>
    <n v="2"/>
    <b v="0"/>
    <s v="technology/makerspaces"/>
    <x v="2"/>
    <s v="makerspaces"/>
    <n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d v="2015-02-28T00:01:34"/>
    <x v="2679"/>
    <n v="1425081694"/>
    <n v="1422489694"/>
    <b v="0"/>
    <n v="3"/>
    <b v="0"/>
    <s v="technology/makerspaces"/>
    <x v="2"/>
    <s v="makerspaces"/>
    <n v="0"/>
    <x v="0"/>
  </r>
  <r>
    <n v="2680"/>
    <s v="iHeart Pillow"/>
    <s v="iHeartPillow, Connecting loved ones"/>
    <n v="32000"/>
    <n v="276"/>
    <x v="2"/>
    <s v="ES"/>
    <s v="EUR"/>
    <d v="2016-04-06T04:04:51"/>
    <x v="2680"/>
    <n v="1459915491"/>
    <n v="1457327091"/>
    <b v="0"/>
    <n v="4"/>
    <b v="0"/>
    <s v="technology/makerspaces"/>
    <x v="2"/>
    <s v="makerspaces"/>
    <n v="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d v="2014-07-10T21:29:10"/>
    <x v="2681"/>
    <n v="1405027750"/>
    <n v="1402867750"/>
    <b v="0"/>
    <n v="2"/>
    <b v="0"/>
    <s v="food/food trucks"/>
    <x v="7"/>
    <s v="food trucks"/>
    <n v="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d v="2014-11-22T05:59:00"/>
    <x v="2682"/>
    <n v="1416635940"/>
    <n v="1413838540"/>
    <b v="0"/>
    <n v="20"/>
    <b v="0"/>
    <s v="food/food trucks"/>
    <x v="7"/>
    <s v="food trucks"/>
    <n v="2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d v="2015-03-01T18:07:20"/>
    <x v="2683"/>
    <n v="1425233240"/>
    <n v="1422641240"/>
    <b v="0"/>
    <n v="3"/>
    <b v="0"/>
    <s v="food/food trucks"/>
    <x v="7"/>
    <s v="food trucks"/>
    <n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d v="2014-08-09T21:57:05"/>
    <x v="2684"/>
    <n v="1407621425"/>
    <n v="1404165425"/>
    <b v="0"/>
    <n v="4"/>
    <b v="0"/>
    <s v="food/food trucks"/>
    <x v="7"/>
    <s v="food trucks"/>
    <n v="1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d v="2015-04-27T15:42:10"/>
    <x v="2685"/>
    <n v="1430149330"/>
    <n v="1424968930"/>
    <b v="0"/>
    <n v="1"/>
    <b v="0"/>
    <s v="food/food trucks"/>
    <x v="7"/>
    <s v="food trucks"/>
    <n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d v="2014-09-30T23:23:43"/>
    <x v="2686"/>
    <n v="1412119423"/>
    <n v="1410391423"/>
    <b v="0"/>
    <n v="0"/>
    <b v="0"/>
    <s v="food/food trucks"/>
    <x v="7"/>
    <s v="food trucks"/>
    <n v="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d v="2015-06-29T15:21:58"/>
    <x v="2687"/>
    <n v="1435591318"/>
    <n v="1432999318"/>
    <b v="0"/>
    <n v="0"/>
    <b v="0"/>
    <s v="food/food trucks"/>
    <x v="7"/>
    <s v="food trucks"/>
    <n v="0"/>
    <x v="0"/>
  </r>
  <r>
    <n v="2688"/>
    <s v="Mac N Cheez Food Truck"/>
    <s v="The amazing gourmet Mac N Cheez Food Truck Campaigne!"/>
    <n v="50000"/>
    <n v="74"/>
    <x v="2"/>
    <s v="US"/>
    <s v="USD"/>
    <d v="2015-02-24T03:00:00"/>
    <x v="2688"/>
    <n v="1424746800"/>
    <n v="1422067870"/>
    <b v="0"/>
    <n v="14"/>
    <b v="0"/>
    <s v="food/food trucks"/>
    <x v="7"/>
    <s v="food trucks"/>
    <n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d v="2016-07-30T23:04:50"/>
    <x v="2689"/>
    <n v="1469919890"/>
    <n v="1467327890"/>
    <b v="0"/>
    <n v="1"/>
    <b v="0"/>
    <s v="food/food trucks"/>
    <x v="7"/>
    <s v="food trucks"/>
    <n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d v="2015-06-03T02:31:16"/>
    <x v="2690"/>
    <n v="1433298676"/>
    <n v="1429410676"/>
    <b v="0"/>
    <n v="118"/>
    <b v="0"/>
    <s v="food/food trucks"/>
    <x v="7"/>
    <s v="food trucks"/>
    <n v="11"/>
    <x v="0"/>
  </r>
  <r>
    <n v="2691"/>
    <s v="Cook"/>
    <s v="A Great New local Food Truck serving up ethnic fusion inspired eats in Ottawa."/>
    <n v="65000"/>
    <n v="35"/>
    <x v="2"/>
    <s v="CA"/>
    <s v="CAD"/>
    <d v="2015-05-10T17:22:37"/>
    <x v="2691"/>
    <n v="1431278557"/>
    <n v="1427390557"/>
    <b v="0"/>
    <n v="2"/>
    <b v="0"/>
    <s v="food/food trucks"/>
    <x v="7"/>
    <s v="food trucks"/>
    <n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d v="2015-03-25T07:01:00"/>
    <x v="2692"/>
    <n v="1427266860"/>
    <n v="1424678460"/>
    <b v="0"/>
    <n v="1"/>
    <b v="0"/>
    <s v="food/food trucks"/>
    <x v="7"/>
    <s v="food trucks"/>
    <n v="1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d v="2014-08-13T03:19:26"/>
    <x v="2693"/>
    <n v="1407899966"/>
    <n v="1405307966"/>
    <b v="0"/>
    <n v="3"/>
    <b v="0"/>
    <s v="food/food trucks"/>
    <x v="7"/>
    <s v="food trucks"/>
    <n v="1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d v="2014-09-26T03:22:19"/>
    <x v="2694"/>
    <n v="1411701739"/>
    <n v="1409109739"/>
    <b v="0"/>
    <n v="1"/>
    <b v="0"/>
    <s v="food/food trucks"/>
    <x v="7"/>
    <s v="food trucks"/>
    <n v="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d v="2015-04-14T03:21:58"/>
    <x v="2695"/>
    <n v="1428981718"/>
    <n v="1423801318"/>
    <b v="0"/>
    <n v="3"/>
    <b v="0"/>
    <s v="food/food trucks"/>
    <x v="7"/>
    <s v="food trucks"/>
    <n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d v="2014-12-25T20:16:00"/>
    <x v="2696"/>
    <n v="1419538560"/>
    <n v="1416600960"/>
    <b v="0"/>
    <n v="38"/>
    <b v="0"/>
    <s v="food/food trucks"/>
    <x v="7"/>
    <s v="food trucks"/>
    <n v="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d v="2015-08-02T22:00:00"/>
    <x v="2697"/>
    <n v="1438552800"/>
    <n v="1435876423"/>
    <b v="0"/>
    <n v="52"/>
    <b v="0"/>
    <s v="food/food trucks"/>
    <x v="7"/>
    <s v="food trucks"/>
    <n v="26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d v="2014-06-27T21:33:28"/>
    <x v="2698"/>
    <n v="1403904808"/>
    <n v="1401312808"/>
    <b v="0"/>
    <n v="2"/>
    <b v="0"/>
    <s v="food/food trucks"/>
    <x v="7"/>
    <s v="food trucks"/>
    <n v="0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d v="2014-08-08T21:31:03"/>
    <x v="2699"/>
    <n v="1407533463"/>
    <n v="1404941463"/>
    <b v="0"/>
    <n v="0"/>
    <b v="0"/>
    <s v="food/food trucks"/>
    <x v="7"/>
    <s v="food trucks"/>
    <n v="0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d v="2014-09-18T20:59:32"/>
    <x v="2700"/>
    <n v="1411073972"/>
    <n v="1408481972"/>
    <b v="0"/>
    <n v="4"/>
    <b v="0"/>
    <s v="food/food trucks"/>
    <x v="7"/>
    <s v="food trucks"/>
    <n v="1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d v="2017-04-07T17:35:34"/>
    <x v="2701"/>
    <n v="1491586534"/>
    <n v="1488911734"/>
    <b v="0"/>
    <n v="46"/>
    <b v="0"/>
    <s v="theater/spaces"/>
    <x v="1"/>
    <s v="spaces"/>
    <n v="46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d v="2017-04-05T18:14:37"/>
    <x v="2702"/>
    <n v="1491416077"/>
    <n v="1488827677"/>
    <b v="1"/>
    <n v="26"/>
    <b v="0"/>
    <s v="theater/spaces"/>
    <x v="1"/>
    <s v="spaces"/>
    <n v="34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d v="2017-03-22T15:33:50"/>
    <x v="2703"/>
    <n v="1490196830"/>
    <n v="1485016430"/>
    <b v="0"/>
    <n v="45"/>
    <b v="0"/>
    <s v="theater/spaces"/>
    <x v="1"/>
    <s v="spaces"/>
    <n v="104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d v="2017-04-05T19:41:54"/>
    <x v="2704"/>
    <n v="1491421314"/>
    <n v="1487709714"/>
    <b v="0"/>
    <n v="7"/>
    <b v="0"/>
    <s v="theater/spaces"/>
    <x v="1"/>
    <s v="spaces"/>
    <n v="6"/>
    <x v="1"/>
  </r>
  <r>
    <n v="2705"/>
    <s v="Fischer Theatre Marquee"/>
    <s v="Help light the lights at the historic Fischer Theatre in Danville, IL."/>
    <n v="16500"/>
    <n v="1739"/>
    <x v="3"/>
    <s v="US"/>
    <s v="USD"/>
    <d v="2017-03-24T20:59:18"/>
    <x v="2705"/>
    <n v="1490389158"/>
    <n v="1486504758"/>
    <b v="0"/>
    <n v="8"/>
    <b v="0"/>
    <s v="theater/spaces"/>
    <x v="1"/>
    <s v="spaces"/>
    <n v="1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d v="2014-10-16T06:59:00"/>
    <x v="2706"/>
    <n v="1413442740"/>
    <n v="1410937483"/>
    <b v="1"/>
    <n v="263"/>
    <b v="1"/>
    <s v="theater/spaces"/>
    <x v="1"/>
    <s v="spaces"/>
    <n v="11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d v="2013-05-27T06:59:00"/>
    <x v="2707"/>
    <n v="1369637940"/>
    <n v="1367088443"/>
    <b v="1"/>
    <n v="394"/>
    <b v="1"/>
    <s v="theater/spaces"/>
    <x v="1"/>
    <s v="spaces"/>
    <n v="351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d v="2016-07-21T16:45:26"/>
    <x v="2708"/>
    <n v="1469119526"/>
    <n v="1463935526"/>
    <b v="1"/>
    <n v="1049"/>
    <b v="1"/>
    <s v="theater/spaces"/>
    <x v="1"/>
    <s v="spaces"/>
    <n v="233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d v="2016-10-04T03:59:00"/>
    <x v="2709"/>
    <n v="1475553540"/>
    <n v="1472528141"/>
    <b v="1"/>
    <n v="308"/>
    <b v="1"/>
    <s v="theater/spaces"/>
    <x v="1"/>
    <s v="spaces"/>
    <n v="102"/>
    <x v="2"/>
  </r>
  <r>
    <n v="2710"/>
    <s v="House of Yes"/>
    <s v="Building Brooklyn's own creative venue for circus, theater and events of all types."/>
    <n v="60000"/>
    <n v="92340.21"/>
    <x v="0"/>
    <s v="US"/>
    <s v="USD"/>
    <d v="2014-08-09T02:00:00"/>
    <x v="2710"/>
    <n v="1407549600"/>
    <n v="1404797428"/>
    <b v="1"/>
    <n v="1088"/>
    <b v="1"/>
    <s v="theater/spaces"/>
    <x v="1"/>
    <s v="spaces"/>
    <n v="154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d v="2014-06-20T22:01:00"/>
    <x v="2711"/>
    <n v="1403301660"/>
    <n v="1400694790"/>
    <b v="1"/>
    <n v="73"/>
    <b v="1"/>
    <s v="theater/spaces"/>
    <x v="1"/>
    <s v="spaces"/>
    <n v="10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d v="2013-07-13T18:00:00"/>
    <x v="2712"/>
    <n v="1373738400"/>
    <n v="1370568560"/>
    <b v="1"/>
    <n v="143"/>
    <b v="1"/>
    <s v="theater/spaces"/>
    <x v="1"/>
    <s v="spaces"/>
    <n v="13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d v="2015-12-24T15:41:24"/>
    <x v="2713"/>
    <n v="1450971684"/>
    <n v="1447515684"/>
    <b v="1"/>
    <n v="1420"/>
    <b v="1"/>
    <s v="theater/spaces"/>
    <x v="1"/>
    <s v="spaces"/>
    <n v="102"/>
    <x v="0"/>
  </r>
  <r>
    <n v="2714"/>
    <s v="The Crane Theater"/>
    <s v="The Crane will be the new home for independent theater in Northeast Minneapolis"/>
    <n v="25000"/>
    <n v="29089"/>
    <x v="0"/>
    <s v="US"/>
    <s v="USD"/>
    <d v="2016-10-14T23:00:00"/>
    <x v="2714"/>
    <n v="1476486000"/>
    <n v="1474040596"/>
    <b v="1"/>
    <n v="305"/>
    <b v="1"/>
    <s v="theater/spaces"/>
    <x v="1"/>
    <s v="spaces"/>
    <n v="116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d v="2016-02-21T09:33:48"/>
    <x v="2715"/>
    <n v="1456047228"/>
    <n v="1453109628"/>
    <b v="1"/>
    <n v="551"/>
    <b v="1"/>
    <s v="theater/spaces"/>
    <x v="1"/>
    <s v="spaces"/>
    <n v="26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d v="2015-10-08T07:59:53"/>
    <x v="2716"/>
    <n v="1444291193"/>
    <n v="1441699193"/>
    <b v="1"/>
    <n v="187"/>
    <b v="1"/>
    <s v="theater/spaces"/>
    <x v="1"/>
    <s v="spaces"/>
    <n v="12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d v="2014-12-06T22:57:29"/>
    <x v="2717"/>
    <n v="1417906649"/>
    <n v="1414015049"/>
    <b v="1"/>
    <n v="325"/>
    <b v="1"/>
    <s v="theater/spaces"/>
    <x v="1"/>
    <s v="spaces"/>
    <n v="120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d v="2016-05-03T23:00:00"/>
    <x v="2718"/>
    <n v="1462316400"/>
    <n v="1459865945"/>
    <b v="1"/>
    <n v="148"/>
    <b v="1"/>
    <s v="theater/spaces"/>
    <x v="1"/>
    <s v="spaces"/>
    <n v="10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d v="2016-04-17T23:44:54"/>
    <x v="2719"/>
    <n v="1460936694"/>
    <n v="1455756294"/>
    <b v="0"/>
    <n v="69"/>
    <b v="1"/>
    <s v="theater/spaces"/>
    <x v="1"/>
    <s v="spaces"/>
    <n v="10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d v="2016-11-11T12:10:53"/>
    <x v="2720"/>
    <n v="1478866253"/>
    <n v="1476270653"/>
    <b v="0"/>
    <n v="173"/>
    <b v="1"/>
    <s v="theater/spaces"/>
    <x v="1"/>
    <s v="spaces"/>
    <n v="118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d v="2013-09-06T19:00:00"/>
    <x v="2721"/>
    <n v="1378494000"/>
    <n v="1375880598"/>
    <b v="0"/>
    <n v="269"/>
    <b v="1"/>
    <s v="technology/hardware"/>
    <x v="2"/>
    <s v="hardware"/>
    <n v="1462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d v="2017-01-29T20:34:13"/>
    <x v="2722"/>
    <n v="1485722053"/>
    <n v="1480538053"/>
    <b v="0"/>
    <n v="185"/>
    <b v="1"/>
    <s v="technology/hardware"/>
    <x v="2"/>
    <s v="hardware"/>
    <n v="25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d v="2014-12-31T21:08:08"/>
    <x v="2723"/>
    <n v="1420060088"/>
    <n v="1414872488"/>
    <b v="0"/>
    <n v="176"/>
    <b v="1"/>
    <s v="technology/hardware"/>
    <x v="2"/>
    <s v="hardware"/>
    <n v="14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d v="2015-08-15T07:50:59"/>
    <x v="2724"/>
    <n v="1439625059"/>
    <n v="1436860259"/>
    <b v="0"/>
    <n v="1019"/>
    <b v="1"/>
    <s v="technology/hardware"/>
    <x v="2"/>
    <s v="hardware"/>
    <n v="297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d v="2017-03-01T17:52:15"/>
    <x v="2725"/>
    <n v="1488390735"/>
    <n v="1484070735"/>
    <b v="0"/>
    <n v="113"/>
    <b v="1"/>
    <s v="technology/hardware"/>
    <x v="2"/>
    <s v="hardware"/>
    <n v="145"/>
    <x v="1"/>
  </r>
  <r>
    <n v="2726"/>
    <s v="Krimston TWO - Dual SIM case for iPhone"/>
    <s v="Krimston TWO: iPhone Dual SIM Case"/>
    <n v="100000"/>
    <n v="105745"/>
    <x v="0"/>
    <s v="US"/>
    <s v="USD"/>
    <d v="2016-04-22T13:55:11"/>
    <x v="2726"/>
    <n v="1461333311"/>
    <n v="1458741311"/>
    <b v="0"/>
    <n v="404"/>
    <b v="1"/>
    <s v="technology/hardware"/>
    <x v="2"/>
    <s v="hardware"/>
    <n v="10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d v="2015-08-07T16:14:23"/>
    <x v="2727"/>
    <n v="1438964063"/>
    <n v="1436804063"/>
    <b v="0"/>
    <n v="707"/>
    <b v="1"/>
    <s v="technology/hardware"/>
    <x v="2"/>
    <s v="hardware"/>
    <n v="49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d v="2015-12-30T14:23:54"/>
    <x v="2728"/>
    <n v="1451485434"/>
    <n v="1448461434"/>
    <b v="0"/>
    <n v="392"/>
    <b v="1"/>
    <s v="technology/hardware"/>
    <x v="2"/>
    <s v="hardware"/>
    <n v="202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d v="2015-05-01T05:46:37"/>
    <x v="2729"/>
    <n v="1430459197"/>
    <n v="1427867197"/>
    <b v="0"/>
    <n v="23"/>
    <b v="1"/>
    <s v="technology/hardware"/>
    <x v="2"/>
    <s v="hardware"/>
    <n v="104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d v="2013-04-22T12:59:35"/>
    <x v="2730"/>
    <n v="1366635575"/>
    <n v="1363611575"/>
    <b v="0"/>
    <n v="682"/>
    <b v="1"/>
    <s v="technology/hardware"/>
    <x v="2"/>
    <s v="hardware"/>
    <n v="17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d v="2014-10-18T04:00:00"/>
    <x v="2731"/>
    <n v="1413604800"/>
    <n v="1408624622"/>
    <b v="0"/>
    <n v="37"/>
    <b v="1"/>
    <s v="technology/hardware"/>
    <x v="2"/>
    <s v="hardware"/>
    <n v="104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d v="2013-05-28T00:00:00"/>
    <x v="2732"/>
    <n v="1369699200"/>
    <n v="1366917828"/>
    <b v="0"/>
    <n v="146"/>
    <b v="1"/>
    <s v="technology/hardware"/>
    <x v="2"/>
    <s v="hardware"/>
    <n v="11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d v="2015-04-10T05:32:54"/>
    <x v="2733"/>
    <n v="1428643974"/>
    <n v="1423463574"/>
    <b v="0"/>
    <n v="119"/>
    <b v="1"/>
    <s v="technology/hardware"/>
    <x v="2"/>
    <s v="hardware"/>
    <n v="108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d v="2016-10-13T21:59:00"/>
    <x v="2734"/>
    <n v="1476395940"/>
    <n v="1473782592"/>
    <b v="0"/>
    <n v="163"/>
    <b v="1"/>
    <s v="technology/hardware"/>
    <x v="2"/>
    <s v="hardware"/>
    <n v="22603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d v="2013-03-13T20:00:00"/>
    <x v="2735"/>
    <n v="1363204800"/>
    <n v="1360551250"/>
    <b v="0"/>
    <n v="339"/>
    <b v="1"/>
    <s v="technology/hardware"/>
    <x v="2"/>
    <s v="hardware"/>
    <n v="978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d v="2014-04-23T15:59:33"/>
    <x v="2736"/>
    <n v="1398268773"/>
    <n v="1395676773"/>
    <b v="0"/>
    <n v="58"/>
    <b v="1"/>
    <s v="technology/hardware"/>
    <x v="2"/>
    <s v="hardware"/>
    <n v="12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d v="2014-01-15T19:00:00"/>
    <x v="2737"/>
    <n v="1389812400"/>
    <n v="1386108087"/>
    <b v="0"/>
    <n v="456"/>
    <b v="1"/>
    <s v="technology/hardware"/>
    <x v="2"/>
    <s v="hardware"/>
    <n v="246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d v="2016-11-06T03:26:44"/>
    <x v="2738"/>
    <n v="1478402804"/>
    <n v="1473218804"/>
    <b v="0"/>
    <n v="15"/>
    <b v="1"/>
    <s v="technology/hardware"/>
    <x v="2"/>
    <s v="hardware"/>
    <n v="14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d v="2014-05-05T21:18:37"/>
    <x v="2739"/>
    <n v="1399324717"/>
    <n v="1395436717"/>
    <b v="0"/>
    <n v="191"/>
    <b v="1"/>
    <s v="technology/hardware"/>
    <x v="2"/>
    <s v="hardware"/>
    <n v="384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d v="2015-03-11T23:45:52"/>
    <x v="2740"/>
    <n v="1426117552"/>
    <n v="1423529152"/>
    <b v="0"/>
    <n v="17"/>
    <b v="1"/>
    <s v="technology/hardware"/>
    <x v="2"/>
    <s v="hardware"/>
    <n v="103"/>
    <x v="0"/>
  </r>
  <r>
    <n v="2741"/>
    <s v="Mrs. Brown and Her Lost Puppy."/>
    <s v="Help me publish my 1st children's book as an aspiring author!"/>
    <n v="8000"/>
    <n v="35"/>
    <x v="2"/>
    <s v="US"/>
    <s v="USD"/>
    <d v="2014-10-20T02:07:00"/>
    <x v="2741"/>
    <n v="1413770820"/>
    <n v="1412005602"/>
    <b v="0"/>
    <n v="4"/>
    <b v="0"/>
    <s v="publishing/children's books"/>
    <x v="3"/>
    <s v="children's books"/>
    <n v="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d v="2012-05-15T17:16:27"/>
    <x v="2742"/>
    <n v="1337102187"/>
    <n v="1335892587"/>
    <b v="0"/>
    <n v="18"/>
    <b v="0"/>
    <s v="publishing/children's books"/>
    <x v="3"/>
    <s v="children's books"/>
    <n v="29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d v="2016-10-19T07:53:27"/>
    <x v="2743"/>
    <n v="1476863607"/>
    <n v="1474271607"/>
    <b v="0"/>
    <n v="0"/>
    <b v="0"/>
    <s v="publishing/children's books"/>
    <x v="3"/>
    <s v="children's books"/>
    <n v="0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d v="2012-02-29T01:29:58"/>
    <x v="2744"/>
    <n v="1330478998"/>
    <n v="1327886998"/>
    <b v="0"/>
    <n v="22"/>
    <b v="0"/>
    <s v="publishing/children's books"/>
    <x v="3"/>
    <s v="children's books"/>
    <n v="5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d v="2012-07-14T23:42:48"/>
    <x v="2745"/>
    <n v="1342309368"/>
    <n v="1337125368"/>
    <b v="0"/>
    <n v="49"/>
    <b v="0"/>
    <s v="publishing/children's books"/>
    <x v="3"/>
    <s v="children's books"/>
    <n v="22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d v="2014-08-29T18:45:11"/>
    <x v="2746"/>
    <n v="1409337911"/>
    <n v="1406745911"/>
    <b v="0"/>
    <n v="19"/>
    <b v="0"/>
    <s v="publishing/children's books"/>
    <x v="3"/>
    <s v="children's books"/>
    <n v="27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d v="2012-06-16T03:10:00"/>
    <x v="2747"/>
    <n v="1339816200"/>
    <n v="1337095997"/>
    <b v="0"/>
    <n v="4"/>
    <b v="0"/>
    <s v="publishing/children's books"/>
    <x v="3"/>
    <s v="children's books"/>
    <n v="28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d v="2016-09-02T17:03:22"/>
    <x v="2748"/>
    <n v="1472835802"/>
    <n v="1470243802"/>
    <b v="0"/>
    <n v="4"/>
    <b v="0"/>
    <s v="publishing/children's books"/>
    <x v="3"/>
    <s v="children's books"/>
    <n v="1"/>
    <x v="2"/>
  </r>
  <r>
    <n v="2749"/>
    <s v="A Tree is a Tree, no matter what you see.  CHILDREN'S BOOK"/>
    <s v="Self-publishing my children's book."/>
    <n v="10000"/>
    <n v="110"/>
    <x v="2"/>
    <s v="US"/>
    <s v="USD"/>
    <d v="2015-04-04T18:10:37"/>
    <x v="2749"/>
    <n v="1428171037"/>
    <n v="1425582637"/>
    <b v="0"/>
    <n v="2"/>
    <b v="0"/>
    <s v="publishing/children's books"/>
    <x v="3"/>
    <s v="children's books"/>
    <n v="1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d v="2012-06-30T20:00:00"/>
    <x v="2750"/>
    <n v="1341086400"/>
    <n v="1340055345"/>
    <b v="0"/>
    <n v="0"/>
    <b v="0"/>
    <s v="publishing/children's books"/>
    <x v="3"/>
    <s v="children's books"/>
    <n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d v="2014-06-17T21:17:22"/>
    <x v="2751"/>
    <n v="1403039842"/>
    <n v="1397855842"/>
    <b v="0"/>
    <n v="0"/>
    <b v="0"/>
    <s v="publishing/children's books"/>
    <x v="3"/>
    <s v="children's books"/>
    <n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d v="2011-12-18T18:21:44"/>
    <x v="2752"/>
    <n v="1324232504"/>
    <n v="1320776504"/>
    <b v="0"/>
    <n v="14"/>
    <b v="0"/>
    <s v="publishing/children's books"/>
    <x v="3"/>
    <s v="children's books"/>
    <n v="11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d v="2012-08-26T21:37:03"/>
    <x v="2753"/>
    <n v="1346017023"/>
    <n v="1343425023"/>
    <b v="0"/>
    <n v="8"/>
    <b v="0"/>
    <s v="publishing/children's books"/>
    <x v="3"/>
    <s v="children's books"/>
    <n v="1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d v="2014-09-11T15:15:51"/>
    <x v="2754"/>
    <n v="1410448551"/>
    <n v="1407856551"/>
    <b v="0"/>
    <n v="0"/>
    <b v="0"/>
    <s v="publishing/children's books"/>
    <x v="3"/>
    <s v="children's books"/>
    <n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d v="2015-04-08T18:58:47"/>
    <x v="2755"/>
    <n v="1428519527"/>
    <n v="1425927527"/>
    <b v="0"/>
    <n v="15"/>
    <b v="0"/>
    <s v="publishing/children's books"/>
    <x v="3"/>
    <s v="children's books"/>
    <n v="52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d v="2014-01-11T21:36:41"/>
    <x v="2756"/>
    <n v="1389476201"/>
    <n v="1386884201"/>
    <b v="0"/>
    <n v="33"/>
    <b v="0"/>
    <s v="publishing/children's books"/>
    <x v="3"/>
    <s v="children's books"/>
    <n v="10"/>
    <x v="4"/>
  </r>
  <r>
    <n v="2757"/>
    <s v="C is for Crooked"/>
    <s v="A children's letter book that Lampoons Hillary Clinton"/>
    <n v="1500"/>
    <n v="10"/>
    <x v="2"/>
    <s v="US"/>
    <s v="USD"/>
    <d v="2016-08-06T15:45:32"/>
    <x v="2757"/>
    <n v="1470498332"/>
    <n v="1469202332"/>
    <b v="0"/>
    <n v="2"/>
    <b v="0"/>
    <s v="publishing/children's books"/>
    <x v="3"/>
    <s v="children's books"/>
    <n v="1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d v="2016-10-10T10:36:23"/>
    <x v="2758"/>
    <n v="1476095783"/>
    <n v="1474886183"/>
    <b v="0"/>
    <n v="6"/>
    <b v="0"/>
    <s v="publishing/children's books"/>
    <x v="3"/>
    <s v="children's books"/>
    <n v="12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d v="2016-07-16T08:47:46"/>
    <x v="2759"/>
    <n v="1468658866"/>
    <n v="1464943666"/>
    <b v="0"/>
    <n v="2"/>
    <b v="0"/>
    <s v="publishing/children's books"/>
    <x v="3"/>
    <s v="children's books"/>
    <n v="1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d v="2013-06-20T11:04:18"/>
    <x v="2760"/>
    <n v="1371726258"/>
    <n v="1369134258"/>
    <b v="0"/>
    <n v="0"/>
    <b v="0"/>
    <s v="publishing/children's books"/>
    <x v="3"/>
    <s v="children's books"/>
    <n v="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d v="2013-01-03T01:31:33"/>
    <x v="2761"/>
    <n v="1357176693"/>
    <n v="1354584693"/>
    <b v="0"/>
    <n v="4"/>
    <b v="0"/>
    <s v="publishing/children's books"/>
    <x v="3"/>
    <s v="children's books"/>
    <n v="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d v="2012-03-18T23:53:15"/>
    <x v="2762"/>
    <n v="1332114795"/>
    <n v="1326934395"/>
    <b v="0"/>
    <n v="1"/>
    <b v="0"/>
    <s v="publishing/children's books"/>
    <x v="3"/>
    <s v="children's books"/>
    <n v="1"/>
    <x v="5"/>
  </r>
  <r>
    <n v="2763"/>
    <s v="My Christmas Star"/>
    <s v="How Santa finds childrens homes without getting lost by following certain stars."/>
    <n v="39400"/>
    <n v="90"/>
    <x v="2"/>
    <s v="US"/>
    <s v="USD"/>
    <d v="2013-05-24T13:54:44"/>
    <x v="2763"/>
    <n v="1369403684"/>
    <n v="1365515684"/>
    <b v="0"/>
    <n v="3"/>
    <b v="0"/>
    <s v="publishing/children's books"/>
    <x v="3"/>
    <s v="children's books"/>
    <n v="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d v="2012-05-30T19:00:00"/>
    <x v="2764"/>
    <n v="1338404400"/>
    <n v="1335855631"/>
    <b v="0"/>
    <n v="4"/>
    <b v="0"/>
    <s v="publishing/children's books"/>
    <x v="3"/>
    <s v="children's books"/>
    <n v="1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d v="2012-10-28T13:53:48"/>
    <x v="2765"/>
    <n v="1351432428"/>
    <n v="1350050028"/>
    <b v="0"/>
    <n v="0"/>
    <b v="0"/>
    <s v="publishing/children's books"/>
    <x v="3"/>
    <s v="children's books"/>
    <n v="0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d v="2011-08-11T16:01:58"/>
    <x v="2766"/>
    <n v="1313078518"/>
    <n v="1310486518"/>
    <b v="0"/>
    <n v="4"/>
    <b v="0"/>
    <s v="publishing/children's books"/>
    <x v="3"/>
    <s v="children's books"/>
    <n v="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d v="2015-08-16T23:00:50"/>
    <x v="2767"/>
    <n v="1439766050"/>
    <n v="1434582050"/>
    <b v="0"/>
    <n v="3"/>
    <b v="0"/>
    <s v="publishing/children's books"/>
    <x v="3"/>
    <s v="children's books"/>
    <n v="1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d v="2012-03-29T13:45:23"/>
    <x v="2768"/>
    <n v="1333028723"/>
    <n v="1330440323"/>
    <b v="0"/>
    <n v="34"/>
    <b v="0"/>
    <s v="publishing/children's books"/>
    <x v="3"/>
    <s v="children's books"/>
    <n v="1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d v="2014-06-05T19:49:50"/>
    <x v="2769"/>
    <n v="1401997790"/>
    <n v="1397677790"/>
    <b v="0"/>
    <n v="2"/>
    <b v="0"/>
    <s v="publishing/children's books"/>
    <x v="3"/>
    <s v="children's books"/>
    <n v="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d v="2014-03-18T15:55:30"/>
    <x v="2770"/>
    <n v="1395158130"/>
    <n v="1392569730"/>
    <b v="0"/>
    <n v="33"/>
    <b v="0"/>
    <s v="publishing/children's books"/>
    <x v="3"/>
    <s v="children's books"/>
    <n v="1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d v="2013-02-01T17:00:00"/>
    <x v="2771"/>
    <n v="1359738000"/>
    <n v="1355489140"/>
    <b v="0"/>
    <n v="0"/>
    <b v="0"/>
    <s v="publishing/children's books"/>
    <x v="3"/>
    <s v="children's books"/>
    <n v="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d v="2013-10-05T20:51:34"/>
    <x v="2772"/>
    <n v="1381006294"/>
    <n v="1379710294"/>
    <b v="0"/>
    <n v="0"/>
    <b v="0"/>
    <s v="publishing/children's books"/>
    <x v="3"/>
    <s v="children's books"/>
    <n v="0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d v="2016-04-24T20:45:21"/>
    <x v="2773"/>
    <n v="1461530721"/>
    <n v="1460666721"/>
    <b v="0"/>
    <n v="1"/>
    <b v="0"/>
    <s v="publishing/children's books"/>
    <x v="3"/>
    <s v="children's books"/>
    <n v="0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d v="2013-03-08T03:02:08"/>
    <x v="2774"/>
    <n v="1362711728"/>
    <n v="1360119728"/>
    <b v="0"/>
    <n v="13"/>
    <b v="0"/>
    <s v="publishing/children's books"/>
    <x v="3"/>
    <s v="children's books"/>
    <n v="1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d v="2011-12-16T00:19:14"/>
    <x v="2775"/>
    <n v="1323994754"/>
    <n v="1321402754"/>
    <b v="0"/>
    <n v="2"/>
    <b v="0"/>
    <s v="publishing/children's books"/>
    <x v="3"/>
    <s v="children's books"/>
    <n v="3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d v="2015-06-12T07:07:56"/>
    <x v="2776"/>
    <n v="1434092876"/>
    <n v="1431414476"/>
    <b v="0"/>
    <n v="36"/>
    <b v="0"/>
    <s v="publishing/children's books"/>
    <x v="3"/>
    <s v="children's books"/>
    <n v="8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d v="2015-07-17T16:03:24"/>
    <x v="2777"/>
    <n v="1437149004"/>
    <n v="1434557004"/>
    <b v="0"/>
    <n v="1"/>
    <b v="0"/>
    <s v="publishing/children's books"/>
    <x v="3"/>
    <s v="children's books"/>
    <n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d v="2014-08-25T23:28:26"/>
    <x v="2778"/>
    <n v="1409009306"/>
    <n v="1406417306"/>
    <b v="0"/>
    <n v="15"/>
    <b v="0"/>
    <s v="publishing/children's books"/>
    <x v="3"/>
    <s v="children's books"/>
    <n v="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d v="2015-11-22T15:03:41"/>
    <x v="2779"/>
    <n v="1448204621"/>
    <n v="1445609021"/>
    <b v="0"/>
    <n v="1"/>
    <b v="0"/>
    <s v="publishing/children's books"/>
    <x v="3"/>
    <s v="children's books"/>
    <n v="2"/>
    <x v="0"/>
  </r>
  <r>
    <n v="2780"/>
    <s v="Travel with baby"/>
    <s v="Turn the World with my kids, and then write a book with the advice for traveling with baby"/>
    <n v="100000"/>
    <n v="0"/>
    <x v="2"/>
    <s v="IT"/>
    <s v="EUR"/>
    <d v="2017-03-10T10:44:48"/>
    <x v="2780"/>
    <n v="1489142688"/>
    <n v="1486550688"/>
    <b v="0"/>
    <n v="0"/>
    <b v="0"/>
    <s v="publishing/children's books"/>
    <x v="3"/>
    <s v="children's books"/>
    <n v="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d v="2015-02-12T07:00:00"/>
    <x v="2781"/>
    <n v="1423724400"/>
    <n v="1421274954"/>
    <b v="0"/>
    <n v="28"/>
    <b v="1"/>
    <s v="theater/plays"/>
    <x v="1"/>
    <s v="plays"/>
    <n v="105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d v="2015-02-17T04:59:00"/>
    <x v="2782"/>
    <n v="1424149140"/>
    <n v="1421964718"/>
    <b v="0"/>
    <n v="18"/>
    <b v="1"/>
    <s v="theater/plays"/>
    <x v="1"/>
    <s v="plays"/>
    <n v="12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d v="2015-04-23T12:50:46"/>
    <x v="2783"/>
    <n v="1429793446"/>
    <n v="1428583846"/>
    <b v="0"/>
    <n v="61"/>
    <b v="1"/>
    <s v="theater/plays"/>
    <x v="1"/>
    <s v="plays"/>
    <n v="115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d v="2014-10-29T18:54:03"/>
    <x v="2784"/>
    <n v="1414608843"/>
    <n v="1412794443"/>
    <b v="0"/>
    <n v="108"/>
    <b v="1"/>
    <s v="theater/plays"/>
    <x v="1"/>
    <s v="plays"/>
    <n v="11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d v="2016-08-05T21:00:00"/>
    <x v="2785"/>
    <n v="1470430800"/>
    <n v="1467865967"/>
    <b v="0"/>
    <n v="142"/>
    <b v="1"/>
    <s v="theater/plays"/>
    <x v="1"/>
    <s v="plays"/>
    <n v="105"/>
    <x v="2"/>
  </r>
  <r>
    <n v="2786"/>
    <s v="Fierce"/>
    <s v="A heart-melting farce about sex, art and the lovelorn lay-abouts of London-town."/>
    <n v="2500"/>
    <n v="2946"/>
    <x v="0"/>
    <s v="GB"/>
    <s v="GBP"/>
    <d v="2014-07-09T13:39:40"/>
    <x v="2786"/>
    <n v="1404913180"/>
    <n v="1403703580"/>
    <b v="0"/>
    <n v="74"/>
    <b v="1"/>
    <s v="theater/plays"/>
    <x v="1"/>
    <s v="plays"/>
    <n v="118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d v="2014-07-18T04:45:52"/>
    <x v="2787"/>
    <n v="1405658752"/>
    <n v="1403066752"/>
    <b v="0"/>
    <n v="38"/>
    <b v="1"/>
    <s v="theater/plays"/>
    <x v="1"/>
    <s v="plays"/>
    <n v="12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d v="2016-07-29T16:50:43"/>
    <x v="2788"/>
    <n v="1469811043"/>
    <n v="1467219043"/>
    <b v="0"/>
    <n v="20"/>
    <b v="1"/>
    <s v="theater/plays"/>
    <x v="1"/>
    <s v="plays"/>
    <n v="103"/>
    <x v="2"/>
  </r>
  <r>
    <n v="2789"/>
    <s v="The Adventurers Club"/>
    <s v="BNT's Biggest Adventure So Far: Our 2015 full length production!"/>
    <n v="3000"/>
    <n v="3035"/>
    <x v="0"/>
    <s v="US"/>
    <s v="USD"/>
    <d v="2015-03-12T04:00:00"/>
    <x v="2789"/>
    <n v="1426132800"/>
    <n v="1424477934"/>
    <b v="0"/>
    <n v="24"/>
    <b v="1"/>
    <s v="theater/plays"/>
    <x v="1"/>
    <s v="plays"/>
    <n v="101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d v="2015-02-11T22:31:43"/>
    <x v="2790"/>
    <n v="1423693903"/>
    <n v="1421101903"/>
    <b v="0"/>
    <n v="66"/>
    <b v="1"/>
    <s v="theater/plays"/>
    <x v="1"/>
    <s v="plays"/>
    <n v="105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d v="2016-09-09T04:00:00"/>
    <x v="2791"/>
    <n v="1473393600"/>
    <n v="1470778559"/>
    <b v="0"/>
    <n v="28"/>
    <b v="1"/>
    <s v="theater/plays"/>
    <x v="1"/>
    <s v="plays"/>
    <n v="103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d v="2015-08-12T05:32:39"/>
    <x v="2792"/>
    <n v="1439357559"/>
    <n v="1435469559"/>
    <b v="0"/>
    <n v="24"/>
    <b v="1"/>
    <s v="theater/plays"/>
    <x v="1"/>
    <s v="plays"/>
    <n v="10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d v="2015-07-21T10:03:25"/>
    <x v="2793"/>
    <n v="1437473005"/>
    <n v="1434881005"/>
    <b v="0"/>
    <n v="73"/>
    <b v="1"/>
    <s v="theater/plays"/>
    <x v="1"/>
    <s v="plays"/>
    <n v="11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d v="2016-03-03T19:00:00"/>
    <x v="2794"/>
    <n v="1457031600"/>
    <n v="1455640559"/>
    <b v="0"/>
    <n v="3"/>
    <b v="1"/>
    <s v="theater/plays"/>
    <x v="1"/>
    <s v="plays"/>
    <n v="15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d v="2014-06-06T23:00:00"/>
    <x v="2795"/>
    <n v="1402095600"/>
    <n v="1400675841"/>
    <b v="0"/>
    <n v="20"/>
    <b v="1"/>
    <s v="theater/plays"/>
    <x v="1"/>
    <s v="plays"/>
    <n v="104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d v="2014-07-05T12:40:28"/>
    <x v="2796"/>
    <n v="1404564028"/>
    <n v="1401972028"/>
    <b v="0"/>
    <n v="21"/>
    <b v="1"/>
    <s v="theater/plays"/>
    <x v="1"/>
    <s v="plays"/>
    <n v="11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d v="2014-07-08T22:34:00"/>
    <x v="2797"/>
    <n v="1404858840"/>
    <n v="1402266840"/>
    <b v="0"/>
    <n v="94"/>
    <b v="1"/>
    <s v="theater/plays"/>
    <x v="1"/>
    <s v="plays"/>
    <n v="10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d v="2015-07-31T16:00:00"/>
    <x v="2798"/>
    <n v="1438358400"/>
    <n v="1437063121"/>
    <b v="0"/>
    <n v="139"/>
    <b v="1"/>
    <s v="theater/plays"/>
    <x v="1"/>
    <s v="plays"/>
    <n v="101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d v="2016-06-17T16:00:00"/>
    <x v="2799"/>
    <n v="1466179200"/>
    <n v="1463466070"/>
    <b v="0"/>
    <n v="130"/>
    <b v="1"/>
    <s v="theater/plays"/>
    <x v="1"/>
    <s v="plays"/>
    <n v="117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d v="2015-01-04T13:16:06"/>
    <x v="2800"/>
    <n v="1420377366"/>
    <n v="1415193366"/>
    <b v="0"/>
    <n v="31"/>
    <b v="1"/>
    <s v="theater/plays"/>
    <x v="1"/>
    <s v="plays"/>
    <n v="133"/>
    <x v="3"/>
  </r>
  <r>
    <n v="2801"/>
    <s v="A Dream Play"/>
    <s v="Arise Theatre Company's production of August Strindberg's expressionist masterpiece 'A Dream Play'."/>
    <n v="500"/>
    <n v="666"/>
    <x v="0"/>
    <s v="AU"/>
    <s v="AUD"/>
    <d v="2014-10-10T11:00:00"/>
    <x v="2801"/>
    <n v="1412938800"/>
    <n v="1411019409"/>
    <b v="0"/>
    <n v="13"/>
    <b v="1"/>
    <s v="theater/plays"/>
    <x v="1"/>
    <s v="plays"/>
    <n v="133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d v="2015-08-06T15:31:47"/>
    <x v="2802"/>
    <n v="1438875107"/>
    <n v="1436283107"/>
    <b v="0"/>
    <n v="90"/>
    <b v="1"/>
    <s v="theater/plays"/>
    <x v="1"/>
    <s v="plays"/>
    <n v="1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d v="2015-07-16T00:00:00"/>
    <x v="2803"/>
    <n v="1437004800"/>
    <n v="1433295276"/>
    <b v="0"/>
    <n v="141"/>
    <b v="1"/>
    <s v="theater/plays"/>
    <x v="1"/>
    <s v="plays"/>
    <n v="128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d v="2014-09-29T10:53:10"/>
    <x v="2804"/>
    <n v="1411987990"/>
    <n v="1409395990"/>
    <b v="0"/>
    <n v="23"/>
    <b v="1"/>
    <s v="theater/plays"/>
    <x v="1"/>
    <s v="plays"/>
    <n v="115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d v="2015-08-22T12:07:53"/>
    <x v="2805"/>
    <n v="1440245273"/>
    <n v="1438085273"/>
    <b v="0"/>
    <n v="18"/>
    <b v="1"/>
    <s v="theater/plays"/>
    <x v="1"/>
    <s v="plays"/>
    <n v="11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d v="2015-08-05T11:00:00"/>
    <x v="2806"/>
    <n v="1438772400"/>
    <n v="1435645490"/>
    <b v="0"/>
    <n v="76"/>
    <b v="1"/>
    <s v="theater/plays"/>
    <x v="1"/>
    <s v="plays"/>
    <n v="112"/>
    <x v="0"/>
  </r>
  <r>
    <n v="2807"/>
    <s v="The Commission Theatre Co."/>
    <s v="Bringing Shakespeare back to the Playwrights"/>
    <n v="5000"/>
    <n v="6300"/>
    <x v="0"/>
    <s v="US"/>
    <s v="USD"/>
    <d v="2015-06-29T20:57:18"/>
    <x v="2807"/>
    <n v="1435611438"/>
    <n v="1433019438"/>
    <b v="0"/>
    <n v="93"/>
    <b v="1"/>
    <s v="theater/plays"/>
    <x v="1"/>
    <s v="plays"/>
    <n v="12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d v="2015-08-22T20:18:55"/>
    <x v="2808"/>
    <n v="1440274735"/>
    <n v="1437682735"/>
    <b v="0"/>
    <n v="69"/>
    <b v="1"/>
    <s v="theater/plays"/>
    <x v="1"/>
    <s v="plays"/>
    <n v="1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d v="2016-03-30T14:39:00"/>
    <x v="2809"/>
    <n v="1459348740"/>
    <n v="1458647725"/>
    <b v="0"/>
    <n v="21"/>
    <b v="1"/>
    <s v="theater/plays"/>
    <x v="1"/>
    <s v="plays"/>
    <n v="102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d v="2014-06-01T03:59:00"/>
    <x v="2810"/>
    <n v="1401595140"/>
    <n v="1398828064"/>
    <b v="0"/>
    <n v="57"/>
    <b v="1"/>
    <s v="theater/plays"/>
    <x v="1"/>
    <s v="plays"/>
    <n v="108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d v="2015-02-23T11:55:03"/>
    <x v="2811"/>
    <n v="1424692503"/>
    <n v="1422100503"/>
    <b v="0"/>
    <n v="108"/>
    <b v="1"/>
    <s v="theater/plays"/>
    <x v="1"/>
    <s v="plays"/>
    <n v="10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d v="2015-04-06T04:00:00"/>
    <x v="2812"/>
    <n v="1428292800"/>
    <n v="1424368298"/>
    <b v="0"/>
    <n v="83"/>
    <b v="1"/>
    <s v="theater/plays"/>
    <x v="1"/>
    <s v="plays"/>
    <n v="113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d v="2016-12-14T17:49:21"/>
    <x v="2813"/>
    <n v="1481737761"/>
    <n v="1479577761"/>
    <b v="0"/>
    <n v="96"/>
    <b v="1"/>
    <s v="theater/plays"/>
    <x v="1"/>
    <s v="plays"/>
    <n v="128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d v="2015-05-09T09:35:15"/>
    <x v="2814"/>
    <n v="1431164115"/>
    <n v="1428572115"/>
    <b v="0"/>
    <n v="64"/>
    <b v="1"/>
    <s v="theater/plays"/>
    <x v="1"/>
    <s v="plays"/>
    <n v="108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d v="2016-08-07T18:38:29"/>
    <x v="2815"/>
    <n v="1470595109"/>
    <n v="1468003109"/>
    <b v="0"/>
    <n v="14"/>
    <b v="1"/>
    <s v="theater/plays"/>
    <x v="1"/>
    <s v="plays"/>
    <n v="242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d v="2015-08-02T16:00:00"/>
    <x v="2816"/>
    <n v="1438531200"/>
    <n v="1435921992"/>
    <b v="0"/>
    <n v="169"/>
    <b v="1"/>
    <s v="theater/plays"/>
    <x v="1"/>
    <s v="plays"/>
    <n v="14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d v="2015-02-28T15:14:22"/>
    <x v="2817"/>
    <n v="1425136462"/>
    <n v="1421680462"/>
    <b v="0"/>
    <n v="33"/>
    <b v="1"/>
    <s v="theater/plays"/>
    <x v="1"/>
    <s v="plays"/>
    <n v="13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d v="2015-09-23T14:21:26"/>
    <x v="2818"/>
    <n v="1443018086"/>
    <n v="1441290086"/>
    <b v="0"/>
    <n v="102"/>
    <b v="1"/>
    <s v="theater/plays"/>
    <x v="1"/>
    <s v="plays"/>
    <n v="10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d v="2015-06-14T12:36:49"/>
    <x v="2819"/>
    <n v="1434285409"/>
    <n v="1431693409"/>
    <b v="0"/>
    <n v="104"/>
    <b v="1"/>
    <s v="theater/plays"/>
    <x v="1"/>
    <s v="plays"/>
    <n v="10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d v="2016-02-26T00:00:00"/>
    <x v="2820"/>
    <n v="1456444800"/>
    <n v="1454337589"/>
    <b v="0"/>
    <n v="20"/>
    <b v="1"/>
    <s v="theater/plays"/>
    <x v="1"/>
    <s v="plays"/>
    <n v="13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d v="2014-09-23T22:08:55"/>
    <x v="2821"/>
    <n v="1411510135"/>
    <n v="1408918135"/>
    <b v="0"/>
    <n v="35"/>
    <b v="1"/>
    <s v="theater/plays"/>
    <x v="1"/>
    <s v="plays"/>
    <n v="10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d v="2015-03-27T15:24:52"/>
    <x v="2822"/>
    <n v="1427469892"/>
    <n v="1424881492"/>
    <b v="0"/>
    <n v="94"/>
    <b v="1"/>
    <s v="theater/plays"/>
    <x v="1"/>
    <s v="plays"/>
    <n v="10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d v="2015-03-31T22:59:00"/>
    <x v="2823"/>
    <n v="1427842740"/>
    <n v="1425428206"/>
    <b v="0"/>
    <n v="14"/>
    <b v="1"/>
    <s v="theater/plays"/>
    <x v="1"/>
    <s v="plays"/>
    <n v="124"/>
    <x v="0"/>
  </r>
  <r>
    <n v="2824"/>
    <s v="The Rooftop"/>
    <s v="I wrote a One Act play called The Rooftop for a Female Playwright's festival. Every little bit helps!"/>
    <n v="650"/>
    <n v="760"/>
    <x v="0"/>
    <s v="US"/>
    <s v="USD"/>
    <d v="2015-06-13T01:43:00"/>
    <x v="2824"/>
    <n v="1434159780"/>
    <n v="1431412196"/>
    <b v="0"/>
    <n v="15"/>
    <b v="1"/>
    <s v="theater/plays"/>
    <x v="1"/>
    <s v="plays"/>
    <n v="117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d v="2015-12-04T19:01:26"/>
    <x v="2825"/>
    <n v="1449255686"/>
    <n v="1446663686"/>
    <b v="0"/>
    <n v="51"/>
    <b v="1"/>
    <s v="theater/plays"/>
    <x v="1"/>
    <s v="plays"/>
    <n v="103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d v="2015-07-10T07:00:00"/>
    <x v="2826"/>
    <n v="1436511600"/>
    <n v="1434415812"/>
    <b v="0"/>
    <n v="19"/>
    <b v="1"/>
    <s v="theater/plays"/>
    <x v="1"/>
    <s v="plays"/>
    <n v="108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d v="2016-06-03T16:30:00"/>
    <x v="2827"/>
    <n v="1464971400"/>
    <n v="1462379066"/>
    <b v="0"/>
    <n v="23"/>
    <b v="1"/>
    <s v="theater/plays"/>
    <x v="1"/>
    <s v="plays"/>
    <n v="12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d v="2015-10-02T23:00:00"/>
    <x v="2828"/>
    <n v="1443826800"/>
    <n v="1441606869"/>
    <b v="0"/>
    <n v="97"/>
    <b v="1"/>
    <s v="theater/plays"/>
    <x v="1"/>
    <s v="plays"/>
    <n v="1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d v="2016-06-02T10:25:18"/>
    <x v="2829"/>
    <n v="1464863118"/>
    <n v="1462443918"/>
    <b v="0"/>
    <n v="76"/>
    <b v="1"/>
    <s v="theater/plays"/>
    <x v="1"/>
    <s v="plays"/>
    <n v="107"/>
    <x v="2"/>
  </r>
  <r>
    <n v="2830"/>
    <s v="Nakhtik and Avalon"/>
    <s v="Avalon is a new South African Township play and Nakhtik is a  danced political lecture."/>
    <n v="3000"/>
    <n v="3000"/>
    <x v="0"/>
    <s v="US"/>
    <s v="USD"/>
    <d v="2014-05-12T03:59:00"/>
    <x v="2830"/>
    <n v="1399867140"/>
    <n v="1398802148"/>
    <b v="0"/>
    <n v="11"/>
    <b v="1"/>
    <s v="theater/plays"/>
    <x v="1"/>
    <s v="plays"/>
    <n v="1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d v="2015-07-16T19:47:50"/>
    <x v="2831"/>
    <n v="1437076070"/>
    <n v="1434484070"/>
    <b v="0"/>
    <n v="52"/>
    <b v="1"/>
    <s v="theater/plays"/>
    <x v="1"/>
    <s v="plays"/>
    <n v="11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d v="2014-11-23T22:00:00"/>
    <x v="2832"/>
    <n v="1416780000"/>
    <n v="1414342894"/>
    <b v="0"/>
    <n v="95"/>
    <b v="1"/>
    <s v="theater/plays"/>
    <x v="1"/>
    <s v="plays"/>
    <n v="115"/>
    <x v="3"/>
  </r>
  <r>
    <n v="2833"/>
    <s v="Star Man Rocket Man"/>
    <s v="A new play about exploring outer space"/>
    <n v="2700"/>
    <n v="2923"/>
    <x v="0"/>
    <s v="US"/>
    <s v="USD"/>
    <d v="2015-10-11T02:00:00"/>
    <x v="2833"/>
    <n v="1444528800"/>
    <n v="1442804633"/>
    <b v="0"/>
    <n v="35"/>
    <b v="1"/>
    <s v="theater/plays"/>
    <x v="1"/>
    <s v="plays"/>
    <n v="10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d v="2015-01-30T23:02:10"/>
    <x v="2834"/>
    <n v="1422658930"/>
    <n v="1421362930"/>
    <b v="0"/>
    <n v="21"/>
    <b v="1"/>
    <s v="theater/plays"/>
    <x v="1"/>
    <s v="plays"/>
    <n v="17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d v="2015-12-05T00:00:00"/>
    <x v="2835"/>
    <n v="1449273600"/>
    <n v="1446742417"/>
    <b v="0"/>
    <n v="93"/>
    <b v="1"/>
    <s v="theater/plays"/>
    <x v="1"/>
    <s v="plays"/>
    <n v="187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d v="2017-02-18T04:59:00"/>
    <x v="2836"/>
    <n v="1487393940"/>
    <n v="1484115418"/>
    <b v="0"/>
    <n v="11"/>
    <b v="1"/>
    <s v="theater/plays"/>
    <x v="1"/>
    <s v="plays"/>
    <n v="108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d v="2015-12-09T22:48:04"/>
    <x v="2837"/>
    <n v="1449701284"/>
    <n v="1446241684"/>
    <b v="0"/>
    <n v="21"/>
    <b v="1"/>
    <s v="theater/plays"/>
    <x v="1"/>
    <s v="plays"/>
    <n v="1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d v="2014-08-13T22:00:00"/>
    <x v="2838"/>
    <n v="1407967200"/>
    <n v="1406039696"/>
    <b v="0"/>
    <n v="54"/>
    <b v="1"/>
    <s v="theater/plays"/>
    <x v="1"/>
    <s v="plays"/>
    <n v="12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d v="2014-08-25T04:59:00"/>
    <x v="2839"/>
    <n v="1408942740"/>
    <n v="1406958354"/>
    <b v="0"/>
    <n v="31"/>
    <b v="1"/>
    <s v="theater/plays"/>
    <x v="1"/>
    <s v="plays"/>
    <n v="11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d v="2015-03-18T17:00:00"/>
    <x v="2840"/>
    <n v="1426698000"/>
    <n v="1424825479"/>
    <b v="0"/>
    <n v="132"/>
    <b v="1"/>
    <s v="theater/plays"/>
    <x v="1"/>
    <s v="plays"/>
    <n v="104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d v="2015-12-13T18:44:57"/>
    <x v="2841"/>
    <n v="1450032297"/>
    <n v="1444844697"/>
    <b v="0"/>
    <n v="1"/>
    <b v="0"/>
    <s v="theater/plays"/>
    <x v="1"/>
    <s v="plays"/>
    <n v="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d v="2014-06-21T11:00:00"/>
    <x v="2842"/>
    <n v="1403348400"/>
    <n v="1401058295"/>
    <b v="0"/>
    <n v="0"/>
    <b v="0"/>
    <s v="theater/plays"/>
    <x v="1"/>
    <s v="plays"/>
    <n v="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d v="2016-06-13T04:00:00"/>
    <x v="2843"/>
    <n v="1465790400"/>
    <n v="1462210950"/>
    <b v="0"/>
    <n v="0"/>
    <b v="0"/>
    <s v="theater/plays"/>
    <x v="1"/>
    <s v="plays"/>
    <n v="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d v="2017-01-04T13:06:20"/>
    <x v="2844"/>
    <n v="1483535180"/>
    <n v="1480943180"/>
    <b v="0"/>
    <n v="1"/>
    <b v="0"/>
    <s v="theater/plays"/>
    <x v="1"/>
    <s v="plays"/>
    <n v="5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d v="2015-06-08T00:23:53"/>
    <x v="2845"/>
    <n v="1433723033"/>
    <n v="1428539033"/>
    <b v="0"/>
    <n v="39"/>
    <b v="0"/>
    <s v="theater/plays"/>
    <x v="1"/>
    <s v="plays"/>
    <n v="32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d v="2015-05-29T16:36:34"/>
    <x v="2846"/>
    <n v="1432917394"/>
    <n v="1429029394"/>
    <b v="0"/>
    <n v="0"/>
    <b v="0"/>
    <s v="theater/plays"/>
    <x v="1"/>
    <s v="plays"/>
    <n v="0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d v="2016-05-23T19:21:05"/>
    <x v="2847"/>
    <n v="1464031265"/>
    <n v="1458847265"/>
    <b v="0"/>
    <n v="0"/>
    <b v="0"/>
    <s v="theater/plays"/>
    <x v="1"/>
    <s v="plays"/>
    <n v="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d v="2015-05-29T15:34:19"/>
    <x v="2848"/>
    <n v="1432913659"/>
    <n v="1430321659"/>
    <b v="0"/>
    <n v="3"/>
    <b v="0"/>
    <s v="theater/plays"/>
    <x v="1"/>
    <s v="plays"/>
    <n v="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d v="2016-04-23T10:16:40"/>
    <x v="2849"/>
    <n v="1461406600"/>
    <n v="1458814600"/>
    <b v="0"/>
    <n v="1"/>
    <b v="0"/>
    <s v="theater/plays"/>
    <x v="1"/>
    <s v="plays"/>
    <n v="1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d v="2014-09-06T00:10:11"/>
    <x v="2850"/>
    <n v="1409962211"/>
    <n v="1407370211"/>
    <b v="0"/>
    <n v="13"/>
    <b v="0"/>
    <s v="theater/plays"/>
    <x v="1"/>
    <s v="plays"/>
    <n v="4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d v="2016-01-29T23:17:00"/>
    <x v="2851"/>
    <n v="1454109420"/>
    <n v="1453334629"/>
    <b v="0"/>
    <n v="0"/>
    <b v="0"/>
    <s v="theater/plays"/>
    <x v="1"/>
    <s v="plays"/>
    <n v="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d v="2014-06-21T01:05:03"/>
    <x v="2852"/>
    <n v="1403312703"/>
    <n v="1400720703"/>
    <b v="0"/>
    <n v="6"/>
    <b v="0"/>
    <s v="theater/plays"/>
    <x v="1"/>
    <s v="plays"/>
    <n v="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d v="2014-09-14T04:34:57"/>
    <x v="2853"/>
    <n v="1410669297"/>
    <n v="1405485297"/>
    <b v="0"/>
    <n v="0"/>
    <b v="0"/>
    <s v="theater/plays"/>
    <x v="1"/>
    <s v="plays"/>
    <n v="0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d v="2015-05-07T17:11:59"/>
    <x v="2854"/>
    <n v="1431018719"/>
    <n v="1429290719"/>
    <b v="0"/>
    <n v="14"/>
    <b v="0"/>
    <s v="theater/plays"/>
    <x v="1"/>
    <s v="plays"/>
    <n v="42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d v="2016-01-29T23:34:00"/>
    <x v="2855"/>
    <n v="1454110440"/>
    <n v="1451607071"/>
    <b v="0"/>
    <n v="5"/>
    <b v="0"/>
    <s v="theater/plays"/>
    <x v="1"/>
    <s v="plays"/>
    <n v="5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d v="2015-08-08T21:34:00"/>
    <x v="2856"/>
    <n v="1439069640"/>
    <n v="1433897647"/>
    <b v="0"/>
    <n v="6"/>
    <b v="0"/>
    <s v="theater/plays"/>
    <x v="1"/>
    <s v="plays"/>
    <n v="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d v="2017-02-20T18:00:00"/>
    <x v="2857"/>
    <n v="1487613600"/>
    <n v="1482444295"/>
    <b v="0"/>
    <n v="15"/>
    <b v="0"/>
    <s v="theater/plays"/>
    <x v="1"/>
    <s v="plays"/>
    <n v="2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d v="2014-12-05T11:28:00"/>
    <x v="2858"/>
    <n v="1417778880"/>
    <n v="1415711095"/>
    <b v="0"/>
    <n v="0"/>
    <b v="0"/>
    <s v="theater/plays"/>
    <x v="1"/>
    <s v="plays"/>
    <n v="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d v="2015-10-16T08:41:44"/>
    <x v="2859"/>
    <n v="1444984904"/>
    <n v="1439800904"/>
    <b v="0"/>
    <n v="1"/>
    <b v="0"/>
    <s v="theater/plays"/>
    <x v="1"/>
    <s v="plays"/>
    <n v="2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d v="2016-06-19T19:12:56"/>
    <x v="2860"/>
    <n v="1466363576"/>
    <n v="1461179576"/>
    <b v="0"/>
    <n v="9"/>
    <b v="0"/>
    <s v="theater/plays"/>
    <x v="1"/>
    <s v="plays"/>
    <n v="7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d v="2015-09-24T14:10:48"/>
    <x v="2861"/>
    <n v="1443103848"/>
    <n v="1441894248"/>
    <b v="0"/>
    <n v="3"/>
    <b v="0"/>
    <s v="theater/plays"/>
    <x v="1"/>
    <s v="plays"/>
    <n v="32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d v="2014-06-24T18:57:09"/>
    <x v="2862"/>
    <n v="1403636229"/>
    <n v="1401044229"/>
    <b v="0"/>
    <n v="3"/>
    <b v="0"/>
    <s v="theater/plays"/>
    <x v="1"/>
    <s v="plays"/>
    <n v="0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d v="2014-09-09T16:12:03"/>
    <x v="2863"/>
    <n v="1410279123"/>
    <n v="1405095123"/>
    <b v="0"/>
    <n v="1"/>
    <b v="0"/>
    <s v="theater/plays"/>
    <x v="1"/>
    <s v="plays"/>
    <n v="0"/>
    <x v="3"/>
  </r>
  <r>
    <n v="2864"/>
    <s v="'Haunting Julia' by Alan Ayckbourn"/>
    <s v="Accessible, original theatre for all!"/>
    <n v="2500"/>
    <n v="40"/>
    <x v="2"/>
    <s v="GB"/>
    <s v="GBP"/>
    <d v="2015-07-17T13:18:00"/>
    <x v="2864"/>
    <n v="1437139080"/>
    <n v="1434552207"/>
    <b v="0"/>
    <n v="3"/>
    <b v="0"/>
    <s v="theater/plays"/>
    <x v="1"/>
    <s v="plays"/>
    <n v="2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d v="2015-01-06T02:44:19"/>
    <x v="2865"/>
    <n v="1420512259"/>
    <n v="1415328259"/>
    <b v="0"/>
    <n v="0"/>
    <b v="0"/>
    <s v="theater/plays"/>
    <x v="1"/>
    <s v="plays"/>
    <n v="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d v="2016-10-14T22:00:00"/>
    <x v="2866"/>
    <n v="1476482400"/>
    <n v="1473893721"/>
    <b v="0"/>
    <n v="2"/>
    <b v="0"/>
    <s v="theater/plays"/>
    <x v="1"/>
    <s v="plays"/>
    <n v="1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d v="2016-07-04T04:00:00"/>
    <x v="2867"/>
    <n v="1467604800"/>
    <n v="1465533672"/>
    <b v="0"/>
    <n v="10"/>
    <b v="0"/>
    <s v="theater/plays"/>
    <x v="1"/>
    <s v="plays"/>
    <n v="2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d v="2016-10-05T19:50:54"/>
    <x v="2868"/>
    <n v="1475697054"/>
    <n v="1473105054"/>
    <b v="0"/>
    <n v="60"/>
    <b v="0"/>
    <s v="theater/plays"/>
    <x v="1"/>
    <s v="plays"/>
    <n v="42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d v="2016-07-19T14:14:41"/>
    <x v="2869"/>
    <n v="1468937681"/>
    <n v="1466345681"/>
    <b v="0"/>
    <n v="5"/>
    <b v="0"/>
    <s v="theater/plays"/>
    <x v="1"/>
    <s v="plays"/>
    <n v="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d v="2014-05-17T04:32:45"/>
    <x v="2870"/>
    <n v="1400301165"/>
    <n v="1397709165"/>
    <b v="0"/>
    <n v="9"/>
    <b v="0"/>
    <s v="theater/plays"/>
    <x v="1"/>
    <s v="plays"/>
    <n v="1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d v="2014-12-21T17:43:33"/>
    <x v="2871"/>
    <n v="1419183813"/>
    <n v="1417455813"/>
    <b v="0"/>
    <n v="13"/>
    <b v="0"/>
    <s v="theater/plays"/>
    <x v="1"/>
    <s v="plays"/>
    <n v="5"/>
    <x v="3"/>
  </r>
  <r>
    <n v="2872"/>
    <s v="Loud Arts"/>
    <s v="Local Theatre group in Loudoun County, Virginia. Looking for funds to start producing shows!"/>
    <n v="3000"/>
    <n v="0"/>
    <x v="2"/>
    <s v="US"/>
    <s v="USD"/>
    <d v="2015-06-20T02:47:18"/>
    <x v="2872"/>
    <n v="1434768438"/>
    <n v="1429584438"/>
    <b v="0"/>
    <n v="0"/>
    <b v="0"/>
    <s v="theater/plays"/>
    <x v="1"/>
    <s v="plays"/>
    <n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d v="2015-01-28T19:37:11"/>
    <x v="2873"/>
    <n v="1422473831"/>
    <n v="1419881831"/>
    <b v="0"/>
    <n v="8"/>
    <b v="0"/>
    <s v="theater/plays"/>
    <x v="1"/>
    <s v="plays"/>
    <n v="38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d v="2017-01-17T20:16:26"/>
    <x v="2874"/>
    <n v="1484684186"/>
    <n v="1482092186"/>
    <b v="0"/>
    <n v="3"/>
    <b v="0"/>
    <s v="theater/plays"/>
    <x v="1"/>
    <s v="plays"/>
    <n v="5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d v="2016-05-05T03:04:53"/>
    <x v="2875"/>
    <n v="1462417493"/>
    <n v="1459825493"/>
    <b v="0"/>
    <n v="3"/>
    <b v="0"/>
    <s v="theater/plays"/>
    <x v="1"/>
    <s v="plays"/>
    <n v="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d v="2015-07-16T17:51:19"/>
    <x v="2876"/>
    <n v="1437069079"/>
    <n v="1434477079"/>
    <b v="0"/>
    <n v="0"/>
    <b v="0"/>
    <s v="theater/plays"/>
    <x v="1"/>
    <s v="plays"/>
    <n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d v="2016-11-30T17:00:00"/>
    <x v="2877"/>
    <n v="1480525200"/>
    <n v="1477781724"/>
    <b v="0"/>
    <n v="6"/>
    <b v="0"/>
    <s v="theater/plays"/>
    <x v="1"/>
    <s v="plays"/>
    <n v="11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d v="2015-07-03T14:46:35"/>
    <x v="2878"/>
    <n v="1435934795"/>
    <n v="1430750795"/>
    <b v="0"/>
    <n v="4"/>
    <b v="0"/>
    <s v="theater/plays"/>
    <x v="1"/>
    <s v="plays"/>
    <n v="2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d v="2016-01-20T17:24:21"/>
    <x v="2879"/>
    <n v="1453310661"/>
    <n v="1450718661"/>
    <b v="0"/>
    <n v="1"/>
    <b v="0"/>
    <s v="theater/plays"/>
    <x v="1"/>
    <s v="plays"/>
    <n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d v="2015-08-20T17:05:00"/>
    <x v="2880"/>
    <n v="1440090300"/>
    <n v="1436305452"/>
    <b v="0"/>
    <n v="29"/>
    <b v="0"/>
    <s v="theater/plays"/>
    <x v="1"/>
    <s v="plays"/>
    <n v="2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d v="2014-12-03T15:20:36"/>
    <x v="2881"/>
    <n v="1417620036"/>
    <n v="1412432436"/>
    <b v="0"/>
    <n v="0"/>
    <b v="0"/>
    <s v="theater/plays"/>
    <x v="1"/>
    <s v="plays"/>
    <n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d v="2016-05-01T14:18:38"/>
    <x v="2882"/>
    <n v="1462112318"/>
    <n v="1459520318"/>
    <b v="0"/>
    <n v="4"/>
    <b v="0"/>
    <s v="theater/plays"/>
    <x v="1"/>
    <s v="plays"/>
    <n v="34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d v="2016-02-06T04:59:00"/>
    <x v="2883"/>
    <n v="1454734740"/>
    <n v="1451684437"/>
    <b v="0"/>
    <n v="5"/>
    <b v="0"/>
    <s v="theater/plays"/>
    <x v="1"/>
    <s v="plays"/>
    <n v="1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d v="2014-12-05T17:27:15"/>
    <x v="2884"/>
    <n v="1417800435"/>
    <n v="1415208435"/>
    <b v="0"/>
    <n v="4"/>
    <b v="0"/>
    <s v="theater/plays"/>
    <x v="1"/>
    <s v="plays"/>
    <n v="0"/>
    <x v="3"/>
  </r>
  <r>
    <n v="2885"/>
    <s v="The Wedding"/>
    <s v="An historic and proud work of Polish nationalistic literature performed on stage."/>
    <n v="400"/>
    <n v="130"/>
    <x v="2"/>
    <s v="US"/>
    <s v="USD"/>
    <d v="2015-03-14T00:50:01"/>
    <x v="2885"/>
    <n v="1426294201"/>
    <n v="1423705801"/>
    <b v="0"/>
    <n v="5"/>
    <b v="0"/>
    <s v="theater/plays"/>
    <x v="1"/>
    <s v="plays"/>
    <n v="33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d v="2015-09-19T03:59:00"/>
    <x v="2886"/>
    <n v="1442635140"/>
    <n v="1442243484"/>
    <b v="0"/>
    <n v="1"/>
    <b v="0"/>
    <s v="theater/plays"/>
    <x v="1"/>
    <s v="plays"/>
    <n v="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d v="2015-01-11T10:15:24"/>
    <x v="2887"/>
    <n v="1420971324"/>
    <n v="1418379324"/>
    <b v="0"/>
    <n v="1"/>
    <b v="0"/>
    <s v="theater/plays"/>
    <x v="1"/>
    <s v="plays"/>
    <n v="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d v="2014-10-18T04:59:00"/>
    <x v="2888"/>
    <n v="1413608340"/>
    <n v="1412945440"/>
    <b v="0"/>
    <n v="0"/>
    <b v="0"/>
    <s v="theater/plays"/>
    <x v="1"/>
    <s v="plays"/>
    <n v="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d v="2014-08-29T20:43:05"/>
    <x v="2889"/>
    <n v="1409344985"/>
    <n v="1406752985"/>
    <b v="0"/>
    <n v="14"/>
    <b v="0"/>
    <s v="theater/plays"/>
    <x v="1"/>
    <s v="plays"/>
    <n v="3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d v="2014-08-09T03:00:00"/>
    <x v="2890"/>
    <n v="1407553200"/>
    <n v="1405100992"/>
    <b v="0"/>
    <n v="3"/>
    <b v="0"/>
    <s v="theater/plays"/>
    <x v="1"/>
    <s v="plays"/>
    <n v="1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d v="2016-04-15T20:12:08"/>
    <x v="2891"/>
    <n v="1460751128"/>
    <n v="1455570728"/>
    <b v="0"/>
    <n v="10"/>
    <b v="0"/>
    <s v="theater/plays"/>
    <x v="1"/>
    <s v="plays"/>
    <n v="3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d v="2014-08-25T21:00:00"/>
    <x v="2892"/>
    <n v="1409000400"/>
    <n v="1408381704"/>
    <b v="0"/>
    <n v="17"/>
    <b v="0"/>
    <s v="theater/plays"/>
    <x v="1"/>
    <s v="plays"/>
    <n v="9"/>
    <x v="3"/>
  </r>
  <r>
    <n v="2893"/>
    <s v="REDISCOVERING KIA THE PLAY"/>
    <s v="Fundraising for REDISCOVERING KIA THE PLAY"/>
    <n v="5000"/>
    <n v="25"/>
    <x v="2"/>
    <s v="US"/>
    <s v="USD"/>
    <d v="2015-01-09T02:00:00"/>
    <x v="2893"/>
    <n v="1420768800"/>
    <n v="1415644395"/>
    <b v="0"/>
    <n v="2"/>
    <b v="0"/>
    <s v="theater/plays"/>
    <x v="1"/>
    <s v="plays"/>
    <n v="1"/>
    <x v="3"/>
  </r>
  <r>
    <n v="2894"/>
    <s v="How Could You Do This To Me (The Stage Play)"/>
    <s v="This Is A Story About A Woman A Man And A Woman"/>
    <n v="50000"/>
    <n v="0"/>
    <x v="2"/>
    <s v="US"/>
    <s v="USD"/>
    <d v="2015-04-03T22:40:15"/>
    <x v="2894"/>
    <n v="1428100815"/>
    <n v="1422920415"/>
    <b v="0"/>
    <n v="0"/>
    <b v="0"/>
    <s v="theater/plays"/>
    <x v="1"/>
    <s v="plays"/>
    <n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d v="2014-06-22T21:00:00"/>
    <x v="2895"/>
    <n v="1403470800"/>
    <n v="1403356792"/>
    <b v="0"/>
    <n v="4"/>
    <b v="0"/>
    <s v="theater/plays"/>
    <x v="1"/>
    <s v="plays"/>
    <n v="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d v="2016-12-12T06:00:00"/>
    <x v="2896"/>
    <n v="1481522400"/>
    <n v="1480283321"/>
    <b v="0"/>
    <n v="12"/>
    <b v="0"/>
    <s v="theater/plays"/>
    <x v="1"/>
    <s v="plays"/>
    <n v="21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d v="2015-10-11T15:29:05"/>
    <x v="2897"/>
    <n v="1444577345"/>
    <n v="1441985458"/>
    <b v="0"/>
    <n v="3"/>
    <b v="0"/>
    <s v="theater/plays"/>
    <x v="1"/>
    <s v="plays"/>
    <n v="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d v="2015-10-31T15:57:33"/>
    <x v="2898"/>
    <n v="1446307053"/>
    <n v="1443715053"/>
    <b v="0"/>
    <n v="12"/>
    <b v="0"/>
    <s v="theater/plays"/>
    <x v="1"/>
    <s v="plays"/>
    <n v="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d v="2016-07-24T01:52:38"/>
    <x v="2899"/>
    <n v="1469325158"/>
    <n v="1464141158"/>
    <b v="0"/>
    <n v="0"/>
    <b v="0"/>
    <s v="theater/plays"/>
    <x v="1"/>
    <s v="plays"/>
    <n v="0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d v="2014-08-09T05:37:12"/>
    <x v="2900"/>
    <n v="1407562632"/>
    <n v="1404970632"/>
    <b v="0"/>
    <n v="7"/>
    <b v="0"/>
    <s v="theater/plays"/>
    <x v="1"/>
    <s v="plays"/>
    <n v="6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d v="2015-02-07T21:42:19"/>
    <x v="2901"/>
    <n v="1423345339"/>
    <n v="1418161339"/>
    <b v="0"/>
    <n v="2"/>
    <b v="0"/>
    <s v="theater/plays"/>
    <x v="1"/>
    <s v="plays"/>
    <n v="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d v="2015-08-24T10:33:16"/>
    <x v="2902"/>
    <n v="1440412396"/>
    <n v="1437820396"/>
    <b v="0"/>
    <n v="1"/>
    <b v="0"/>
    <s v="theater/plays"/>
    <x v="1"/>
    <s v="plays"/>
    <n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d v="2015-09-09T04:00:18"/>
    <x v="2903"/>
    <n v="1441771218"/>
    <n v="1436587218"/>
    <b v="0"/>
    <n v="4"/>
    <b v="0"/>
    <s v="theater/plays"/>
    <x v="1"/>
    <s v="plays"/>
    <n v="1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d v="2014-11-09T12:00:00"/>
    <x v="2904"/>
    <n v="1415534400"/>
    <n v="1414538031"/>
    <b v="0"/>
    <n v="4"/>
    <b v="0"/>
    <s v="theater/plays"/>
    <x v="1"/>
    <s v="plays"/>
    <n v="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d v="2016-09-07T01:21:53"/>
    <x v="2905"/>
    <n v="1473211313"/>
    <n v="1472001713"/>
    <b v="0"/>
    <n v="17"/>
    <b v="0"/>
    <s v="theater/plays"/>
    <x v="1"/>
    <s v="plays"/>
    <n v="1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d v="2015-08-01T01:00:00"/>
    <x v="2906"/>
    <n v="1438390800"/>
    <n v="1436888066"/>
    <b v="0"/>
    <n v="7"/>
    <b v="0"/>
    <s v="theater/plays"/>
    <x v="1"/>
    <s v="plays"/>
    <n v="9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d v="2016-05-14T21:03:57"/>
    <x v="2907"/>
    <n v="1463259837"/>
    <n v="1458075837"/>
    <b v="0"/>
    <n v="2"/>
    <b v="0"/>
    <s v="theater/plays"/>
    <x v="1"/>
    <s v="plays"/>
    <n v="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d v="2016-06-08T17:33:39"/>
    <x v="2908"/>
    <n v="1465407219"/>
    <n v="1462815219"/>
    <b v="0"/>
    <n v="5"/>
    <b v="0"/>
    <s v="theater/plays"/>
    <x v="1"/>
    <s v="plays"/>
    <n v="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d v="2014-11-25T19:46:00"/>
    <x v="2909"/>
    <n v="1416944760"/>
    <n v="1413527001"/>
    <b v="0"/>
    <n v="1"/>
    <b v="0"/>
    <s v="theater/plays"/>
    <x v="1"/>
    <s v="plays"/>
    <n v="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d v="2015-06-12T20:11:27"/>
    <x v="2910"/>
    <n v="1434139887"/>
    <n v="1428955887"/>
    <b v="0"/>
    <n v="1"/>
    <b v="0"/>
    <s v="theater/plays"/>
    <x v="1"/>
    <s v="plays"/>
    <n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d v="2015-06-27T18:27:06"/>
    <x v="2911"/>
    <n v="1435429626"/>
    <n v="1431973626"/>
    <b v="0"/>
    <n v="14"/>
    <b v="0"/>
    <s v="theater/plays"/>
    <x v="1"/>
    <s v="plays"/>
    <n v="3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d v="2016-01-15T03:09:34"/>
    <x v="2912"/>
    <n v="1452827374"/>
    <n v="1450235374"/>
    <b v="0"/>
    <n v="26"/>
    <b v="0"/>
    <s v="theater/plays"/>
    <x v="1"/>
    <s v="plays"/>
    <n v="1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d v="2014-09-06T22:08:59"/>
    <x v="2913"/>
    <n v="1410041339"/>
    <n v="1404857339"/>
    <b v="0"/>
    <n v="2"/>
    <b v="0"/>
    <s v="theater/plays"/>
    <x v="1"/>
    <s v="plays"/>
    <n v="0"/>
    <x v="3"/>
  </r>
  <r>
    <n v="2914"/>
    <s v="Hercules the Panto"/>
    <s v="Hercules must complete four challenges in order to meet the father he never knew"/>
    <n v="25000"/>
    <n v="1"/>
    <x v="2"/>
    <s v="GB"/>
    <s v="GBP"/>
    <d v="2015-03-14T20:46:34"/>
    <x v="2914"/>
    <n v="1426365994"/>
    <n v="1421185594"/>
    <b v="0"/>
    <n v="1"/>
    <b v="0"/>
    <s v="theater/plays"/>
    <x v="1"/>
    <s v="plays"/>
    <n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d v="2016-03-16T08:33:10"/>
    <x v="2915"/>
    <n v="1458117190"/>
    <n v="1455528790"/>
    <b v="0"/>
    <n v="3"/>
    <b v="0"/>
    <s v="theater/plays"/>
    <x v="1"/>
    <s v="plays"/>
    <n v="6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d v="2014-05-19T11:26:29"/>
    <x v="2916"/>
    <n v="1400498789"/>
    <n v="1398511589"/>
    <b v="0"/>
    <n v="7"/>
    <b v="0"/>
    <s v="theater/plays"/>
    <x v="1"/>
    <s v="plays"/>
    <n v="8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d v="2015-09-16T05:37:27"/>
    <x v="2917"/>
    <n v="1442381847"/>
    <n v="1440826647"/>
    <b v="0"/>
    <n v="9"/>
    <b v="0"/>
    <s v="theater/plays"/>
    <x v="1"/>
    <s v="plays"/>
    <n v="22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d v="2015-10-29T15:06:47"/>
    <x v="2918"/>
    <n v="1446131207"/>
    <n v="1443712007"/>
    <b v="0"/>
    <n v="20"/>
    <b v="0"/>
    <s v="theater/plays"/>
    <x v="1"/>
    <s v="plays"/>
    <n v="2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d v="2014-08-05T14:52:09"/>
    <x v="2919"/>
    <n v="1407250329"/>
    <n v="1404658329"/>
    <b v="0"/>
    <n v="6"/>
    <b v="0"/>
    <s v="theater/plays"/>
    <x v="1"/>
    <s v="plays"/>
    <n v="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d v="2015-03-25T18:01:10"/>
    <x v="2920"/>
    <n v="1427306470"/>
    <n v="1424718070"/>
    <b v="0"/>
    <n v="13"/>
    <b v="0"/>
    <s v="theater/plays"/>
    <x v="1"/>
    <s v="plays"/>
    <n v="27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d v="2014-09-25T21:16:44"/>
    <x v="2921"/>
    <n v="1411679804"/>
    <n v="1409087804"/>
    <b v="0"/>
    <n v="3"/>
    <b v="1"/>
    <s v="theater/musical"/>
    <x v="1"/>
    <s v="musical"/>
    <n v="129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d v="2015-05-18T20:58:47"/>
    <x v="2922"/>
    <n v="1431982727"/>
    <n v="1428094727"/>
    <b v="0"/>
    <n v="6"/>
    <b v="1"/>
    <s v="theater/musical"/>
    <x v="1"/>
    <s v="musical"/>
    <n v="1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d v="2015-01-24T03:00:00"/>
    <x v="2923"/>
    <n v="1422068400"/>
    <n v="1420774779"/>
    <b v="0"/>
    <n v="10"/>
    <b v="1"/>
    <s v="theater/musical"/>
    <x v="1"/>
    <s v="musical"/>
    <n v="1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d v="2015-05-09T03:59:00"/>
    <x v="2924"/>
    <n v="1431143940"/>
    <n v="1428585710"/>
    <b v="0"/>
    <n v="147"/>
    <b v="1"/>
    <s v="theater/musical"/>
    <x v="1"/>
    <s v="musical"/>
    <n v="103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d v="2014-09-11T14:01:08"/>
    <x v="2925"/>
    <n v="1410444068"/>
    <n v="1407852068"/>
    <b v="0"/>
    <n v="199"/>
    <b v="1"/>
    <s v="theater/musical"/>
    <x v="1"/>
    <s v="musical"/>
    <n v="102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d v="2015-02-23T18:22:59"/>
    <x v="2926"/>
    <n v="1424715779"/>
    <n v="1423506179"/>
    <b v="0"/>
    <n v="50"/>
    <b v="1"/>
    <s v="theater/musical"/>
    <x v="1"/>
    <s v="musical"/>
    <n v="12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d v="2014-07-15T05:00:00"/>
    <x v="2927"/>
    <n v="1405400400"/>
    <n v="1402934629"/>
    <b v="0"/>
    <n v="21"/>
    <b v="1"/>
    <s v="theater/musical"/>
    <x v="1"/>
    <s v="musical"/>
    <n v="131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d v="2016-03-04T23:57:26"/>
    <x v="2928"/>
    <n v="1457135846"/>
    <n v="1454543846"/>
    <b v="0"/>
    <n v="24"/>
    <b v="1"/>
    <s v="theater/musical"/>
    <x v="1"/>
    <s v="musical"/>
    <n v="10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d v="2014-05-25T13:32:38"/>
    <x v="2929"/>
    <n v="1401024758"/>
    <n v="1398432758"/>
    <b v="0"/>
    <n v="32"/>
    <b v="1"/>
    <s v="theater/musical"/>
    <x v="1"/>
    <s v="musical"/>
    <n v="102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d v="2015-05-07T14:01:04"/>
    <x v="2930"/>
    <n v="1431007264"/>
    <n v="1428415264"/>
    <b v="0"/>
    <n v="62"/>
    <b v="1"/>
    <s v="theater/musical"/>
    <x v="1"/>
    <s v="musical"/>
    <n v="101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d v="2014-09-15T06:08:00"/>
    <x v="2931"/>
    <n v="1410761280"/>
    <n v="1408604363"/>
    <b v="0"/>
    <n v="9"/>
    <b v="1"/>
    <s v="theater/musical"/>
    <x v="1"/>
    <s v="musical"/>
    <n v="106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d v="2015-02-21T11:00:00"/>
    <x v="2932"/>
    <n v="1424516400"/>
    <n v="1421812637"/>
    <b v="0"/>
    <n v="38"/>
    <b v="1"/>
    <s v="theater/musical"/>
    <x v="1"/>
    <s v="musical"/>
    <n v="105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d v="2016-06-04T22:57:33"/>
    <x v="2933"/>
    <n v="1465081053"/>
    <n v="1462489053"/>
    <b v="0"/>
    <n v="54"/>
    <b v="1"/>
    <s v="theater/musical"/>
    <x v="1"/>
    <s v="musical"/>
    <n v="10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d v="2014-06-15T15:16:04"/>
    <x v="2934"/>
    <n v="1402845364"/>
    <n v="1400253364"/>
    <b v="0"/>
    <n v="37"/>
    <b v="1"/>
    <s v="theater/musical"/>
    <x v="1"/>
    <s v="musical"/>
    <n v="108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d v="2016-08-29T17:00:00"/>
    <x v="2935"/>
    <n v="1472490000"/>
    <n v="1467468008"/>
    <b v="0"/>
    <n v="39"/>
    <b v="1"/>
    <s v="theater/musical"/>
    <x v="1"/>
    <s v="musical"/>
    <n v="10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d v="2014-10-13T04:59:00"/>
    <x v="2936"/>
    <n v="1413176340"/>
    <n v="1412091423"/>
    <b v="0"/>
    <n v="34"/>
    <b v="1"/>
    <s v="theater/musical"/>
    <x v="1"/>
    <s v="musical"/>
    <n v="128"/>
    <x v="3"/>
  </r>
  <r>
    <n v="2937"/>
    <s v="UCAS"/>
    <s v="UCAS is a new British musical premiering at the Edinburgh Fringe Festival 2014."/>
    <n v="1500"/>
    <n v="2000"/>
    <x v="0"/>
    <s v="GB"/>
    <s v="GBP"/>
    <d v="2014-07-13T10:58:33"/>
    <x v="2937"/>
    <n v="1405249113"/>
    <n v="1402657113"/>
    <b v="0"/>
    <n v="55"/>
    <b v="1"/>
    <s v="theater/musical"/>
    <x v="1"/>
    <s v="musical"/>
    <n v="1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d v="2015-01-30T16:53:34"/>
    <x v="2938"/>
    <n v="1422636814"/>
    <n v="1420044814"/>
    <b v="0"/>
    <n v="32"/>
    <b v="1"/>
    <s v="theater/musical"/>
    <x v="1"/>
    <s v="musical"/>
    <n v="10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d v="2014-08-28T01:00:00"/>
    <x v="2939"/>
    <n v="1409187600"/>
    <n v="1406316312"/>
    <b v="0"/>
    <n v="25"/>
    <b v="1"/>
    <s v="theater/musical"/>
    <x v="1"/>
    <s v="musical"/>
    <n v="10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d v="2015-01-18T18:33:38"/>
    <x v="2940"/>
    <n v="1421606018"/>
    <n v="1418150018"/>
    <b v="0"/>
    <n v="33"/>
    <b v="1"/>
    <s v="theater/musical"/>
    <x v="1"/>
    <s v="musical"/>
    <n v="107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d v="2015-03-01T23:02:35"/>
    <x v="2941"/>
    <n v="1425250955"/>
    <n v="1422658955"/>
    <b v="0"/>
    <n v="1"/>
    <b v="0"/>
    <s v="theater/spaces"/>
    <x v="1"/>
    <s v="spaces"/>
    <n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d v="2015-12-16T20:18:00"/>
    <x v="2942"/>
    <n v="1450297080"/>
    <n v="1448565459"/>
    <b v="0"/>
    <n v="202"/>
    <b v="0"/>
    <s v="theater/spaces"/>
    <x v="1"/>
    <s v="spaces"/>
    <n v="2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d v="2015-04-13T03:06:20"/>
    <x v="2943"/>
    <n v="1428894380"/>
    <n v="1426302380"/>
    <b v="0"/>
    <n v="0"/>
    <b v="0"/>
    <s v="theater/spaces"/>
    <x v="1"/>
    <s v="spaces"/>
    <n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d v="2015-06-07T21:56:38"/>
    <x v="2944"/>
    <n v="1433714198"/>
    <n v="1431122198"/>
    <b v="0"/>
    <n v="1"/>
    <b v="0"/>
    <s v="theater/spaces"/>
    <x v="1"/>
    <s v="spaces"/>
    <n v="1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d v="2015-05-24T03:21:00"/>
    <x v="2945"/>
    <n v="1432437660"/>
    <n v="1429845660"/>
    <b v="0"/>
    <n v="0"/>
    <b v="0"/>
    <s v="theater/spaces"/>
    <x v="1"/>
    <s v="spaces"/>
    <n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d v="2016-08-15T12:44:52"/>
    <x v="2946"/>
    <n v="1471265092"/>
    <n v="1468673092"/>
    <b v="0"/>
    <n v="2"/>
    <b v="0"/>
    <s v="theater/spaces"/>
    <x v="1"/>
    <s v="spaces"/>
    <n v="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d v="2016-11-24T17:11:00"/>
    <x v="2947"/>
    <n v="1480007460"/>
    <n v="1475760567"/>
    <b v="0"/>
    <n v="13"/>
    <b v="0"/>
    <s v="theater/spaces"/>
    <x v="1"/>
    <s v="spaces"/>
    <n v="4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d v="2015-06-02T15:34:53"/>
    <x v="2948"/>
    <n v="1433259293"/>
    <n v="1428075293"/>
    <b v="0"/>
    <n v="9"/>
    <b v="0"/>
    <s v="theater/spaces"/>
    <x v="1"/>
    <s v="spaces"/>
    <n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d v="2015-11-19T20:45:17"/>
    <x v="2949"/>
    <n v="1447965917"/>
    <n v="1445370317"/>
    <b v="0"/>
    <n v="2"/>
    <b v="0"/>
    <s v="theater/spaces"/>
    <x v="1"/>
    <s v="spaces"/>
    <n v="3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d v="2016-01-23T08:45:52"/>
    <x v="2950"/>
    <n v="1453538752"/>
    <n v="1450946752"/>
    <b v="0"/>
    <n v="0"/>
    <b v="0"/>
    <s v="theater/spaces"/>
    <x v="1"/>
    <s v="spaces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d v="2014-10-05T19:16:13"/>
    <x v="2951"/>
    <n v="1412536573"/>
    <n v="1408648573"/>
    <b v="0"/>
    <n v="58"/>
    <b v="0"/>
    <s v="theater/spaces"/>
    <x v="1"/>
    <s v="spaces"/>
    <n v="2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d v="2016-10-17T04:00:00"/>
    <x v="2952"/>
    <n v="1476676800"/>
    <n v="1473957239"/>
    <b v="0"/>
    <n v="8"/>
    <b v="0"/>
    <s v="theater/spaces"/>
    <x v="1"/>
    <s v="spaces"/>
    <n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d v="2015-10-08T19:00:21"/>
    <x v="2953"/>
    <n v="1444330821"/>
    <n v="1441738821"/>
    <b v="0"/>
    <n v="3"/>
    <b v="0"/>
    <s v="theater/spaces"/>
    <x v="1"/>
    <s v="spaces"/>
    <n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d v="2017-03-16T13:00:03"/>
    <x v="2954"/>
    <n v="1489669203"/>
    <n v="1487944803"/>
    <b v="0"/>
    <n v="0"/>
    <b v="0"/>
    <s v="theater/spaces"/>
    <x v="1"/>
    <s v="spaces"/>
    <n v="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d v="2015-06-16T17:47:29"/>
    <x v="2955"/>
    <n v="1434476849"/>
    <n v="1431884849"/>
    <b v="0"/>
    <n v="11"/>
    <b v="0"/>
    <s v="theater/spaces"/>
    <x v="1"/>
    <s v="spaces"/>
    <n v="6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d v="2016-05-04T23:00:50"/>
    <x v="2956"/>
    <n v="1462402850"/>
    <n v="1459810850"/>
    <b v="0"/>
    <n v="20"/>
    <b v="0"/>
    <s v="theater/spaces"/>
    <x v="1"/>
    <s v="spaces"/>
    <n v="17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d v="2015-03-27T23:16:12"/>
    <x v="2957"/>
    <n v="1427498172"/>
    <n v="1422317772"/>
    <b v="0"/>
    <n v="3"/>
    <b v="0"/>
    <s v="theater/spaces"/>
    <x v="1"/>
    <s v="spaces"/>
    <n v="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d v="2016-05-08T17:41:57"/>
    <x v="2958"/>
    <n v="1462729317"/>
    <n v="1457548917"/>
    <b v="0"/>
    <n v="0"/>
    <b v="0"/>
    <s v="theater/spaces"/>
    <x v="1"/>
    <s v="spaces"/>
    <n v="0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d v="2016-06-07T00:12:05"/>
    <x v="2959"/>
    <n v="1465258325"/>
    <n v="1462666325"/>
    <b v="0"/>
    <n v="0"/>
    <b v="0"/>
    <s v="theater/spaces"/>
    <x v="1"/>
    <s v="spaces"/>
    <n v="0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d v="2014-09-11T18:10:23"/>
    <x v="2960"/>
    <n v="1410459023"/>
    <n v="1407867023"/>
    <b v="0"/>
    <n v="0"/>
    <b v="0"/>
    <s v="theater/spaces"/>
    <x v="1"/>
    <s v="spaces"/>
    <n v="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d v="2015-03-26T04:00:00"/>
    <x v="2961"/>
    <n v="1427342400"/>
    <n v="1424927159"/>
    <b v="0"/>
    <n v="108"/>
    <b v="1"/>
    <s v="theater/plays"/>
    <x v="1"/>
    <s v="plays"/>
    <n v="11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d v="2015-03-01T06:59:00"/>
    <x v="2962"/>
    <n v="1425193140"/>
    <n v="1422769906"/>
    <b v="0"/>
    <n v="20"/>
    <b v="1"/>
    <s v="theater/plays"/>
    <x v="1"/>
    <s v="plays"/>
    <n v="12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d v="2015-07-02T11:17:04"/>
    <x v="2963"/>
    <n v="1435835824"/>
    <n v="1433243824"/>
    <b v="0"/>
    <n v="98"/>
    <b v="1"/>
    <s v="theater/plays"/>
    <x v="1"/>
    <s v="plays"/>
    <n v="107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d v="2014-08-06T21:32:00"/>
    <x v="2964"/>
    <n v="1407360720"/>
    <n v="1404769819"/>
    <b v="0"/>
    <n v="196"/>
    <b v="1"/>
    <s v="theater/plays"/>
    <x v="1"/>
    <s v="plays"/>
    <n v="10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d v="2015-07-07T17:30:33"/>
    <x v="2965"/>
    <n v="1436290233"/>
    <n v="1433698233"/>
    <b v="0"/>
    <n v="39"/>
    <b v="1"/>
    <s v="theater/plays"/>
    <x v="1"/>
    <s v="plays"/>
    <n v="109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d v="2015-09-16T17:43:32"/>
    <x v="2966"/>
    <n v="1442425412"/>
    <n v="1439833412"/>
    <b v="0"/>
    <n v="128"/>
    <b v="1"/>
    <s v="theater/plays"/>
    <x v="1"/>
    <s v="plays"/>
    <n v="114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d v="2015-03-09T03:44:52"/>
    <x v="2967"/>
    <n v="1425872692"/>
    <n v="1423284292"/>
    <b v="0"/>
    <n v="71"/>
    <b v="1"/>
    <s v="theater/plays"/>
    <x v="1"/>
    <s v="plays"/>
    <n v="114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d v="2016-08-17T03:59:00"/>
    <x v="2968"/>
    <n v="1471406340"/>
    <n v="1470227660"/>
    <b v="0"/>
    <n v="47"/>
    <b v="1"/>
    <s v="theater/plays"/>
    <x v="1"/>
    <s v="plays"/>
    <n v="10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d v="2015-05-03T22:51:00"/>
    <x v="2969"/>
    <n v="1430693460"/>
    <n v="1428087153"/>
    <b v="0"/>
    <n v="17"/>
    <b v="1"/>
    <s v="theater/plays"/>
    <x v="1"/>
    <s v="plays"/>
    <n v="163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d v="2014-07-18T16:04:11"/>
    <x v="2970"/>
    <n v="1405699451"/>
    <n v="1403107451"/>
    <b v="0"/>
    <n v="91"/>
    <b v="1"/>
    <s v="theater/plays"/>
    <x v="1"/>
    <s v="plays"/>
    <n v="10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d v="2014-08-31T15:47:58"/>
    <x v="2971"/>
    <n v="1409500078"/>
    <n v="1406908078"/>
    <b v="0"/>
    <n v="43"/>
    <b v="1"/>
    <s v="theater/plays"/>
    <x v="1"/>
    <s v="plays"/>
    <n v="100"/>
    <x v="3"/>
  </r>
  <r>
    <n v="2972"/>
    <s v="A Bad Plan"/>
    <s v="A group of artists. A mythical art piece. A harrowing quest. And some margaritas."/>
    <n v="2000"/>
    <n v="2107"/>
    <x v="0"/>
    <s v="US"/>
    <s v="USD"/>
    <d v="2016-12-05T01:00:00"/>
    <x v="2972"/>
    <n v="1480899600"/>
    <n v="1479609520"/>
    <b v="0"/>
    <n v="17"/>
    <b v="1"/>
    <s v="theater/plays"/>
    <x v="1"/>
    <s v="plays"/>
    <n v="105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d v="2016-01-01T04:00:00"/>
    <x v="2973"/>
    <n v="1451620800"/>
    <n v="1449171508"/>
    <b v="0"/>
    <n v="33"/>
    <b v="1"/>
    <s v="theater/plays"/>
    <x v="1"/>
    <s v="plays"/>
    <n v="175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d v="2014-09-26T01:35:00"/>
    <x v="2974"/>
    <n v="1411695300"/>
    <n v="1409275671"/>
    <b v="0"/>
    <n v="87"/>
    <b v="1"/>
    <s v="theater/plays"/>
    <x v="1"/>
    <s v="plays"/>
    <n v="102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d v="2014-11-27T03:00:00"/>
    <x v="2975"/>
    <n v="1417057200"/>
    <n v="1414599886"/>
    <b v="0"/>
    <n v="113"/>
    <b v="1"/>
    <s v="theater/plays"/>
    <x v="1"/>
    <s v="plays"/>
    <n v="1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d v="2016-03-13T12:00:00"/>
    <x v="2976"/>
    <n v="1457870400"/>
    <n v="1456421530"/>
    <b v="0"/>
    <n v="14"/>
    <b v="1"/>
    <s v="theater/plays"/>
    <x v="1"/>
    <s v="plays"/>
    <n v="171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d v="2015-03-23T02:14:00"/>
    <x v="2977"/>
    <n v="1427076840"/>
    <n v="1421960934"/>
    <b v="0"/>
    <n v="30"/>
    <b v="1"/>
    <s v="theater/plays"/>
    <x v="1"/>
    <s v="plays"/>
    <n v="114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d v="2014-10-20T05:59:00"/>
    <x v="2978"/>
    <n v="1413784740"/>
    <n v="1412954547"/>
    <b v="0"/>
    <n v="16"/>
    <b v="1"/>
    <s v="theater/plays"/>
    <x v="1"/>
    <s v="plays"/>
    <n v="12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d v="2015-01-06T06:00:00"/>
    <x v="2979"/>
    <n v="1420524000"/>
    <n v="1419104823"/>
    <b v="0"/>
    <n v="46"/>
    <b v="1"/>
    <s v="theater/plays"/>
    <x v="1"/>
    <s v="plays"/>
    <n v="10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d v="2015-08-24T02:00:00"/>
    <x v="2980"/>
    <n v="1440381600"/>
    <n v="1438639130"/>
    <b v="0"/>
    <n v="24"/>
    <b v="1"/>
    <s v="theater/plays"/>
    <x v="1"/>
    <s v="plays"/>
    <n v="10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d v="2015-09-23T13:25:56"/>
    <x v="2981"/>
    <n v="1443014756"/>
    <n v="1439126756"/>
    <b v="1"/>
    <n v="97"/>
    <b v="1"/>
    <s v="theater/spaces"/>
    <x v="1"/>
    <s v="spaces"/>
    <n v="129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d v="2016-02-11T16:29:03"/>
    <x v="2982"/>
    <n v="1455208143"/>
    <n v="1452616143"/>
    <b v="1"/>
    <n v="59"/>
    <b v="1"/>
    <s v="theater/spaces"/>
    <x v="1"/>
    <s v="spaces"/>
    <n v="10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d v="2014-11-11T16:10:36"/>
    <x v="2983"/>
    <n v="1415722236"/>
    <n v="1410534636"/>
    <b v="1"/>
    <n v="1095"/>
    <b v="1"/>
    <s v="theater/spaces"/>
    <x v="1"/>
    <s v="spaces"/>
    <n v="147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d v="2016-08-24T06:41:21"/>
    <x v="2984"/>
    <n v="1472020881"/>
    <n v="1469428881"/>
    <b v="1"/>
    <n v="218"/>
    <b v="1"/>
    <s v="theater/spaces"/>
    <x v="1"/>
    <s v="spaces"/>
    <n v="1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d v="2016-10-31T04:00:00"/>
    <x v="2985"/>
    <n v="1477886400"/>
    <n v="1476228128"/>
    <b v="0"/>
    <n v="111"/>
    <b v="1"/>
    <s v="theater/spaces"/>
    <x v="1"/>
    <s v="spaces"/>
    <n v="122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d v="2016-05-01T11:00:06"/>
    <x v="2986"/>
    <n v="1462100406"/>
    <n v="1456920006"/>
    <b v="0"/>
    <n v="56"/>
    <b v="1"/>
    <s v="theater/spaces"/>
    <x v="1"/>
    <s v="spaces"/>
    <n v="1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d v="2016-10-13T00:00:00"/>
    <x v="2987"/>
    <n v="1476316800"/>
    <n v="1473837751"/>
    <b v="0"/>
    <n v="265"/>
    <b v="1"/>
    <s v="theater/spaces"/>
    <x v="1"/>
    <s v="spaces"/>
    <n v="11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d v="2016-06-20T08:41:21"/>
    <x v="2988"/>
    <n v="1466412081"/>
    <n v="1463820081"/>
    <b v="0"/>
    <n v="28"/>
    <b v="1"/>
    <s v="theater/spaces"/>
    <x v="1"/>
    <s v="spaces"/>
    <n v="100"/>
    <x v="2"/>
  </r>
  <r>
    <n v="2989"/>
    <s v="Let's Light Up The Gem!"/>
    <s v="Bring the movies back to Bethel, Maine."/>
    <n v="20000"/>
    <n v="35307"/>
    <x v="0"/>
    <s v="US"/>
    <s v="USD"/>
    <d v="2015-12-21T04:59:00"/>
    <x v="2989"/>
    <n v="1450673940"/>
    <n v="1448756962"/>
    <b v="0"/>
    <n v="364"/>
    <b v="1"/>
    <s v="theater/spaces"/>
    <x v="1"/>
    <s v="spaces"/>
    <n v="177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d v="2016-01-07T13:47:00"/>
    <x v="2990"/>
    <n v="1452174420"/>
    <n v="1449150420"/>
    <b v="0"/>
    <n v="27"/>
    <b v="1"/>
    <s v="theater/spaces"/>
    <x v="1"/>
    <s v="spaces"/>
    <n v="1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d v="2017-01-27T20:05:30"/>
    <x v="2991"/>
    <n v="1485547530"/>
    <n v="1483646730"/>
    <b v="0"/>
    <n v="93"/>
    <b v="1"/>
    <s v="theater/spaces"/>
    <x v="1"/>
    <s v="spaces"/>
    <n v="103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d v="2016-10-09T18:25:10"/>
    <x v="2992"/>
    <n v="1476037510"/>
    <n v="1473445510"/>
    <b v="0"/>
    <n v="64"/>
    <b v="1"/>
    <s v="theater/spaces"/>
    <x v="1"/>
    <s v="spaces"/>
    <n v="105"/>
    <x v="2"/>
  </r>
  <r>
    <n v="2993"/>
    <s v="TRUE WEST: Think, Dog! Productions"/>
    <s v="Help us build the Kitchen from Hell!"/>
    <n v="1000"/>
    <n v="1003"/>
    <x v="0"/>
    <s v="US"/>
    <s v="USD"/>
    <d v="2016-02-20T20:07:47"/>
    <x v="2993"/>
    <n v="1455998867"/>
    <n v="1453406867"/>
    <b v="0"/>
    <n v="22"/>
    <b v="1"/>
    <s v="theater/spaces"/>
    <x v="1"/>
    <s v="spaces"/>
    <n v="100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d v="2014-10-03T11:29:32"/>
    <x v="2994"/>
    <n v="1412335772"/>
    <n v="1409743772"/>
    <b v="0"/>
    <n v="59"/>
    <b v="1"/>
    <s v="theater/spaces"/>
    <x v="1"/>
    <s v="spaces"/>
    <n v="45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d v="2017-01-19T15:57:51"/>
    <x v="2995"/>
    <n v="1484841471"/>
    <n v="1482249471"/>
    <b v="0"/>
    <n v="249"/>
    <b v="1"/>
    <s v="theater/spaces"/>
    <x v="1"/>
    <s v="spaces"/>
    <n v="10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d v="2015-05-26T21:54:00"/>
    <x v="2996"/>
    <n v="1432677240"/>
    <n v="1427493240"/>
    <b v="0"/>
    <n v="392"/>
    <b v="1"/>
    <s v="theater/spaces"/>
    <x v="1"/>
    <s v="spaces"/>
    <n v="17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d v="2017-02-27T04:59:00"/>
    <x v="2997"/>
    <n v="1488171540"/>
    <n v="1486661793"/>
    <b v="0"/>
    <n v="115"/>
    <b v="1"/>
    <s v="theater/spaces"/>
    <x v="1"/>
    <s v="spaces"/>
    <n v="104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d v="2014-06-16T04:25:00"/>
    <x v="2998"/>
    <n v="1402892700"/>
    <n v="1400474329"/>
    <b v="0"/>
    <n v="433"/>
    <b v="1"/>
    <s v="theater/spaces"/>
    <x v="1"/>
    <s v="spaces"/>
    <n v="103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d v="2017-03-01T02:00:00"/>
    <x v="2999"/>
    <n v="1488333600"/>
    <n v="1487094360"/>
    <b v="0"/>
    <n v="20"/>
    <b v="1"/>
    <s v="theater/spaces"/>
    <x v="1"/>
    <s v="spaces"/>
    <n v="11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d v="2017-01-31T18:00:00"/>
    <x v="3000"/>
    <n v="1485885600"/>
    <n v="1484682670"/>
    <b v="0"/>
    <n v="8"/>
    <b v="1"/>
    <s v="theater/spaces"/>
    <x v="1"/>
    <s v="spaces"/>
    <n v="1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d v="2016-07-13T21:29:42"/>
    <x v="3001"/>
    <n v="1468445382"/>
    <n v="1465853382"/>
    <b v="0"/>
    <n v="175"/>
    <b v="1"/>
    <s v="theater/spaces"/>
    <x v="1"/>
    <s v="spaces"/>
    <n v="319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d v="2012-12-26T20:04:12"/>
    <x v="3002"/>
    <n v="1356552252"/>
    <n v="1353960252"/>
    <b v="0"/>
    <n v="104"/>
    <b v="1"/>
    <s v="theater/spaces"/>
    <x v="1"/>
    <s v="spaces"/>
    <n v="109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d v="2016-03-01T05:59:00"/>
    <x v="3003"/>
    <n v="1456811940"/>
    <n v="1454098976"/>
    <b v="0"/>
    <n v="17"/>
    <b v="1"/>
    <s v="theater/spaces"/>
    <x v="1"/>
    <s v="spaces"/>
    <n v="10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d v="2014-11-15T22:08:44"/>
    <x v="3004"/>
    <n v="1416089324"/>
    <n v="1413493724"/>
    <b v="0"/>
    <n v="277"/>
    <b v="1"/>
    <s v="theater/spaces"/>
    <x v="1"/>
    <s v="spaces"/>
    <n v="113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d v="2014-10-06T16:11:45"/>
    <x v="3005"/>
    <n v="1412611905"/>
    <n v="1410019905"/>
    <b v="0"/>
    <n v="118"/>
    <b v="1"/>
    <s v="theater/spaces"/>
    <x v="1"/>
    <s v="spaces"/>
    <n v="12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d v="2014-12-14T18:09:51"/>
    <x v="3006"/>
    <n v="1418580591"/>
    <n v="1415988591"/>
    <b v="0"/>
    <n v="97"/>
    <b v="1"/>
    <s v="theater/spaces"/>
    <x v="1"/>
    <s v="spaces"/>
    <n v="108"/>
    <x v="3"/>
  </r>
  <r>
    <n v="3007"/>
    <s v="Bethlem"/>
    <s v="Consuite for 2015 CoreCon.  An adventure into insanity."/>
    <n v="600"/>
    <n v="1080"/>
    <x v="0"/>
    <s v="US"/>
    <s v="USD"/>
    <d v="2015-04-25T05:11:23"/>
    <x v="3007"/>
    <n v="1429938683"/>
    <n v="1428124283"/>
    <b v="0"/>
    <n v="20"/>
    <b v="1"/>
    <s v="theater/spaces"/>
    <x v="1"/>
    <s v="spaces"/>
    <n v="18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d v="2016-01-21T05:05:19"/>
    <x v="3008"/>
    <n v="1453352719"/>
    <n v="1450760719"/>
    <b v="0"/>
    <n v="26"/>
    <b v="1"/>
    <s v="theater/spaces"/>
    <x v="1"/>
    <s v="spaces"/>
    <n v="10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d v="2014-11-26T14:40:40"/>
    <x v="3009"/>
    <n v="1417012840"/>
    <n v="1414417240"/>
    <b v="0"/>
    <n v="128"/>
    <b v="1"/>
    <s v="theater/spaces"/>
    <x v="1"/>
    <s v="spaces"/>
    <n v="12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d v="2015-02-21T19:58:39"/>
    <x v="3010"/>
    <n v="1424548719"/>
    <n v="1419364719"/>
    <b v="0"/>
    <n v="15"/>
    <b v="1"/>
    <s v="theater/spaces"/>
    <x v="1"/>
    <s v="spaces"/>
    <n v="158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d v="2015-12-23T22:59:00"/>
    <x v="3011"/>
    <n v="1450911540"/>
    <n v="1448536516"/>
    <b v="0"/>
    <n v="25"/>
    <b v="1"/>
    <s v="theater/spaces"/>
    <x v="1"/>
    <s v="spaces"/>
    <n v="12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d v="2015-02-10T16:52:10"/>
    <x v="3012"/>
    <n v="1423587130"/>
    <n v="1421772730"/>
    <b v="0"/>
    <n v="55"/>
    <b v="1"/>
    <s v="theater/spaces"/>
    <x v="1"/>
    <s v="spaces"/>
    <n v="11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d v="2015-06-21T20:04:09"/>
    <x v="3013"/>
    <n v="1434917049"/>
    <n v="1432325049"/>
    <b v="0"/>
    <n v="107"/>
    <b v="1"/>
    <s v="theater/spaces"/>
    <x v="1"/>
    <s v="spaces"/>
    <n v="157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d v="2014-11-05T05:00:00"/>
    <x v="3014"/>
    <n v="1415163600"/>
    <n v="1412737080"/>
    <b v="0"/>
    <n v="557"/>
    <b v="1"/>
    <s v="theater/spaces"/>
    <x v="1"/>
    <s v="spaces"/>
    <n v="113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d v="2014-06-11T04:00:00"/>
    <x v="3015"/>
    <n v="1402459200"/>
    <n v="1401125238"/>
    <b v="0"/>
    <n v="40"/>
    <b v="1"/>
    <s v="theater/spaces"/>
    <x v="1"/>
    <s v="spaces"/>
    <n v="103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d v="2014-07-18T13:09:12"/>
    <x v="3016"/>
    <n v="1405688952"/>
    <n v="1400504952"/>
    <b v="0"/>
    <n v="36"/>
    <b v="1"/>
    <s v="theater/spaces"/>
    <x v="1"/>
    <s v="spaces"/>
    <n v="103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d v="2014-08-20T20:24:03"/>
    <x v="3017"/>
    <n v="1408566243"/>
    <n v="1405974243"/>
    <b v="0"/>
    <n v="159"/>
    <b v="1"/>
    <s v="theater/spaces"/>
    <x v="1"/>
    <s v="spaces"/>
    <n v="106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d v="2015-07-20T22:00:00"/>
    <x v="3018"/>
    <n v="1437429600"/>
    <n v="1433747376"/>
    <b v="0"/>
    <n v="41"/>
    <b v="1"/>
    <s v="theater/spaces"/>
    <x v="1"/>
    <s v="spaces"/>
    <n v="10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d v="2014-05-27T03:00:00"/>
    <x v="3019"/>
    <n v="1401159600"/>
    <n v="1398801620"/>
    <b v="0"/>
    <n v="226"/>
    <b v="1"/>
    <s v="theater/spaces"/>
    <x v="1"/>
    <s v="spaces"/>
    <n v="121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d v="2015-08-14T20:18:53"/>
    <x v="3020"/>
    <n v="1439583533"/>
    <n v="1434399533"/>
    <b v="0"/>
    <n v="30"/>
    <b v="1"/>
    <s v="theater/spaces"/>
    <x v="1"/>
    <s v="spaces"/>
    <n v="10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d v="2016-11-22T05:59:00"/>
    <x v="3021"/>
    <n v="1479794340"/>
    <n v="1476715869"/>
    <b v="0"/>
    <n v="103"/>
    <b v="1"/>
    <s v="theater/spaces"/>
    <x v="1"/>
    <s v="spaces"/>
    <n v="1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d v="2016-08-27T22:53:29"/>
    <x v="3022"/>
    <n v="1472338409"/>
    <n v="1468450409"/>
    <b v="0"/>
    <n v="62"/>
    <b v="1"/>
    <s v="theater/spaces"/>
    <x v="1"/>
    <s v="spaces"/>
    <n v="10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d v="2015-06-11T16:13:06"/>
    <x v="3023"/>
    <n v="1434039186"/>
    <n v="1430151186"/>
    <b v="0"/>
    <n v="6"/>
    <b v="1"/>
    <s v="theater/spaces"/>
    <x v="1"/>
    <s v="spaces"/>
    <n v="10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d v="2012-10-06T23:51:15"/>
    <x v="3024"/>
    <n v="1349567475"/>
    <n v="1346975475"/>
    <b v="0"/>
    <n v="182"/>
    <b v="1"/>
    <s v="theater/spaces"/>
    <x v="1"/>
    <s v="spaces"/>
    <n v="246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d v="2014-05-30T16:00:00"/>
    <x v="3025"/>
    <n v="1401465600"/>
    <n v="1399032813"/>
    <b v="0"/>
    <n v="145"/>
    <b v="1"/>
    <s v="theater/spaces"/>
    <x v="1"/>
    <s v="spaces"/>
    <n v="302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d v="2017-03-03T11:01:32"/>
    <x v="3026"/>
    <n v="1488538892"/>
    <n v="1487329292"/>
    <b v="0"/>
    <n v="25"/>
    <b v="1"/>
    <s v="theater/spaces"/>
    <x v="1"/>
    <s v="spaces"/>
    <n v="143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d v="2015-03-20T15:54:11"/>
    <x v="3027"/>
    <n v="1426866851"/>
    <n v="1424278451"/>
    <b v="0"/>
    <n v="320"/>
    <b v="1"/>
    <s v="theater/spaces"/>
    <x v="1"/>
    <s v="spaces"/>
    <n v="13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d v="2016-08-15T06:20:25"/>
    <x v="3028"/>
    <n v="1471242025"/>
    <n v="1468650025"/>
    <b v="0"/>
    <n v="99"/>
    <b v="1"/>
    <s v="theater/spaces"/>
    <x v="1"/>
    <s v="spaces"/>
    <n v="16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d v="2014-11-18T04:35:00"/>
    <x v="3029"/>
    <n v="1416285300"/>
    <n v="1413824447"/>
    <b v="0"/>
    <n v="348"/>
    <b v="1"/>
    <s v="theater/spaces"/>
    <x v="1"/>
    <s v="spaces"/>
    <n v="11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d v="2015-09-16T17:56:11"/>
    <x v="3030"/>
    <n v="1442426171"/>
    <n v="1439834171"/>
    <b v="0"/>
    <n v="41"/>
    <b v="1"/>
    <s v="theater/spaces"/>
    <x v="1"/>
    <s v="spaces"/>
    <n v="10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d v="2016-10-14T21:10:47"/>
    <x v="3031"/>
    <n v="1476479447"/>
    <n v="1471295447"/>
    <b v="0"/>
    <n v="29"/>
    <b v="1"/>
    <s v="theater/spaces"/>
    <x v="1"/>
    <s v="spaces"/>
    <n v="1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d v="2015-09-11T01:04:19"/>
    <x v="3032"/>
    <n v="1441933459"/>
    <n v="1439341459"/>
    <b v="0"/>
    <n v="25"/>
    <b v="1"/>
    <s v="theater/spaces"/>
    <x v="1"/>
    <s v="spaces"/>
    <n v="1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d v="2016-08-18T02:38:45"/>
    <x v="3033"/>
    <n v="1471487925"/>
    <n v="1468895925"/>
    <b v="0"/>
    <n v="23"/>
    <b v="1"/>
    <s v="theater/spaces"/>
    <x v="1"/>
    <s v="spaces"/>
    <n v="147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d v="2016-11-01T03:59:00"/>
    <x v="3034"/>
    <n v="1477972740"/>
    <n v="1475326255"/>
    <b v="0"/>
    <n v="1260"/>
    <b v="1"/>
    <s v="theater/spaces"/>
    <x v="1"/>
    <s v="spaces"/>
    <n v="113"/>
    <x v="2"/>
  </r>
  <r>
    <n v="3035"/>
    <s v="The Coalition Theater"/>
    <s v="Help create a permanent home for live comedy shows and classes in Downtown RVA."/>
    <n v="25000"/>
    <n v="27196.71"/>
    <x v="0"/>
    <s v="US"/>
    <s v="USD"/>
    <d v="2013-05-04T13:26:49"/>
    <x v="3035"/>
    <n v="1367674009"/>
    <n v="1365082009"/>
    <b v="0"/>
    <n v="307"/>
    <b v="1"/>
    <s v="theater/spaces"/>
    <x v="1"/>
    <s v="spaces"/>
    <n v="10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d v="2013-08-16T11:59:00"/>
    <x v="3036"/>
    <n v="1376654340"/>
    <n v="1373568644"/>
    <b v="0"/>
    <n v="329"/>
    <b v="1"/>
    <s v="theater/spaces"/>
    <x v="1"/>
    <s v="spaces"/>
    <n v="127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d v="2010-10-02T04:59:00"/>
    <x v="3037"/>
    <n v="1285995540"/>
    <n v="1279574773"/>
    <b v="0"/>
    <n v="32"/>
    <b v="1"/>
    <s v="theater/spaces"/>
    <x v="1"/>
    <s v="spaces"/>
    <n v="21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d v="2016-03-04T06:03:17"/>
    <x v="3038"/>
    <n v="1457071397"/>
    <n v="1451887397"/>
    <b v="0"/>
    <n v="27"/>
    <b v="1"/>
    <s v="theater/spaces"/>
    <x v="1"/>
    <s v="spaces"/>
    <n v="10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d v="2013-12-29T07:59:00"/>
    <x v="3039"/>
    <n v="1388303940"/>
    <n v="1386011038"/>
    <b v="0"/>
    <n v="236"/>
    <b v="1"/>
    <s v="theater/spaces"/>
    <x v="1"/>
    <s v="spaces"/>
    <n v="10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d v="2015-06-26T23:00:00"/>
    <x v="3040"/>
    <n v="1435359600"/>
    <n v="1434999621"/>
    <b v="0"/>
    <n v="42"/>
    <b v="1"/>
    <s v="theater/spaces"/>
    <x v="1"/>
    <s v="spaces"/>
    <n v="108"/>
    <x v="0"/>
  </r>
  <r>
    <n v="3041"/>
    <s v="Lend a Hand in Our Home"/>
    <s v="Privet! Hello! Bon Jour! We are the Arlekin Players Theatre and we need a home."/>
    <n v="8300"/>
    <n v="9170"/>
    <x v="0"/>
    <s v="US"/>
    <s v="USD"/>
    <d v="2016-01-20T20:50:48"/>
    <x v="3041"/>
    <n v="1453323048"/>
    <n v="1450731048"/>
    <b v="0"/>
    <n v="95"/>
    <b v="1"/>
    <s v="theater/spaces"/>
    <x v="1"/>
    <s v="spaces"/>
    <n v="11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d v="2015-10-06T16:30:47"/>
    <x v="3042"/>
    <n v="1444149047"/>
    <n v="1441557047"/>
    <b v="0"/>
    <n v="37"/>
    <b v="1"/>
    <s v="theater/spaces"/>
    <x v="1"/>
    <s v="spaces"/>
    <n v="12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d v="2015-04-16T02:50:00"/>
    <x v="3043"/>
    <n v="1429152600"/>
    <n v="1426815699"/>
    <b v="0"/>
    <n v="128"/>
    <b v="1"/>
    <s v="theater/spaces"/>
    <x v="1"/>
    <s v="spaces"/>
    <n v="11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d v="2016-02-02T17:26:38"/>
    <x v="3044"/>
    <n v="1454433998"/>
    <n v="1453137998"/>
    <b v="0"/>
    <n v="156"/>
    <b v="1"/>
    <s v="theater/spaces"/>
    <x v="1"/>
    <s v="spaces"/>
    <n v="10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d v="2014-08-22T03:44:15"/>
    <x v="3045"/>
    <n v="1408679055"/>
    <n v="1406087055"/>
    <b v="0"/>
    <n v="64"/>
    <b v="1"/>
    <s v="theater/spaces"/>
    <x v="1"/>
    <s v="spaces"/>
    <n v="13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d v="2014-09-10T04:52:00"/>
    <x v="3046"/>
    <n v="1410324720"/>
    <n v="1407784586"/>
    <b v="0"/>
    <n v="58"/>
    <b v="1"/>
    <s v="theater/spaces"/>
    <x v="1"/>
    <s v="spaces"/>
    <n v="19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d v="2016-04-27T13:16:00"/>
    <x v="3047"/>
    <n v="1461762960"/>
    <n v="1457999054"/>
    <b v="0"/>
    <n v="20"/>
    <b v="1"/>
    <s v="theater/spaces"/>
    <x v="1"/>
    <s v="spaces"/>
    <n v="149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d v="2014-12-31T21:22:00"/>
    <x v="3048"/>
    <n v="1420060920"/>
    <n v="1417556262"/>
    <b v="0"/>
    <n v="47"/>
    <b v="1"/>
    <s v="theater/spaces"/>
    <x v="1"/>
    <s v="spaces"/>
    <n v="166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d v="2015-06-14T00:20:55"/>
    <x v="3049"/>
    <n v="1434241255"/>
    <n v="1431649255"/>
    <b v="0"/>
    <n v="54"/>
    <b v="1"/>
    <s v="theater/spaces"/>
    <x v="1"/>
    <s v="spaces"/>
    <n v="107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d v="2016-05-05T04:02:40"/>
    <x v="3050"/>
    <n v="1462420960"/>
    <n v="1459828960"/>
    <b v="0"/>
    <n v="9"/>
    <b v="1"/>
    <s v="theater/spaces"/>
    <x v="1"/>
    <s v="spaces"/>
    <n v="10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d v="2017-02-08T09:59:05"/>
    <x v="3051"/>
    <n v="1486547945"/>
    <n v="1483955945"/>
    <b v="1"/>
    <n v="35"/>
    <b v="0"/>
    <s v="theater/spaces"/>
    <x v="1"/>
    <s v="spaces"/>
    <n v="24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d v="2015-05-28T15:59:00"/>
    <x v="3052"/>
    <n v="1432828740"/>
    <n v="1430237094"/>
    <b v="0"/>
    <n v="2"/>
    <b v="0"/>
    <s v="theater/spaces"/>
    <x v="1"/>
    <s v="spaces"/>
    <n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d v="2014-10-02T03:59:00"/>
    <x v="3053"/>
    <n v="1412222340"/>
    <n v="1407781013"/>
    <b v="0"/>
    <n v="3"/>
    <b v="0"/>
    <s v="theater/spaces"/>
    <x v="1"/>
    <s v="spaces"/>
    <n v="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d v="2015-03-02T01:04:00"/>
    <x v="3054"/>
    <n v="1425258240"/>
    <n v="1422043154"/>
    <b v="0"/>
    <n v="0"/>
    <b v="0"/>
    <s v="theater/spaces"/>
    <x v="1"/>
    <s v="spaces"/>
    <n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d v="2015-01-09T22:59:50"/>
    <x v="3055"/>
    <n v="1420844390"/>
    <n v="1415660390"/>
    <b v="0"/>
    <n v="1"/>
    <b v="0"/>
    <s v="theater/spaces"/>
    <x v="1"/>
    <s v="spaces"/>
    <n v="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d v="2014-09-29T15:16:24"/>
    <x v="3056"/>
    <n v="1412003784"/>
    <n v="1406819784"/>
    <b v="0"/>
    <n v="0"/>
    <b v="0"/>
    <s v="theater/spaces"/>
    <x v="1"/>
    <s v="spaces"/>
    <n v="0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d v="2016-04-03T14:36:51"/>
    <x v="3057"/>
    <n v="1459694211"/>
    <n v="1457105811"/>
    <b v="0"/>
    <n v="0"/>
    <b v="0"/>
    <s v="theater/spaces"/>
    <x v="1"/>
    <s v="spaces"/>
    <n v="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d v="2016-05-20T08:59:00"/>
    <x v="3058"/>
    <n v="1463734740"/>
    <n v="1459414740"/>
    <b v="0"/>
    <n v="3"/>
    <b v="0"/>
    <s v="theater/spaces"/>
    <x v="1"/>
    <s v="spaces"/>
    <n v="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d v="2014-08-08T22:27:26"/>
    <x v="3059"/>
    <n v="1407536846"/>
    <n v="1404944846"/>
    <b v="0"/>
    <n v="11"/>
    <b v="0"/>
    <s v="theater/spaces"/>
    <x v="1"/>
    <s v="spaces"/>
    <n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d v="2015-09-28T06:35:34"/>
    <x v="3060"/>
    <n v="1443422134"/>
    <n v="1440830134"/>
    <b v="0"/>
    <n v="6"/>
    <b v="0"/>
    <s v="theater/spaces"/>
    <x v="1"/>
    <s v="spaces"/>
    <n v="0"/>
    <x v="0"/>
  </r>
  <r>
    <n v="3061"/>
    <s v="Help Save Parkway Cinemas!"/>
    <s v="Save a historic Local theater."/>
    <n v="1000000"/>
    <n v="0"/>
    <x v="2"/>
    <s v="US"/>
    <s v="USD"/>
    <d v="2014-08-13T18:49:08"/>
    <x v="3061"/>
    <n v="1407955748"/>
    <n v="1405363748"/>
    <b v="0"/>
    <n v="0"/>
    <b v="0"/>
    <s v="theater/spaces"/>
    <x v="1"/>
    <s v="spaces"/>
    <n v="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d v="2015-09-30T18:00:00"/>
    <x v="3062"/>
    <n v="1443636000"/>
    <n v="1441111892"/>
    <b v="0"/>
    <n v="67"/>
    <b v="0"/>
    <s v="theater/spaces"/>
    <x v="1"/>
    <s v="spaces"/>
    <n v="67"/>
    <x v="0"/>
  </r>
  <r>
    <n v="3063"/>
    <s v="Spec Haus"/>
    <s v="Members of the local Miami music scene are putting together a venue/creative space in Kendall!"/>
    <n v="3000"/>
    <n v="587"/>
    <x v="2"/>
    <s v="US"/>
    <s v="USD"/>
    <d v="2016-10-22T22:08:58"/>
    <x v="3063"/>
    <n v="1477174138"/>
    <n v="1474150138"/>
    <b v="0"/>
    <n v="23"/>
    <b v="0"/>
    <s v="theater/spaces"/>
    <x v="1"/>
    <s v="spaces"/>
    <n v="20"/>
    <x v="2"/>
  </r>
  <r>
    <n v="3064"/>
    <s v="Kickstart the Crossroads Community"/>
    <s v="An epicenter for connection, creation and expression of the community."/>
    <n v="75000"/>
    <n v="8471"/>
    <x v="2"/>
    <s v="US"/>
    <s v="USD"/>
    <d v="2015-11-22T06:59:00"/>
    <x v="3064"/>
    <n v="1448175540"/>
    <n v="1445483246"/>
    <b v="0"/>
    <n v="72"/>
    <b v="0"/>
    <s v="theater/spaces"/>
    <x v="1"/>
    <s v="spaces"/>
    <n v="11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d v="2014-07-30T01:19:32"/>
    <x v="3065"/>
    <n v="1406683172"/>
    <n v="1404523172"/>
    <b v="0"/>
    <n v="2"/>
    <b v="0"/>
    <s v="theater/spaces"/>
    <x v="1"/>
    <s v="spaces"/>
    <n v="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d v="2016-07-10T05:28:57"/>
    <x v="3066"/>
    <n v="1468128537"/>
    <n v="1465536537"/>
    <b v="0"/>
    <n v="15"/>
    <b v="0"/>
    <s v="theater/spaces"/>
    <x v="1"/>
    <s v="spaces"/>
    <n v="12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d v="2015-09-09T22:31:19"/>
    <x v="3067"/>
    <n v="1441837879"/>
    <n v="1439245879"/>
    <b v="0"/>
    <n v="1"/>
    <b v="0"/>
    <s v="theater/spaces"/>
    <x v="1"/>
    <s v="spaces"/>
    <n v="3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d v="2015-10-16T16:35:52"/>
    <x v="3068"/>
    <n v="1445013352"/>
    <n v="1442421352"/>
    <b v="0"/>
    <n v="2"/>
    <b v="0"/>
    <s v="theater/spaces"/>
    <x v="1"/>
    <s v="spaces"/>
    <n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d v="2014-12-14T20:00:34"/>
    <x v="3069"/>
    <n v="1418587234"/>
    <n v="1415995234"/>
    <b v="0"/>
    <n v="7"/>
    <b v="0"/>
    <s v="theater/spaces"/>
    <x v="1"/>
    <s v="spaces"/>
    <n v="1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d v="2016-12-07T17:36:09"/>
    <x v="3070"/>
    <n v="1481132169"/>
    <n v="1479317769"/>
    <b v="0"/>
    <n v="16"/>
    <b v="0"/>
    <s v="theater/spaces"/>
    <x v="1"/>
    <s v="spaces"/>
    <n v="3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d v="2015-04-21T05:59:00"/>
    <x v="3071"/>
    <n v="1429595940"/>
    <n v="1428082481"/>
    <b v="0"/>
    <n v="117"/>
    <b v="0"/>
    <s v="theater/spaces"/>
    <x v="1"/>
    <s v="spaces"/>
    <n v="6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d v="2016-10-30T01:46:00"/>
    <x v="3072"/>
    <n v="1477791960"/>
    <n v="1476549262"/>
    <b v="0"/>
    <n v="2"/>
    <b v="0"/>
    <s v="theater/spaces"/>
    <x v="1"/>
    <s v="spaces"/>
    <n v="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d v="2015-06-14T19:19:00"/>
    <x v="3073"/>
    <n v="1434309540"/>
    <n v="1429287900"/>
    <b v="0"/>
    <n v="7"/>
    <b v="0"/>
    <s v="theater/spaces"/>
    <x v="1"/>
    <s v="spaces"/>
    <n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d v="2016-03-10T13:42:39"/>
    <x v="3074"/>
    <n v="1457617359"/>
    <n v="1455025359"/>
    <b v="0"/>
    <n v="3"/>
    <b v="0"/>
    <s v="theater/spaces"/>
    <x v="1"/>
    <s v="spaces"/>
    <n v="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d v="2016-08-19T02:27:20"/>
    <x v="3075"/>
    <n v="1471573640"/>
    <n v="1467253640"/>
    <b v="0"/>
    <n v="20"/>
    <b v="0"/>
    <s v="theater/spaces"/>
    <x v="1"/>
    <s v="spaces"/>
    <n v="9"/>
    <x v="2"/>
  </r>
  <r>
    <n v="3076"/>
    <s v="10,000 Hours"/>
    <s v="Helping female comedians get in their 10,000 Hours of practice!"/>
    <n v="10000"/>
    <n v="1506"/>
    <x v="2"/>
    <s v="US"/>
    <s v="USD"/>
    <d v="2015-10-09T15:38:43"/>
    <x v="3076"/>
    <n v="1444405123"/>
    <n v="1439221123"/>
    <b v="0"/>
    <n v="50"/>
    <b v="0"/>
    <s v="theater/spaces"/>
    <x v="1"/>
    <s v="spaces"/>
    <n v="1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d v="2017-03-02T22:57:58"/>
    <x v="3077"/>
    <n v="1488495478"/>
    <n v="1485903478"/>
    <b v="0"/>
    <n v="2"/>
    <b v="0"/>
    <s v="theater/spaces"/>
    <x v="1"/>
    <s v="spaces"/>
    <n v="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d v="2015-02-26T03:19:55"/>
    <x v="3078"/>
    <n v="1424920795"/>
    <n v="1422328795"/>
    <b v="0"/>
    <n v="3"/>
    <b v="0"/>
    <s v="theater/spaces"/>
    <x v="1"/>
    <s v="spaces"/>
    <n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d v="2015-03-22T16:07:15"/>
    <x v="3079"/>
    <n v="1427040435"/>
    <n v="1424452035"/>
    <b v="0"/>
    <n v="27"/>
    <b v="0"/>
    <s v="theater/spaces"/>
    <x v="1"/>
    <s v="spaces"/>
    <n v="1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d v="2014-12-27T01:40:44"/>
    <x v="3080"/>
    <n v="1419644444"/>
    <n v="1414456844"/>
    <b v="0"/>
    <n v="7"/>
    <b v="0"/>
    <s v="theater/spaces"/>
    <x v="1"/>
    <s v="spaces"/>
    <n v="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d v="2015-09-20T04:21:31"/>
    <x v="3081"/>
    <n v="1442722891"/>
    <n v="1440130891"/>
    <b v="0"/>
    <n v="5"/>
    <b v="0"/>
    <s v="theater/spaces"/>
    <x v="1"/>
    <s v="spaces"/>
    <n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d v="2015-11-15T23:09:06"/>
    <x v="3082"/>
    <n v="1447628946"/>
    <n v="1445033346"/>
    <b v="0"/>
    <n v="0"/>
    <b v="0"/>
    <s v="theater/spaces"/>
    <x v="1"/>
    <s v="spaces"/>
    <n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d v="2014-09-01T05:00:00"/>
    <x v="3083"/>
    <n v="1409547600"/>
    <n v="1406986278"/>
    <b v="0"/>
    <n v="3"/>
    <b v="0"/>
    <s v="theater/spaces"/>
    <x v="1"/>
    <s v="spaces"/>
    <n v="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d v="2015-05-05T18:48:00"/>
    <x v="3084"/>
    <n v="1430851680"/>
    <n v="1428340931"/>
    <b v="0"/>
    <n v="6"/>
    <b v="0"/>
    <s v="theater/spaces"/>
    <x v="1"/>
    <s v="spaces"/>
    <n v="12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d v="2015-09-29T21:12:39"/>
    <x v="3085"/>
    <n v="1443561159"/>
    <n v="1440969159"/>
    <b v="0"/>
    <n v="9"/>
    <b v="0"/>
    <s v="theater/spaces"/>
    <x v="1"/>
    <s v="spaces"/>
    <n v="2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d v="2015-08-17T16:05:59"/>
    <x v="3086"/>
    <n v="1439827559"/>
    <n v="1434643559"/>
    <b v="0"/>
    <n v="3"/>
    <b v="0"/>
    <s v="theater/spaces"/>
    <x v="1"/>
    <s v="spaces"/>
    <n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d v="2016-12-21T04:36:30"/>
    <x v="3087"/>
    <n v="1482294990"/>
    <n v="1477107390"/>
    <b v="0"/>
    <n v="2"/>
    <b v="0"/>
    <s v="theater/spaces"/>
    <x v="1"/>
    <s v="spaces"/>
    <n v="1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d v="2015-01-08T13:41:00"/>
    <x v="3088"/>
    <n v="1420724460"/>
    <n v="1418046247"/>
    <b v="0"/>
    <n v="3"/>
    <b v="0"/>
    <s v="theater/spaces"/>
    <x v="1"/>
    <s v="spaces"/>
    <n v="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d v="2016-07-09T01:59:00"/>
    <x v="3089"/>
    <n v="1468029540"/>
    <n v="1465304483"/>
    <b v="0"/>
    <n v="45"/>
    <b v="0"/>
    <s v="theater/spaces"/>
    <x v="1"/>
    <s v="spaces"/>
    <n v="23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d v="2015-05-01T18:39:05"/>
    <x v="3090"/>
    <n v="1430505545"/>
    <n v="1425325145"/>
    <b v="0"/>
    <n v="9"/>
    <b v="0"/>
    <s v="theater/spaces"/>
    <x v="1"/>
    <s v="spaces"/>
    <n v="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d v="2016-08-14T22:45:43"/>
    <x v="3091"/>
    <n v="1471214743"/>
    <n v="1468622743"/>
    <b v="0"/>
    <n v="9"/>
    <b v="0"/>
    <s v="theater/spaces"/>
    <x v="1"/>
    <s v="spaces"/>
    <n v="1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d v="2015-10-15T22:00:00"/>
    <x v="3092"/>
    <n v="1444946400"/>
    <n v="1441723912"/>
    <b v="0"/>
    <n v="21"/>
    <b v="0"/>
    <s v="theater/spaces"/>
    <x v="1"/>
    <s v="spaces"/>
    <n v="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d v="2014-06-01T03:59:00"/>
    <x v="3093"/>
    <n v="1401595140"/>
    <n v="1398980941"/>
    <b v="0"/>
    <n v="17"/>
    <b v="0"/>
    <s v="theater/spaces"/>
    <x v="1"/>
    <s v="spaces"/>
    <n v="2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d v="2015-09-20T19:05:56"/>
    <x v="3094"/>
    <n v="1442775956"/>
    <n v="1437591956"/>
    <b v="0"/>
    <n v="1"/>
    <b v="0"/>
    <s v="theater/spaces"/>
    <x v="1"/>
    <s v="spaces"/>
    <n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d v="2016-08-01T00:36:20"/>
    <x v="3095"/>
    <n v="1470011780"/>
    <n v="1464827780"/>
    <b v="0"/>
    <n v="1"/>
    <b v="0"/>
    <s v="theater/spaces"/>
    <x v="1"/>
    <s v="spaces"/>
    <n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d v="2015-05-20T19:48:46"/>
    <x v="3096"/>
    <n v="1432151326"/>
    <n v="1429559326"/>
    <b v="0"/>
    <n v="14"/>
    <b v="0"/>
    <s v="theater/spaces"/>
    <x v="1"/>
    <s v="spaces"/>
    <n v="4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d v="2016-10-07T14:00:00"/>
    <x v="3097"/>
    <n v="1475848800"/>
    <n v="1474027501"/>
    <b v="0"/>
    <n v="42"/>
    <b v="0"/>
    <s v="theater/spaces"/>
    <x v="1"/>
    <s v="spaces"/>
    <n v="1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d v="2016-02-08T00:17:00"/>
    <x v="3098"/>
    <n v="1454890620"/>
    <n v="1450724449"/>
    <b v="0"/>
    <n v="27"/>
    <b v="0"/>
    <s v="theater/spaces"/>
    <x v="1"/>
    <s v="spaces"/>
    <n v="4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d v="2016-02-12T04:33:11"/>
    <x v="3099"/>
    <n v="1455251591"/>
    <n v="1452659591"/>
    <b v="0"/>
    <n v="5"/>
    <b v="0"/>
    <s v="theater/spaces"/>
    <x v="1"/>
    <s v="spaces"/>
    <n v="14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d v="2014-10-20T14:56:15"/>
    <x v="3100"/>
    <n v="1413816975"/>
    <n v="1411224975"/>
    <b v="0"/>
    <n v="13"/>
    <b v="0"/>
    <s v="theater/spaces"/>
    <x v="1"/>
    <s v="spaces"/>
    <n v="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d v="2015-07-16T07:56:00"/>
    <x v="3101"/>
    <n v="1437033360"/>
    <n v="1434445937"/>
    <b v="0"/>
    <n v="12"/>
    <b v="0"/>
    <s v="theater/spaces"/>
    <x v="1"/>
    <s v="spaces"/>
    <n v="12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d v="2016-08-23T08:10:18"/>
    <x v="3102"/>
    <n v="1471939818"/>
    <n v="1467619818"/>
    <b v="0"/>
    <n v="90"/>
    <b v="0"/>
    <s v="theater/spaces"/>
    <x v="1"/>
    <s v="spaces"/>
    <n v="39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d v="2015-06-12T03:45:06"/>
    <x v="3103"/>
    <n v="1434080706"/>
    <n v="1428896706"/>
    <b v="0"/>
    <n v="2"/>
    <b v="0"/>
    <s v="theater/spaces"/>
    <x v="1"/>
    <s v="spaces"/>
    <n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d v="2015-02-03T02:00:00"/>
    <x v="3104"/>
    <n v="1422928800"/>
    <n v="1420235311"/>
    <b v="0"/>
    <n v="5"/>
    <b v="0"/>
    <s v="theater/spaces"/>
    <x v="1"/>
    <s v="spaces"/>
    <n v="3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d v="2014-10-19T05:00:00"/>
    <x v="3105"/>
    <n v="1413694800"/>
    <n v="1408986916"/>
    <b v="0"/>
    <n v="31"/>
    <b v="0"/>
    <s v="theater/spaces"/>
    <x v="1"/>
    <s v="spaces"/>
    <n v="42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d v="2015-09-16T22:00:00"/>
    <x v="3106"/>
    <n v="1442440800"/>
    <n v="1440497876"/>
    <b v="0"/>
    <n v="4"/>
    <b v="0"/>
    <s v="theater/spaces"/>
    <x v="1"/>
    <s v="spaces"/>
    <n v="4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d v="2015-05-11T19:32:31"/>
    <x v="3107"/>
    <n v="1431372751"/>
    <n v="1430767951"/>
    <b v="0"/>
    <n v="29"/>
    <b v="0"/>
    <s v="theater/spaces"/>
    <x v="1"/>
    <s v="spaces"/>
    <n v="20"/>
    <x v="0"/>
  </r>
  <r>
    <n v="3108"/>
    <s v="Funding a home for our Children's Theater"/>
    <s v="We need a permanent home for the theater!"/>
    <n v="50000"/>
    <n v="26"/>
    <x v="2"/>
    <s v="US"/>
    <s v="USD"/>
    <d v="2015-04-28T15:19:54"/>
    <x v="3108"/>
    <n v="1430234394"/>
    <n v="1425053994"/>
    <b v="0"/>
    <n v="2"/>
    <b v="0"/>
    <s v="theater/spaces"/>
    <x v="1"/>
    <s v="spaces"/>
    <n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d v="2014-08-28T03:00:10"/>
    <x v="3109"/>
    <n v="1409194810"/>
    <n v="1406170810"/>
    <b v="0"/>
    <n v="114"/>
    <b v="0"/>
    <s v="theater/spaces"/>
    <x v="1"/>
    <s v="spaces"/>
    <n v="25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d v="2017-02-19T00:45:19"/>
    <x v="3110"/>
    <n v="1487465119"/>
    <n v="1484009119"/>
    <b v="0"/>
    <n v="1"/>
    <b v="0"/>
    <s v="theater/spaces"/>
    <x v="1"/>
    <s v="spaces"/>
    <n v="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d v="2014-10-04T14:17:00"/>
    <x v="3111"/>
    <n v="1412432220"/>
    <n v="1409753820"/>
    <b v="0"/>
    <n v="76"/>
    <b v="0"/>
    <s v="theater/spaces"/>
    <x v="1"/>
    <s v="spaces"/>
    <n v="27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d v="2016-11-01T02:55:34"/>
    <x v="3112"/>
    <n v="1477968934"/>
    <n v="1472784934"/>
    <b v="0"/>
    <n v="9"/>
    <b v="0"/>
    <s v="theater/spaces"/>
    <x v="1"/>
    <s v="spaces"/>
    <n v="5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d v="2015-04-17T17:33:02"/>
    <x v="3113"/>
    <n v="1429291982"/>
    <n v="1426699982"/>
    <b v="0"/>
    <n v="37"/>
    <b v="0"/>
    <s v="theater/spaces"/>
    <x v="1"/>
    <s v="spaces"/>
    <n v="4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d v="2014-09-21T15:10:50"/>
    <x v="3114"/>
    <n v="1411312250"/>
    <n v="1406128250"/>
    <b v="0"/>
    <n v="0"/>
    <b v="0"/>
    <s v="theater/spaces"/>
    <x v="1"/>
    <s v="spaces"/>
    <n v="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d v="2016-06-05T10:43:47"/>
    <x v="3115"/>
    <n v="1465123427"/>
    <n v="1462531427"/>
    <b v="0"/>
    <n v="1"/>
    <b v="0"/>
    <s v="theater/spaces"/>
    <x v="1"/>
    <s v="spaces"/>
    <n v="3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d v="2015-04-01T12:22:05"/>
    <x v="3116"/>
    <n v="1427890925"/>
    <n v="1426681325"/>
    <b v="0"/>
    <n v="10"/>
    <b v="0"/>
    <s v="theater/spaces"/>
    <x v="1"/>
    <s v="spaces"/>
    <n v="5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d v="2016-05-27T13:12:00"/>
    <x v="3117"/>
    <n v="1464354720"/>
    <n v="1463648360"/>
    <b v="0"/>
    <n v="1"/>
    <b v="0"/>
    <s v="theater/spaces"/>
    <x v="1"/>
    <s v="spaces"/>
    <n v="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d v="2016-07-02T15:35:23"/>
    <x v="3118"/>
    <n v="1467473723"/>
    <n v="1465832123"/>
    <b v="0"/>
    <n v="2"/>
    <b v="0"/>
    <s v="theater/spaces"/>
    <x v="1"/>
    <s v="spaces"/>
    <n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d v="2015-03-27T00:05:32"/>
    <x v="3119"/>
    <n v="1427414732"/>
    <n v="1424826332"/>
    <b v="0"/>
    <n v="1"/>
    <b v="0"/>
    <s v="theater/spaces"/>
    <x v="1"/>
    <s v="spaces"/>
    <n v="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d v="2016-05-05T21:36:36"/>
    <x v="3120"/>
    <n v="1462484196"/>
    <n v="1457303796"/>
    <b v="0"/>
    <n v="10"/>
    <b v="0"/>
    <s v="theater/spaces"/>
    <x v="1"/>
    <s v="spaces"/>
    <n v="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d v="2014-09-26T16:18:55"/>
    <x v="3121"/>
    <n v="1411748335"/>
    <n v="1406564335"/>
    <b v="0"/>
    <n v="1"/>
    <b v="0"/>
    <s v="theater/spaces"/>
    <x v="1"/>
    <s v="spaces"/>
    <n v="1"/>
    <x v="3"/>
  </r>
  <r>
    <n v="3122"/>
    <s v="be back soon (Canceled)"/>
    <s v="cancelled until further notice"/>
    <n v="199"/>
    <n v="116"/>
    <x v="1"/>
    <s v="US"/>
    <s v="USD"/>
    <d v="2016-11-09T23:22:12"/>
    <x v="3122"/>
    <n v="1478733732"/>
    <n v="1478298132"/>
    <b v="0"/>
    <n v="2"/>
    <b v="0"/>
    <s v="theater/spaces"/>
    <x v="1"/>
    <s v="spaces"/>
    <n v="5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d v="2016-07-09T23:49:58"/>
    <x v="3123"/>
    <n v="1468108198"/>
    <n v="1465516198"/>
    <b v="0"/>
    <n v="348"/>
    <b v="0"/>
    <s v="theater/spaces"/>
    <x v="1"/>
    <s v="spaces"/>
    <n v="6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d v="2015-02-02T18:43:21"/>
    <x v="3124"/>
    <n v="1422902601"/>
    <n v="1417718601"/>
    <b v="0"/>
    <n v="4"/>
    <b v="0"/>
    <s v="theater/spaces"/>
    <x v="1"/>
    <s v="spaces"/>
    <n v="0"/>
    <x v="3"/>
  </r>
  <r>
    <n v="3125"/>
    <s v="N/A (Canceled)"/>
    <s v="N/A"/>
    <n v="1500000"/>
    <n v="0"/>
    <x v="1"/>
    <s v="US"/>
    <s v="USD"/>
    <d v="2016-01-07T04:57:52"/>
    <x v="3125"/>
    <n v="1452142672"/>
    <n v="1449550672"/>
    <b v="0"/>
    <n v="0"/>
    <b v="0"/>
    <s v="theater/spaces"/>
    <x v="1"/>
    <s v="spaces"/>
    <n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d v="2016-03-27T23:26:02"/>
    <x v="3126"/>
    <n v="1459121162"/>
    <n v="1456532762"/>
    <b v="0"/>
    <n v="17"/>
    <b v="0"/>
    <s v="theater/spaces"/>
    <x v="1"/>
    <s v="spaces"/>
    <n v="4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d v="2015-03-01T20:33:49"/>
    <x v="3127"/>
    <n v="1425242029"/>
    <n v="1422650029"/>
    <b v="0"/>
    <n v="0"/>
    <b v="0"/>
    <s v="theater/spaces"/>
    <x v="1"/>
    <s v="spaces"/>
    <n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d v="2017-03-16T18:49:01"/>
    <x v="3128"/>
    <n v="1489690141"/>
    <n v="1487101741"/>
    <b v="0"/>
    <n v="117"/>
    <b v="0"/>
    <s v="theater/plays"/>
    <x v="1"/>
    <s v="plays"/>
    <n v="109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d v="2017-04-18T19:13:39"/>
    <x v="3129"/>
    <n v="1492542819"/>
    <n v="1489090419"/>
    <b v="0"/>
    <n v="1"/>
    <b v="0"/>
    <s v="theater/plays"/>
    <x v="1"/>
    <s v="plays"/>
    <n v="1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d v="2017-04-14T04:59:00"/>
    <x v="3130"/>
    <n v="1492145940"/>
    <n v="1489504916"/>
    <b v="0"/>
    <n v="4"/>
    <b v="0"/>
    <s v="theater/plays"/>
    <x v="1"/>
    <s v="plays"/>
    <n v="4"/>
    <x v="1"/>
  </r>
  <r>
    <n v="3131"/>
    <s v="SNAKE EYES"/>
    <s v="A Staged Reading of &quot;Snake Eyes,&quot; a new play by Alex Rafala"/>
    <n v="4100"/>
    <n v="645"/>
    <x v="3"/>
    <s v="US"/>
    <s v="USD"/>
    <d v="2017-04-08T12:54:05"/>
    <x v="3131"/>
    <n v="1491656045"/>
    <n v="1489067645"/>
    <b v="0"/>
    <n v="12"/>
    <b v="0"/>
    <s v="theater/plays"/>
    <x v="1"/>
    <s v="plays"/>
    <n v="16"/>
    <x v="1"/>
  </r>
  <r>
    <n v="3132"/>
    <s v="A Bite of a Snake Play"/>
    <s v="Smells Like Money, Drips Like Honey, Taste Like Mocha, Better Run AWAY"/>
    <n v="30000"/>
    <n v="10"/>
    <x v="3"/>
    <s v="US"/>
    <s v="USD"/>
    <d v="2017-04-21T07:24:20"/>
    <x v="3132"/>
    <n v="1492759460"/>
    <n v="1487579060"/>
    <b v="0"/>
    <n v="1"/>
    <b v="0"/>
    <s v="theater/plays"/>
    <x v="1"/>
    <s v="plays"/>
    <n v="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d v="2017-03-24T12:33:54"/>
    <x v="3133"/>
    <n v="1490358834"/>
    <n v="1487770434"/>
    <b v="0"/>
    <n v="16"/>
    <b v="0"/>
    <s v="theater/plays"/>
    <x v="1"/>
    <s v="plays"/>
    <n v="108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d v="2017-03-27T16:16:59"/>
    <x v="3134"/>
    <n v="1490631419"/>
    <n v="1488820619"/>
    <b v="0"/>
    <n v="12"/>
    <b v="0"/>
    <s v="theater/plays"/>
    <x v="1"/>
    <s v="plays"/>
    <n v="23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d v="2017-04-04T03:38:41"/>
    <x v="3135"/>
    <n v="1491277121"/>
    <n v="1489376321"/>
    <b v="0"/>
    <n v="7"/>
    <b v="0"/>
    <s v="theater/plays"/>
    <x v="1"/>
    <s v="plays"/>
    <n v="2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d v="2017-03-31T22:59:00"/>
    <x v="3136"/>
    <n v="1491001140"/>
    <n v="1487847954"/>
    <b v="0"/>
    <n v="22"/>
    <b v="0"/>
    <s v="theater/plays"/>
    <x v="1"/>
    <s v="plays"/>
    <n v="128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d v="2017-05-03T19:12:00"/>
    <x v="3137"/>
    <n v="1493838720"/>
    <n v="1489439669"/>
    <b v="0"/>
    <n v="1"/>
    <b v="0"/>
    <s v="theater/plays"/>
    <x v="1"/>
    <s v="plays"/>
    <n v="3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d v="2017-04-03T15:30:07"/>
    <x v="3138"/>
    <n v="1491233407"/>
    <n v="1489591807"/>
    <b v="0"/>
    <n v="0"/>
    <b v="0"/>
    <s v="theater/plays"/>
    <x v="1"/>
    <s v="plays"/>
    <n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d v="2017-03-25T04:33:00"/>
    <x v="3139"/>
    <n v="1490416380"/>
    <n v="1487485760"/>
    <b v="0"/>
    <n v="6"/>
    <b v="0"/>
    <s v="theater/plays"/>
    <x v="1"/>
    <s v="plays"/>
    <n v="5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d v="2017-04-07T16:15:03"/>
    <x v="3140"/>
    <n v="1491581703"/>
    <n v="1488993303"/>
    <b v="0"/>
    <n v="4"/>
    <b v="0"/>
    <s v="theater/plays"/>
    <x v="1"/>
    <s v="plays"/>
    <n v="1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d v="2017-04-16T20:00:00"/>
    <x v="3141"/>
    <n v="1492372800"/>
    <n v="1488823488"/>
    <b v="0"/>
    <n v="8"/>
    <b v="0"/>
    <s v="theater/plays"/>
    <x v="1"/>
    <s v="plays"/>
    <n v="52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d v="2017-03-19T11:18:59"/>
    <x v="3142"/>
    <n v="1489922339"/>
    <n v="1487333939"/>
    <b v="0"/>
    <n v="3"/>
    <b v="0"/>
    <s v="theater/plays"/>
    <x v="1"/>
    <s v="plays"/>
    <n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d v="2017-04-09T08:35:56"/>
    <x v="3143"/>
    <n v="1491726956"/>
    <n v="1489480556"/>
    <b v="0"/>
    <n v="0"/>
    <b v="0"/>
    <s v="theater/plays"/>
    <x v="1"/>
    <s v="plays"/>
    <n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d v="2017-03-19T06:00:00"/>
    <x v="3144"/>
    <n v="1489903200"/>
    <n v="1488459307"/>
    <b v="0"/>
    <n v="30"/>
    <b v="0"/>
    <s v="theater/plays"/>
    <x v="1"/>
    <s v="plays"/>
    <n v="75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d v="2017-03-27T23:58:54"/>
    <x v="3145"/>
    <n v="1490659134"/>
    <n v="1485478734"/>
    <b v="0"/>
    <n v="0"/>
    <b v="0"/>
    <s v="theater/plays"/>
    <x v="1"/>
    <s v="plays"/>
    <n v="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d v="2017-04-16T15:22:46"/>
    <x v="3146"/>
    <n v="1492356166"/>
    <n v="1488471766"/>
    <b v="0"/>
    <n v="12"/>
    <b v="0"/>
    <s v="theater/plays"/>
    <x v="1"/>
    <s v="plays"/>
    <n v="1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d v="2014-11-07T00:15:55"/>
    <x v="3147"/>
    <n v="1415319355"/>
    <n v="1411859755"/>
    <b v="1"/>
    <n v="213"/>
    <b v="1"/>
    <s v="theater/plays"/>
    <x v="1"/>
    <s v="plays"/>
    <n v="11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d v="2014-10-01T04:00:00"/>
    <x v="3148"/>
    <n v="1412136000"/>
    <n v="1410278284"/>
    <b v="1"/>
    <n v="57"/>
    <b v="1"/>
    <s v="theater/plays"/>
    <x v="1"/>
    <s v="plays"/>
    <n v="131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d v="2012-12-07T02:00:00"/>
    <x v="3149"/>
    <n v="1354845600"/>
    <n v="1352766300"/>
    <b v="1"/>
    <n v="25"/>
    <b v="1"/>
    <s v="theater/plays"/>
    <x v="1"/>
    <s v="plays"/>
    <n v="10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d v="2011-01-25T04:00:00"/>
    <x v="3150"/>
    <n v="1295928000"/>
    <n v="1288160403"/>
    <b v="1"/>
    <n v="104"/>
    <b v="1"/>
    <s v="theater/plays"/>
    <x v="1"/>
    <s v="plays"/>
    <n v="101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d v="2014-09-10T20:09:34"/>
    <x v="3151"/>
    <n v="1410379774"/>
    <n v="1407787774"/>
    <b v="1"/>
    <n v="34"/>
    <b v="1"/>
    <s v="theater/plays"/>
    <x v="1"/>
    <s v="plays"/>
    <n v="10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d v="2013-11-02T20:49:27"/>
    <x v="3152"/>
    <n v="1383425367"/>
    <n v="1380833367"/>
    <b v="1"/>
    <n v="67"/>
    <b v="1"/>
    <s v="theater/plays"/>
    <x v="1"/>
    <s v="plays"/>
    <n v="10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d v="2011-05-01T04:59:00"/>
    <x v="3153"/>
    <n v="1304225940"/>
    <n v="1301542937"/>
    <b v="1"/>
    <n v="241"/>
    <b v="1"/>
    <s v="theater/plays"/>
    <x v="1"/>
    <s v="plays"/>
    <n v="33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d v="2012-04-01T20:00:58"/>
    <x v="3154"/>
    <n v="1333310458"/>
    <n v="1330722058"/>
    <b v="1"/>
    <n v="123"/>
    <b v="1"/>
    <s v="theater/plays"/>
    <x v="1"/>
    <s v="plays"/>
    <n v="11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d v="2012-12-20T11:58:45"/>
    <x v="3155"/>
    <n v="1356004725"/>
    <n v="1353412725"/>
    <b v="1"/>
    <n v="302"/>
    <b v="1"/>
    <s v="theater/plays"/>
    <x v="1"/>
    <s v="plays"/>
    <n v="18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d v="2012-06-01T22:52:24"/>
    <x v="3156"/>
    <n v="1338591144"/>
    <n v="1335567144"/>
    <b v="1"/>
    <n v="89"/>
    <b v="1"/>
    <s v="theater/plays"/>
    <x v="1"/>
    <s v="plays"/>
    <n v="102"/>
    <x v="5"/>
  </r>
  <r>
    <n v="3157"/>
    <s v="Summer FourPlay"/>
    <s v="Four Directors.  Four One Acts.  Four Genres.  For You."/>
    <n v="4000"/>
    <n v="4040"/>
    <x v="0"/>
    <s v="US"/>
    <s v="USD"/>
    <d v="2014-07-19T05:00:00"/>
    <x v="3157"/>
    <n v="1405746000"/>
    <n v="1404932105"/>
    <b v="1"/>
    <n v="41"/>
    <b v="1"/>
    <s v="theater/plays"/>
    <x v="1"/>
    <s v="plays"/>
    <n v="101"/>
    <x v="3"/>
  </r>
  <r>
    <n v="3158"/>
    <s v="Nursery Crimes"/>
    <s v="A 40s crime-noir play using nursery rhyme characters."/>
    <n v="5000"/>
    <n v="5700"/>
    <x v="0"/>
    <s v="US"/>
    <s v="USD"/>
    <d v="2013-07-22T20:09:12"/>
    <x v="3158"/>
    <n v="1374523752"/>
    <n v="1371931752"/>
    <b v="1"/>
    <n v="69"/>
    <b v="1"/>
    <s v="theater/plays"/>
    <x v="1"/>
    <s v="plays"/>
    <n v="114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d v="2012-01-18T23:00:00"/>
    <x v="3159"/>
    <n v="1326927600"/>
    <n v="1323221761"/>
    <b v="1"/>
    <n v="52"/>
    <b v="1"/>
    <s v="theater/plays"/>
    <x v="1"/>
    <s v="plays"/>
    <n v="13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d v="2014-08-13T04:59:00"/>
    <x v="3160"/>
    <n v="1407905940"/>
    <n v="1405923687"/>
    <b v="1"/>
    <n v="57"/>
    <b v="1"/>
    <s v="theater/plays"/>
    <x v="1"/>
    <s v="plays"/>
    <n v="102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d v="2014-10-15T12:52:02"/>
    <x v="3161"/>
    <n v="1413377522"/>
    <n v="1410785522"/>
    <b v="1"/>
    <n v="74"/>
    <b v="1"/>
    <s v="theater/plays"/>
    <x v="1"/>
    <s v="plays"/>
    <n v="10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d v="2014-07-07T02:00:00"/>
    <x v="3162"/>
    <n v="1404698400"/>
    <n v="1402331262"/>
    <b v="1"/>
    <n v="63"/>
    <b v="1"/>
    <s v="theater/plays"/>
    <x v="1"/>
    <s v="plays"/>
    <n v="127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d v="2014-06-15T18:05:25"/>
    <x v="3163"/>
    <n v="1402855525"/>
    <n v="1400263525"/>
    <b v="1"/>
    <n v="72"/>
    <b v="1"/>
    <s v="theater/plays"/>
    <x v="1"/>
    <s v="plays"/>
    <n v="111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d v="2014-06-09T19:20:15"/>
    <x v="3164"/>
    <n v="1402341615"/>
    <n v="1399490415"/>
    <b v="1"/>
    <n v="71"/>
    <b v="1"/>
    <s v="theater/plays"/>
    <x v="1"/>
    <s v="plays"/>
    <n v="107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d v="2011-05-03T03:59:00"/>
    <x v="3165"/>
    <n v="1304395140"/>
    <n v="1302493760"/>
    <b v="1"/>
    <n v="21"/>
    <b v="1"/>
    <s v="theater/plays"/>
    <x v="1"/>
    <s v="plays"/>
    <n v="16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d v="2014-11-26T07:59:00"/>
    <x v="3166"/>
    <n v="1416988740"/>
    <n v="1414514153"/>
    <b v="1"/>
    <n v="930"/>
    <b v="1"/>
    <s v="theater/plays"/>
    <x v="1"/>
    <s v="plays"/>
    <n v="160"/>
    <x v="3"/>
  </r>
  <r>
    <n v="3167"/>
    <s v="Destiny is Judd Nelson: a new play at FringeNYC"/>
    <s v="What is destiny? Explore it with us this August at FringeNYC."/>
    <n v="3000"/>
    <n v="3485"/>
    <x v="0"/>
    <s v="US"/>
    <s v="USD"/>
    <d v="2014-08-02T04:13:01"/>
    <x v="3167"/>
    <n v="1406952781"/>
    <n v="1405743181"/>
    <b v="1"/>
    <n v="55"/>
    <b v="1"/>
    <s v="theater/plays"/>
    <x v="1"/>
    <s v="plays"/>
    <n v="11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d v="2014-06-13T22:00:00"/>
    <x v="3168"/>
    <n v="1402696800"/>
    <n v="1399948353"/>
    <b v="1"/>
    <n v="61"/>
    <b v="1"/>
    <s v="theater/plays"/>
    <x v="1"/>
    <s v="plays"/>
    <n v="124"/>
    <x v="3"/>
  </r>
  <r>
    <n v="3169"/>
    <s v="The Window"/>
    <s v="We're bringing The Window to the Cherry Lane Theater in January 2014."/>
    <n v="8000"/>
    <n v="8241"/>
    <x v="0"/>
    <s v="US"/>
    <s v="USD"/>
    <d v="2013-12-13T04:59:00"/>
    <x v="3169"/>
    <n v="1386910740"/>
    <n v="1384364561"/>
    <b v="1"/>
    <n v="82"/>
    <b v="1"/>
    <s v="theater/plays"/>
    <x v="1"/>
    <s v="plays"/>
    <n v="103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d v="2014-07-02T04:00:00"/>
    <x v="3170"/>
    <n v="1404273600"/>
    <n v="1401414944"/>
    <b v="1"/>
    <n v="71"/>
    <b v="1"/>
    <s v="theater/plays"/>
    <x v="1"/>
    <s v="plays"/>
    <n v="112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d v="2016-05-06T14:35:58"/>
    <x v="3171"/>
    <n v="1462545358"/>
    <n v="1459953358"/>
    <b v="1"/>
    <n v="117"/>
    <b v="1"/>
    <s v="theater/plays"/>
    <x v="1"/>
    <s v="plays"/>
    <n v="10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d v="2012-02-14T17:31:08"/>
    <x v="3172"/>
    <n v="1329240668"/>
    <n v="1326648668"/>
    <b v="1"/>
    <n v="29"/>
    <b v="1"/>
    <s v="theater/plays"/>
    <x v="1"/>
    <s v="plays"/>
    <n v="11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d v="2014-09-26T21:04:52"/>
    <x v="3173"/>
    <n v="1411765492"/>
    <n v="1409173492"/>
    <b v="1"/>
    <n v="74"/>
    <b v="1"/>
    <s v="theater/plays"/>
    <x v="1"/>
    <s v="plays"/>
    <n v="10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d v="2014-08-25T20:45:08"/>
    <x v="3174"/>
    <n v="1408999508"/>
    <n v="1407789908"/>
    <b v="1"/>
    <n v="23"/>
    <b v="1"/>
    <s v="theater/plays"/>
    <x v="1"/>
    <s v="plays"/>
    <n v="101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d v="2011-02-17T21:17:07"/>
    <x v="3175"/>
    <n v="1297977427"/>
    <n v="1292793427"/>
    <b v="1"/>
    <n v="60"/>
    <b v="1"/>
    <s v="theater/plays"/>
    <x v="1"/>
    <s v="plays"/>
    <n v="110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d v="2013-08-18T15:00:00"/>
    <x v="3176"/>
    <n v="1376838000"/>
    <n v="1374531631"/>
    <b v="1"/>
    <n v="55"/>
    <b v="1"/>
    <s v="theater/plays"/>
    <x v="1"/>
    <s v="plays"/>
    <n v="115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d v="2014-06-21T16:00:09"/>
    <x v="3177"/>
    <n v="1403366409"/>
    <n v="1400774409"/>
    <b v="1"/>
    <n v="51"/>
    <b v="1"/>
    <s v="theater/plays"/>
    <x v="1"/>
    <s v="plays"/>
    <n v="11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d v="2014-07-16T14:31:15"/>
    <x v="3178"/>
    <n v="1405521075"/>
    <n v="1402929075"/>
    <b v="1"/>
    <n v="78"/>
    <b v="1"/>
    <s v="theater/plays"/>
    <x v="1"/>
    <s v="plays"/>
    <n v="172"/>
    <x v="3"/>
  </r>
  <r>
    <n v="3179"/>
    <s v="I Do Wonder"/>
    <s v="A Sci-fi play in several vignettes that will narrate an alternate history in the mid-20th century."/>
    <n v="4200"/>
    <n v="4794.82"/>
    <x v="0"/>
    <s v="US"/>
    <s v="USD"/>
    <d v="2013-05-06T16:51:11"/>
    <x v="3179"/>
    <n v="1367859071"/>
    <n v="1365699071"/>
    <b v="1"/>
    <n v="62"/>
    <b v="1"/>
    <s v="theater/plays"/>
    <x v="1"/>
    <s v="plays"/>
    <n v="114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d v="2014-06-20T09:54:09"/>
    <x v="3180"/>
    <n v="1403258049"/>
    <n v="1400666049"/>
    <b v="1"/>
    <n v="45"/>
    <b v="1"/>
    <s v="theater/plays"/>
    <x v="1"/>
    <s v="plays"/>
    <n v="12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d v="2014-06-15T16:00:00"/>
    <x v="3181"/>
    <n v="1402848000"/>
    <n v="1400570787"/>
    <b v="1"/>
    <n v="15"/>
    <b v="1"/>
    <s v="theater/plays"/>
    <x v="1"/>
    <s v="plays"/>
    <n v="109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d v="2012-01-31T17:00:00"/>
    <x v="3182"/>
    <n v="1328029200"/>
    <n v="1323211621"/>
    <b v="1"/>
    <n v="151"/>
    <b v="1"/>
    <s v="theater/plays"/>
    <x v="1"/>
    <s v="plays"/>
    <n v="10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d v="2013-08-23T19:04:29"/>
    <x v="3183"/>
    <n v="1377284669"/>
    <n v="1375729469"/>
    <b v="1"/>
    <n v="68"/>
    <b v="1"/>
    <s v="theater/plays"/>
    <x v="1"/>
    <s v="plays"/>
    <n v="10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d v="2014-07-01T23:50:31"/>
    <x v="3184"/>
    <n v="1404258631"/>
    <n v="1401666631"/>
    <b v="1"/>
    <n v="46"/>
    <b v="1"/>
    <s v="theater/plays"/>
    <x v="1"/>
    <s v="plays"/>
    <n v="10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d v="2014-07-16T23:27:21"/>
    <x v="3185"/>
    <n v="1405553241"/>
    <n v="1404948441"/>
    <b v="1"/>
    <n v="24"/>
    <b v="1"/>
    <s v="theater/plays"/>
    <x v="1"/>
    <s v="plays"/>
    <n v="100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d v="2014-09-16T21:00:00"/>
    <x v="3186"/>
    <n v="1410901200"/>
    <n v="1408313438"/>
    <b v="1"/>
    <n v="70"/>
    <b v="1"/>
    <s v="theater/plays"/>
    <x v="1"/>
    <s v="plays"/>
    <n v="102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d v="2014-08-04T15:59:33"/>
    <x v="3187"/>
    <n v="1407167973"/>
    <n v="1405439973"/>
    <b v="1"/>
    <n v="244"/>
    <b v="1"/>
    <s v="theater/plays"/>
    <x v="1"/>
    <s v="plays"/>
    <n v="11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d v="2015-06-10T09:58:22"/>
    <x v="3188"/>
    <n v="1433930302"/>
    <n v="1432115902"/>
    <b v="0"/>
    <n v="9"/>
    <b v="0"/>
    <s v="theater/musical"/>
    <x v="1"/>
    <s v="musical"/>
    <n v="6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d v="2015-05-24T08:18:52"/>
    <x v="3189"/>
    <n v="1432455532"/>
    <n v="1429863532"/>
    <b v="0"/>
    <n v="19"/>
    <b v="0"/>
    <s v="theater/musical"/>
    <x v="1"/>
    <s v="musical"/>
    <n v="1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d v="2016-12-09T04:37:55"/>
    <x v="3190"/>
    <n v="1481258275"/>
    <n v="1478662675"/>
    <b v="0"/>
    <n v="0"/>
    <b v="0"/>
    <s v="theater/musical"/>
    <x v="1"/>
    <s v="musical"/>
    <n v="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d v="2016-08-16T18:07:49"/>
    <x v="3191"/>
    <n v="1471370869"/>
    <n v="1466186869"/>
    <b v="0"/>
    <n v="4"/>
    <b v="0"/>
    <s v="theater/musical"/>
    <x v="1"/>
    <s v="musical"/>
    <n v="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d v="2015-02-28T22:00:00"/>
    <x v="3192"/>
    <n v="1425160800"/>
    <n v="1421274859"/>
    <b v="0"/>
    <n v="8"/>
    <b v="0"/>
    <s v="theater/musical"/>
    <x v="1"/>
    <s v="musical"/>
    <n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d v="2015-02-20T23:14:16"/>
    <x v="3193"/>
    <n v="1424474056"/>
    <n v="1420586056"/>
    <b v="0"/>
    <n v="24"/>
    <b v="0"/>
    <s v="theater/musical"/>
    <x v="1"/>
    <s v="musical"/>
    <n v="12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d v="2015-07-27T01:29:58"/>
    <x v="3194"/>
    <n v="1437960598"/>
    <n v="1435368598"/>
    <b v="0"/>
    <n v="0"/>
    <b v="0"/>
    <s v="theater/musical"/>
    <x v="1"/>
    <s v="musical"/>
    <n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d v="2015-02-12T14:15:42"/>
    <x v="3195"/>
    <n v="1423750542"/>
    <n v="1421158542"/>
    <b v="0"/>
    <n v="39"/>
    <b v="0"/>
    <s v="theater/musical"/>
    <x v="1"/>
    <s v="musical"/>
    <n v="59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d v="2015-08-01T14:00:00"/>
    <x v="3196"/>
    <n v="1438437600"/>
    <n v="1433254875"/>
    <b v="0"/>
    <n v="6"/>
    <b v="0"/>
    <s v="theater/musical"/>
    <x v="1"/>
    <s v="musical"/>
    <n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d v="2015-02-04T11:50:18"/>
    <x v="3197"/>
    <n v="1423050618"/>
    <n v="1420458618"/>
    <b v="0"/>
    <n v="4"/>
    <b v="0"/>
    <s v="theater/musical"/>
    <x v="1"/>
    <s v="musical"/>
    <n v="1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d v="2015-02-16T10:11:17"/>
    <x v="3198"/>
    <n v="1424081477"/>
    <n v="1420798277"/>
    <b v="0"/>
    <n v="3"/>
    <b v="0"/>
    <s v="theater/musical"/>
    <x v="1"/>
    <s v="musical"/>
    <n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d v="2014-09-06T21:00:00"/>
    <x v="3199"/>
    <n v="1410037200"/>
    <n v="1407435418"/>
    <b v="0"/>
    <n v="53"/>
    <b v="0"/>
    <s v="theater/musical"/>
    <x v="1"/>
    <s v="musical"/>
    <n v="5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d v="2016-04-30T05:34:00"/>
    <x v="3200"/>
    <n v="1461994440"/>
    <n v="1459410101"/>
    <b v="0"/>
    <n v="1"/>
    <b v="0"/>
    <s v="theater/musical"/>
    <x v="1"/>
    <s v="musical"/>
    <n v="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d v="2014-08-31T18:24:37"/>
    <x v="3201"/>
    <n v="1409509477"/>
    <n v="1407695077"/>
    <b v="0"/>
    <n v="2"/>
    <b v="0"/>
    <s v="theater/musical"/>
    <x v="1"/>
    <s v="musical"/>
    <n v="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d v="2015-12-14T05:59:00"/>
    <x v="3202"/>
    <n v="1450072740"/>
    <n v="1445027346"/>
    <b v="0"/>
    <n v="25"/>
    <b v="0"/>
    <s v="theater/musical"/>
    <x v="1"/>
    <s v="musical"/>
    <n v="5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d v="2015-09-25T23:43:42"/>
    <x v="3203"/>
    <n v="1443224622"/>
    <n v="1440632622"/>
    <b v="0"/>
    <n v="6"/>
    <b v="0"/>
    <s v="theater/musical"/>
    <x v="1"/>
    <s v="musical"/>
    <n v="25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d v="2015-07-17T16:14:00"/>
    <x v="3204"/>
    <n v="1437149640"/>
    <n v="1434558479"/>
    <b v="0"/>
    <n v="0"/>
    <b v="0"/>
    <s v="theater/musical"/>
    <x v="1"/>
    <s v="musical"/>
    <n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d v="2015-05-01T08:59:32"/>
    <x v="3205"/>
    <n v="1430470772"/>
    <n v="1427878772"/>
    <b v="0"/>
    <n v="12"/>
    <b v="0"/>
    <s v="theater/musical"/>
    <x v="1"/>
    <s v="musical"/>
    <n v="3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d v="2015-09-19T06:37:31"/>
    <x v="3206"/>
    <n v="1442644651"/>
    <n v="1440052651"/>
    <b v="0"/>
    <n v="0"/>
    <b v="0"/>
    <s v="theater/musical"/>
    <x v="1"/>
    <s v="musical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d v="2015-04-23T05:40:07"/>
    <x v="3207"/>
    <n v="1429767607"/>
    <n v="1424587207"/>
    <b v="0"/>
    <n v="36"/>
    <b v="0"/>
    <s v="theater/musical"/>
    <x v="1"/>
    <s v="musical"/>
    <n v="46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d v="2014-07-28T14:31:17"/>
    <x v="3208"/>
    <n v="1406557877"/>
    <n v="1404743477"/>
    <b v="1"/>
    <n v="82"/>
    <b v="1"/>
    <s v="theater/plays"/>
    <x v="1"/>
    <s v="plays"/>
    <n v="104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d v="2014-06-20T23:00:00"/>
    <x v="3209"/>
    <n v="1403305200"/>
    <n v="1400512658"/>
    <b v="1"/>
    <n v="226"/>
    <b v="1"/>
    <s v="theater/plays"/>
    <x v="1"/>
    <s v="plays"/>
    <n v="11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d v="2012-06-01T03:59:00"/>
    <x v="3210"/>
    <n v="1338523140"/>
    <n v="1334442519"/>
    <b v="1"/>
    <n v="60"/>
    <b v="1"/>
    <s v="theater/plays"/>
    <x v="1"/>
    <s v="plays"/>
    <n v="12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d v="2014-08-15T02:00:00"/>
    <x v="3211"/>
    <n v="1408068000"/>
    <n v="1405346680"/>
    <b v="1"/>
    <n v="322"/>
    <b v="1"/>
    <s v="theater/plays"/>
    <x v="1"/>
    <s v="plays"/>
    <n v="120"/>
    <x v="3"/>
  </r>
  <r>
    <n v="3212"/>
    <s v="Campo Maldito"/>
    <s v="Help us bring our production of Campo Maldito to New York AND San Francisco!"/>
    <n v="4000"/>
    <n v="5050"/>
    <x v="0"/>
    <s v="US"/>
    <s v="USD"/>
    <d v="2014-08-08T19:05:51"/>
    <x v="3212"/>
    <n v="1407524751"/>
    <n v="1404932751"/>
    <b v="1"/>
    <n v="94"/>
    <b v="1"/>
    <s v="theater/plays"/>
    <x v="1"/>
    <s v="plays"/>
    <n v="12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d v="2015-07-26T18:19:19"/>
    <x v="3213"/>
    <n v="1437934759"/>
    <n v="1434478759"/>
    <b v="1"/>
    <n v="47"/>
    <b v="1"/>
    <s v="theater/plays"/>
    <x v="1"/>
    <s v="plays"/>
    <n v="10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d v="2016-01-05T23:55:00"/>
    <x v="3214"/>
    <n v="1452038100"/>
    <n v="1448823673"/>
    <b v="1"/>
    <n v="115"/>
    <b v="1"/>
    <s v="theater/plays"/>
    <x v="1"/>
    <s v="plays"/>
    <n v="102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d v="2015-09-10T03:59:00"/>
    <x v="3215"/>
    <n v="1441857540"/>
    <n v="1438617471"/>
    <b v="1"/>
    <n v="134"/>
    <b v="1"/>
    <s v="theater/plays"/>
    <x v="1"/>
    <s v="plays"/>
    <n v="1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d v="2015-07-11T14:30:00"/>
    <x v="3216"/>
    <n v="1436625000"/>
    <n v="1433934371"/>
    <b v="1"/>
    <n v="35"/>
    <b v="1"/>
    <s v="theater/plays"/>
    <x v="1"/>
    <s v="plays"/>
    <n v="1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d v="2016-11-04T13:06:24"/>
    <x v="3217"/>
    <n v="1478264784"/>
    <n v="1475672784"/>
    <b v="1"/>
    <n v="104"/>
    <b v="1"/>
    <s v="theater/plays"/>
    <x v="1"/>
    <s v="plays"/>
    <n v="11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d v="2014-12-31T00:00:00"/>
    <x v="3218"/>
    <n v="1419984000"/>
    <n v="1417132986"/>
    <b v="1"/>
    <n v="184"/>
    <b v="1"/>
    <s v="theater/plays"/>
    <x v="1"/>
    <s v="plays"/>
    <n v="102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d v="2015-03-22T22:35:47"/>
    <x v="3219"/>
    <n v="1427063747"/>
    <n v="1424043347"/>
    <b v="1"/>
    <n v="119"/>
    <b v="1"/>
    <s v="theater/plays"/>
    <x v="1"/>
    <s v="plays"/>
    <n v="100"/>
    <x v="0"/>
  </r>
  <r>
    <n v="3220"/>
    <s v="Burners"/>
    <s v="A sci-fi thriller for the stage opening March 10 in Los Angeles."/>
    <n v="15000"/>
    <n v="15126"/>
    <x v="0"/>
    <s v="US"/>
    <s v="USD"/>
    <d v="2017-03-12T21:00:00"/>
    <x v="3220"/>
    <n v="1489352400"/>
    <n v="1486411204"/>
    <b v="1"/>
    <n v="59"/>
    <b v="1"/>
    <s v="theater/plays"/>
    <x v="1"/>
    <s v="plays"/>
    <n v="10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d v="2015-07-05T16:43:23"/>
    <x v="3221"/>
    <n v="1436114603"/>
    <n v="1433090603"/>
    <b v="1"/>
    <n v="113"/>
    <b v="1"/>
    <s v="theater/plays"/>
    <x v="1"/>
    <s v="plays"/>
    <n v="10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d v="2015-10-24T21:29:00"/>
    <x v="3222"/>
    <n v="1445722140"/>
    <n v="1443016697"/>
    <b v="1"/>
    <n v="84"/>
    <b v="1"/>
    <s v="theater/plays"/>
    <x v="1"/>
    <s v="plays"/>
    <n v="12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d v="2015-08-20T20:02:56"/>
    <x v="3223"/>
    <n v="1440100976"/>
    <n v="1437508976"/>
    <b v="1"/>
    <n v="74"/>
    <b v="1"/>
    <s v="theater/plays"/>
    <x v="1"/>
    <s v="plays"/>
    <n v="11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d v="2017-01-10T05:00:00"/>
    <x v="3224"/>
    <n v="1484024400"/>
    <n v="1479932713"/>
    <b v="1"/>
    <n v="216"/>
    <b v="1"/>
    <s v="theater/plays"/>
    <x v="1"/>
    <s v="plays"/>
    <n v="10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d v="2016-06-03T21:00:00"/>
    <x v="3225"/>
    <n v="1464987600"/>
    <n v="1463145938"/>
    <b v="1"/>
    <n v="39"/>
    <b v="1"/>
    <s v="theater/plays"/>
    <x v="1"/>
    <s v="plays"/>
    <n v="102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d v="2015-10-30T14:00:12"/>
    <x v="3226"/>
    <n v="1446213612"/>
    <n v="1443621612"/>
    <b v="1"/>
    <n v="21"/>
    <b v="1"/>
    <s v="theater/plays"/>
    <x v="1"/>
    <s v="plays"/>
    <n v="104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d v="2017-01-17T21:10:36"/>
    <x v="3227"/>
    <n v="1484687436"/>
    <n v="1482095436"/>
    <b v="0"/>
    <n v="30"/>
    <b v="1"/>
    <s v="theater/plays"/>
    <x v="1"/>
    <s v="plays"/>
    <n v="125"/>
    <x v="2"/>
  </r>
  <r>
    <n v="3228"/>
    <s v="Hear Me Roar: A Season of Powerful Women"/>
    <s v="A Season of Powerful Women. A Season of Defiance."/>
    <n v="7000"/>
    <n v="7164"/>
    <x v="0"/>
    <s v="US"/>
    <s v="USD"/>
    <d v="2015-12-17T04:59:00"/>
    <x v="3228"/>
    <n v="1450328340"/>
    <n v="1447606884"/>
    <b v="1"/>
    <n v="37"/>
    <b v="1"/>
    <s v="theater/plays"/>
    <x v="1"/>
    <s v="plays"/>
    <n v="102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d v="2014-11-20T07:59:58"/>
    <x v="3229"/>
    <n v="1416470398"/>
    <n v="1413874798"/>
    <b v="1"/>
    <n v="202"/>
    <b v="1"/>
    <s v="theater/plays"/>
    <x v="1"/>
    <s v="plays"/>
    <n v="10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d v="2014-10-01T03:59:00"/>
    <x v="3230"/>
    <n v="1412135940"/>
    <n v="1410840126"/>
    <b v="1"/>
    <n v="37"/>
    <b v="1"/>
    <s v="theater/plays"/>
    <x v="1"/>
    <s v="plays"/>
    <n v="11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d v="2016-04-16T22:39:07"/>
    <x v="3231"/>
    <n v="1460846347"/>
    <n v="1458254347"/>
    <b v="0"/>
    <n v="28"/>
    <b v="1"/>
    <s v="theater/plays"/>
    <x v="1"/>
    <s v="plays"/>
    <n v="16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d v="2016-05-04T03:59:00"/>
    <x v="3232"/>
    <n v="1462334340"/>
    <n v="1459711917"/>
    <b v="1"/>
    <n v="26"/>
    <b v="1"/>
    <s v="theater/plays"/>
    <x v="1"/>
    <s v="plays"/>
    <n v="131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d v="2017-03-02T19:19:15"/>
    <x v="3233"/>
    <n v="1488482355"/>
    <n v="1485890355"/>
    <b v="0"/>
    <n v="61"/>
    <b v="1"/>
    <s v="theater/plays"/>
    <x v="1"/>
    <s v="plays"/>
    <n v="119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d v="2017-02-01T23:31:00"/>
    <x v="3234"/>
    <n v="1485991860"/>
    <n v="1483124208"/>
    <b v="0"/>
    <n v="115"/>
    <b v="1"/>
    <s v="theater/plays"/>
    <x v="1"/>
    <s v="plays"/>
    <n v="1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d v="2016-07-01T08:20:51"/>
    <x v="3235"/>
    <n v="1467361251"/>
    <n v="1464769251"/>
    <b v="1"/>
    <n v="181"/>
    <b v="1"/>
    <s v="theater/plays"/>
    <x v="1"/>
    <s v="plays"/>
    <n v="103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d v="2016-12-28T22:00:33"/>
    <x v="3236"/>
    <n v="1482962433"/>
    <n v="1480370433"/>
    <b v="0"/>
    <n v="110"/>
    <b v="1"/>
    <s v="theater/plays"/>
    <x v="1"/>
    <s v="plays"/>
    <n v="101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d v="2015-09-29T03:59:00"/>
    <x v="3237"/>
    <n v="1443499140"/>
    <n v="1441452184"/>
    <b v="1"/>
    <n v="269"/>
    <b v="1"/>
    <s v="theater/plays"/>
    <x v="1"/>
    <s v="plays"/>
    <n v="101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d v="2015-07-01T12:14:58"/>
    <x v="3238"/>
    <n v="1435752898"/>
    <n v="1433160898"/>
    <b v="1"/>
    <n v="79"/>
    <b v="1"/>
    <s v="theater/plays"/>
    <x v="1"/>
    <s v="plays"/>
    <n v="112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d v="2015-10-25T23:59:00"/>
    <x v="3239"/>
    <n v="1445817540"/>
    <n v="1443665293"/>
    <b v="1"/>
    <n v="104"/>
    <b v="1"/>
    <s v="theater/plays"/>
    <x v="1"/>
    <s v="plays"/>
    <n v="10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d v="2017-02-16T23:00:00"/>
    <x v="3240"/>
    <n v="1487286000"/>
    <n v="1484843948"/>
    <b v="0"/>
    <n v="34"/>
    <b v="1"/>
    <s v="theater/plays"/>
    <x v="1"/>
    <s v="plays"/>
    <n v="10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d v="2014-10-14T06:59:00"/>
    <x v="3241"/>
    <n v="1413269940"/>
    <n v="1410421670"/>
    <b v="1"/>
    <n v="167"/>
    <b v="1"/>
    <s v="theater/plays"/>
    <x v="1"/>
    <s v="plays"/>
    <n v="115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d v="2014-09-19T18:08:12"/>
    <x v="3242"/>
    <n v="1411150092"/>
    <n v="1408558092"/>
    <b v="1"/>
    <n v="183"/>
    <b v="1"/>
    <s v="theater/plays"/>
    <x v="1"/>
    <s v="plays"/>
    <n v="127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d v="2015-10-09T00:00:00"/>
    <x v="3243"/>
    <n v="1444348800"/>
    <n v="1442283562"/>
    <b v="1"/>
    <n v="71"/>
    <b v="1"/>
    <s v="theater/plays"/>
    <x v="1"/>
    <s v="plays"/>
    <n v="10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d v="2016-12-01T17:39:42"/>
    <x v="3244"/>
    <n v="1480613982"/>
    <n v="1478018382"/>
    <b v="0"/>
    <n v="69"/>
    <b v="1"/>
    <s v="theater/plays"/>
    <x v="1"/>
    <s v="plays"/>
    <n v="103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d v="2015-06-12T02:00:00"/>
    <x v="3245"/>
    <n v="1434074400"/>
    <n v="1431354258"/>
    <b v="0"/>
    <n v="270"/>
    <b v="1"/>
    <s v="theater/plays"/>
    <x v="1"/>
    <s v="plays"/>
    <n v="104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d v="2015-09-12T03:59:00"/>
    <x v="3246"/>
    <n v="1442030340"/>
    <n v="1439551200"/>
    <b v="1"/>
    <n v="193"/>
    <b v="1"/>
    <s v="theater/plays"/>
    <x v="1"/>
    <s v="plays"/>
    <n v="11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d v="2015-07-12T10:25:12"/>
    <x v="3247"/>
    <n v="1436696712"/>
    <n v="1434104712"/>
    <b v="1"/>
    <n v="57"/>
    <b v="1"/>
    <s v="theater/plays"/>
    <x v="1"/>
    <s v="plays"/>
    <n v="106"/>
    <x v="0"/>
  </r>
  <r>
    <n v="3248"/>
    <s v="Honest Accomplice Theatre 2015-16 Season"/>
    <s v="Honest Accomplice Theatre produces theatre for social change."/>
    <n v="12000"/>
    <n v="12095"/>
    <x v="0"/>
    <s v="US"/>
    <s v="USD"/>
    <d v="2015-04-04T20:19:17"/>
    <x v="3248"/>
    <n v="1428178757"/>
    <n v="1425590357"/>
    <b v="1"/>
    <n v="200"/>
    <b v="1"/>
    <s v="theater/plays"/>
    <x v="1"/>
    <s v="plays"/>
    <n v="101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d v="2015-06-20T17:55:14"/>
    <x v="3249"/>
    <n v="1434822914"/>
    <n v="1432230914"/>
    <b v="1"/>
    <n v="88"/>
    <b v="1"/>
    <s v="theater/plays"/>
    <x v="1"/>
    <s v="plays"/>
    <n v="10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d v="2014-11-05T18:48:44"/>
    <x v="3250"/>
    <n v="1415213324"/>
    <n v="1412617724"/>
    <b v="1"/>
    <n v="213"/>
    <b v="1"/>
    <s v="theater/plays"/>
    <x v="1"/>
    <s v="plays"/>
    <n v="10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d v="2015-06-21T17:32:46"/>
    <x v="3251"/>
    <n v="1434907966"/>
    <n v="1432315966"/>
    <b v="1"/>
    <n v="20"/>
    <b v="1"/>
    <s v="theater/plays"/>
    <x v="1"/>
    <s v="plays"/>
    <n v="111"/>
    <x v="0"/>
  </r>
  <r>
    <n v="3252"/>
    <s v="Modern Love"/>
    <s v="How do we navigate the boundaries between friendship, sexual intimacy and obsessive desire?"/>
    <n v="2250"/>
    <n v="2876"/>
    <x v="0"/>
    <s v="GB"/>
    <s v="GBP"/>
    <d v="2016-09-07T11:20:40"/>
    <x v="3252"/>
    <n v="1473247240"/>
    <n v="1470655240"/>
    <b v="1"/>
    <n v="50"/>
    <b v="1"/>
    <s v="theater/plays"/>
    <x v="1"/>
    <s v="plays"/>
    <n v="128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d v="2016-09-08T03:45:00"/>
    <x v="3253"/>
    <n v="1473306300"/>
    <n v="1471701028"/>
    <b v="1"/>
    <n v="115"/>
    <b v="1"/>
    <s v="theater/plays"/>
    <x v="1"/>
    <s v="plays"/>
    <n v="102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d v="2015-03-26T01:03:29"/>
    <x v="3254"/>
    <n v="1427331809"/>
    <n v="1424743409"/>
    <b v="1"/>
    <n v="186"/>
    <b v="1"/>
    <s v="theater/plays"/>
    <x v="1"/>
    <s v="plays"/>
    <n v="101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d v="2014-10-07T18:26:15"/>
    <x v="3255"/>
    <n v="1412706375"/>
    <n v="1410114375"/>
    <b v="1"/>
    <n v="18"/>
    <b v="1"/>
    <s v="theater/plays"/>
    <x v="1"/>
    <s v="plays"/>
    <n v="17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d v="2015-06-11T03:59:00"/>
    <x v="3256"/>
    <n v="1433995140"/>
    <n v="1432129577"/>
    <b v="1"/>
    <n v="176"/>
    <b v="1"/>
    <s v="theater/plays"/>
    <x v="1"/>
    <s v="plays"/>
    <n v="12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d v="2017-02-22T13:25:52"/>
    <x v="3257"/>
    <n v="1487769952"/>
    <n v="1485177952"/>
    <b v="0"/>
    <n v="41"/>
    <b v="1"/>
    <s v="theater/plays"/>
    <x v="1"/>
    <s v="plays"/>
    <n v="106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d v="2015-01-08T21:17:41"/>
    <x v="3258"/>
    <n v="1420751861"/>
    <n v="1418159861"/>
    <b v="1"/>
    <n v="75"/>
    <b v="1"/>
    <s v="theater/plays"/>
    <x v="1"/>
    <s v="plays"/>
    <n v="105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d v="2016-10-01T03:59:00"/>
    <x v="3259"/>
    <n v="1475294340"/>
    <n v="1472753745"/>
    <b v="1"/>
    <n v="97"/>
    <b v="1"/>
    <s v="theater/plays"/>
    <x v="1"/>
    <s v="plays"/>
    <n v="106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d v="2015-11-30T17:08:38"/>
    <x v="3260"/>
    <n v="1448903318"/>
    <n v="1445875718"/>
    <b v="1"/>
    <n v="73"/>
    <b v="1"/>
    <s v="theater/plays"/>
    <x v="1"/>
    <s v="plays"/>
    <n v="10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d v="2015-07-16T17:24:36"/>
    <x v="3261"/>
    <n v="1437067476"/>
    <n v="1434475476"/>
    <b v="1"/>
    <n v="49"/>
    <b v="1"/>
    <s v="theater/plays"/>
    <x v="1"/>
    <s v="plays"/>
    <n v="10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d v="2014-12-22T04:00:00"/>
    <x v="3262"/>
    <n v="1419220800"/>
    <n v="1416555262"/>
    <b v="1"/>
    <n v="134"/>
    <b v="1"/>
    <s v="theater/plays"/>
    <x v="1"/>
    <s v="plays"/>
    <n v="103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d v="2015-10-30T21:00:00"/>
    <x v="3263"/>
    <n v="1446238800"/>
    <n v="1444220588"/>
    <b v="1"/>
    <n v="68"/>
    <b v="1"/>
    <s v="theater/plays"/>
    <x v="1"/>
    <s v="plays"/>
    <n v="112"/>
    <x v="0"/>
  </r>
  <r>
    <n v="3264"/>
    <s v="Kapow-i GoGo at The PIT"/>
    <s v="The three part comedic saga of Kapow-i GoGo, who saves the world.  Again.  And again."/>
    <n v="2500"/>
    <n v="2575"/>
    <x v="0"/>
    <s v="US"/>
    <s v="USD"/>
    <d v="2015-01-28T22:00:00"/>
    <x v="3264"/>
    <n v="1422482400"/>
    <n v="1421089938"/>
    <b v="1"/>
    <n v="49"/>
    <b v="1"/>
    <s v="theater/plays"/>
    <x v="1"/>
    <s v="plays"/>
    <n v="10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d v="2015-12-03T17:00:00"/>
    <x v="3265"/>
    <n v="1449162000"/>
    <n v="1446570315"/>
    <b v="1"/>
    <n v="63"/>
    <b v="1"/>
    <s v="theater/plays"/>
    <x v="1"/>
    <s v="plays"/>
    <n v="16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d v="2015-06-12T21:00:00"/>
    <x v="3266"/>
    <n v="1434142800"/>
    <n v="1431435122"/>
    <b v="1"/>
    <n v="163"/>
    <b v="1"/>
    <s v="theater/plays"/>
    <x v="1"/>
    <s v="plays"/>
    <n v="131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d v="2015-07-17T18:11:00"/>
    <x v="3267"/>
    <n v="1437156660"/>
    <n v="1434564660"/>
    <b v="1"/>
    <n v="288"/>
    <b v="1"/>
    <s v="theater/plays"/>
    <x v="1"/>
    <s v="plays"/>
    <n v="102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d v="2016-08-24T21:42:08"/>
    <x v="3268"/>
    <n v="1472074928"/>
    <n v="1470692528"/>
    <b v="1"/>
    <n v="42"/>
    <b v="1"/>
    <s v="theater/plays"/>
    <x v="1"/>
    <s v="plays"/>
    <n v="12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d v="2015-06-16T11:00:00"/>
    <x v="3269"/>
    <n v="1434452400"/>
    <n v="1431509397"/>
    <b v="1"/>
    <n v="70"/>
    <b v="1"/>
    <s v="theater/plays"/>
    <x v="1"/>
    <s v="plays"/>
    <n v="102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d v="2015-07-12T12:47:45"/>
    <x v="3270"/>
    <n v="1436705265"/>
    <n v="1434113265"/>
    <b v="1"/>
    <n v="30"/>
    <b v="1"/>
    <s v="theater/plays"/>
    <x v="1"/>
    <s v="plays"/>
    <n v="102"/>
    <x v="0"/>
  </r>
  <r>
    <n v="3271"/>
    <s v="Saxon Court at Southwark Playhouse"/>
    <s v="A razor sharp satire to darken your Christmas."/>
    <n v="1500"/>
    <n v="1950"/>
    <x v="0"/>
    <s v="GB"/>
    <s v="GBP"/>
    <d v="2014-11-02T11:29:35"/>
    <x v="3271"/>
    <n v="1414927775"/>
    <n v="1412332175"/>
    <b v="1"/>
    <n v="51"/>
    <b v="1"/>
    <s v="theater/plays"/>
    <x v="1"/>
    <s v="plays"/>
    <n v="130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d v="2015-11-06T13:00:09"/>
    <x v="3272"/>
    <n v="1446814809"/>
    <n v="1444219209"/>
    <b v="1"/>
    <n v="145"/>
    <b v="1"/>
    <s v="theater/plays"/>
    <x v="1"/>
    <s v="plays"/>
    <n v="15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d v="2016-09-14T19:00:00"/>
    <x v="3273"/>
    <n v="1473879600"/>
    <n v="1472498042"/>
    <b v="1"/>
    <n v="21"/>
    <b v="1"/>
    <s v="theater/plays"/>
    <x v="1"/>
    <s v="plays"/>
    <n v="107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d v="2016-03-15T21:00:00"/>
    <x v="3274"/>
    <n v="1458075600"/>
    <n v="1454259272"/>
    <b v="1"/>
    <n v="286"/>
    <b v="1"/>
    <s v="theater/plays"/>
    <x v="1"/>
    <s v="plays"/>
    <n v="10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d v="2015-02-09T04:30:00"/>
    <x v="3275"/>
    <n v="1423456200"/>
    <n v="1421183271"/>
    <b v="1"/>
    <n v="12"/>
    <b v="1"/>
    <s v="theater/plays"/>
    <x v="1"/>
    <s v="plays"/>
    <n v="1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d v="2016-04-01T03:59:00"/>
    <x v="3276"/>
    <n v="1459483140"/>
    <n v="1456526879"/>
    <b v="1"/>
    <n v="100"/>
    <b v="1"/>
    <s v="theater/plays"/>
    <x v="1"/>
    <s v="plays"/>
    <n v="117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d v="2014-11-18T17:23:26"/>
    <x v="3277"/>
    <n v="1416331406"/>
    <n v="1413735806"/>
    <b v="1"/>
    <n v="100"/>
    <b v="1"/>
    <s v="theater/plays"/>
    <x v="1"/>
    <s v="plays"/>
    <n v="10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d v="2015-05-30T20:21:43"/>
    <x v="3278"/>
    <n v="1433017303"/>
    <n v="1430425303"/>
    <b v="1"/>
    <n v="34"/>
    <b v="1"/>
    <s v="theater/plays"/>
    <x v="1"/>
    <s v="plays"/>
    <n v="10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d v="2016-04-01T01:27:39"/>
    <x v="3279"/>
    <n v="1459474059"/>
    <n v="1456885659"/>
    <b v="0"/>
    <n v="63"/>
    <b v="1"/>
    <s v="theater/plays"/>
    <x v="1"/>
    <s v="plays"/>
    <n v="114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d v="2015-06-01T05:00:00"/>
    <x v="3280"/>
    <n v="1433134800"/>
    <n v="1430158198"/>
    <b v="0"/>
    <n v="30"/>
    <b v="1"/>
    <s v="theater/plays"/>
    <x v="1"/>
    <s v="plays"/>
    <n v="103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d v="2015-09-02T00:28:25"/>
    <x v="3281"/>
    <n v="1441153705"/>
    <n v="1438561705"/>
    <b v="0"/>
    <n v="47"/>
    <b v="1"/>
    <s v="theater/plays"/>
    <x v="1"/>
    <s v="plays"/>
    <n v="122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d v="2016-04-29T04:39:48"/>
    <x v="3282"/>
    <n v="1461904788"/>
    <n v="1458103188"/>
    <b v="0"/>
    <n v="237"/>
    <b v="1"/>
    <s v="theater/plays"/>
    <x v="1"/>
    <s v="plays"/>
    <n v="103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d v="2016-02-10T21:00:00"/>
    <x v="3283"/>
    <n v="1455138000"/>
    <n v="1452448298"/>
    <b v="0"/>
    <n v="47"/>
    <b v="1"/>
    <s v="theater/plays"/>
    <x v="1"/>
    <s v="plays"/>
    <n v="10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d v="2016-01-29T05:59:00"/>
    <x v="3284"/>
    <n v="1454047140"/>
    <n v="1452546853"/>
    <b v="0"/>
    <n v="15"/>
    <b v="1"/>
    <s v="theater/plays"/>
    <x v="1"/>
    <s v="plays"/>
    <n v="102"/>
    <x v="2"/>
  </r>
  <r>
    <n v="3285"/>
    <s v="By Morning"/>
    <s v="A new play by Matthew Gasda"/>
    <n v="4999"/>
    <n v="5604"/>
    <x v="0"/>
    <s v="US"/>
    <s v="USD"/>
    <d v="2017-02-28T05:00:00"/>
    <x v="3285"/>
    <n v="1488258000"/>
    <n v="1485556626"/>
    <b v="0"/>
    <n v="81"/>
    <b v="1"/>
    <s v="theater/plays"/>
    <x v="1"/>
    <s v="plays"/>
    <n v="112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d v="2016-08-15T20:09:42"/>
    <x v="3286"/>
    <n v="1471291782"/>
    <n v="1468699782"/>
    <b v="0"/>
    <n v="122"/>
    <b v="1"/>
    <s v="theater/plays"/>
    <x v="1"/>
    <s v="plays"/>
    <n v="10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d v="2015-11-28T18:00:28"/>
    <x v="3287"/>
    <n v="1448733628"/>
    <n v="1446573628"/>
    <b v="0"/>
    <n v="34"/>
    <b v="1"/>
    <s v="theater/plays"/>
    <x v="1"/>
    <s v="plays"/>
    <n v="10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d v="2016-06-20T23:00:00"/>
    <x v="3288"/>
    <n v="1466463600"/>
    <n v="1463337315"/>
    <b v="0"/>
    <n v="207"/>
    <b v="1"/>
    <s v="theater/plays"/>
    <x v="1"/>
    <s v="plays"/>
    <n v="1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d v="2017-02-20T08:50:02"/>
    <x v="3289"/>
    <n v="1487580602"/>
    <n v="1485161402"/>
    <b v="0"/>
    <n v="25"/>
    <b v="1"/>
    <s v="theater/plays"/>
    <x v="1"/>
    <s v="plays"/>
    <n v="133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d v="2017-03-11T12:21:31"/>
    <x v="3290"/>
    <n v="1489234891"/>
    <n v="1486642891"/>
    <b v="0"/>
    <n v="72"/>
    <b v="1"/>
    <s v="theater/plays"/>
    <x v="1"/>
    <s v="plays"/>
    <n v="12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d v="2015-09-17T03:59:00"/>
    <x v="3291"/>
    <n v="1442462340"/>
    <n v="1439743900"/>
    <b v="0"/>
    <n v="14"/>
    <b v="1"/>
    <s v="theater/plays"/>
    <x v="1"/>
    <s v="plays"/>
    <n v="114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d v="2015-12-04T19:29:08"/>
    <x v="3292"/>
    <n v="1449257348"/>
    <n v="1444069748"/>
    <b v="0"/>
    <n v="15"/>
    <b v="1"/>
    <s v="theater/plays"/>
    <x v="1"/>
    <s v="plays"/>
    <n v="28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d v="2017-03-04T10:12:32"/>
    <x v="3293"/>
    <n v="1488622352"/>
    <n v="1486030352"/>
    <b v="0"/>
    <n v="91"/>
    <b v="1"/>
    <s v="theater/plays"/>
    <x v="1"/>
    <s v="plays"/>
    <n v="17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d v="2015-06-16T12:59:14"/>
    <x v="3294"/>
    <n v="1434459554"/>
    <n v="1431867554"/>
    <b v="0"/>
    <n v="24"/>
    <b v="1"/>
    <s v="theater/plays"/>
    <x v="1"/>
    <s v="plays"/>
    <n v="11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d v="2016-09-26T10:37:09"/>
    <x v="3295"/>
    <n v="1474886229"/>
    <n v="1472294229"/>
    <b v="0"/>
    <n v="27"/>
    <b v="1"/>
    <s v="theater/plays"/>
    <x v="1"/>
    <s v="plays"/>
    <n v="103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d v="2015-11-22T22:00:00"/>
    <x v="3296"/>
    <n v="1448229600"/>
    <n v="1446401372"/>
    <b v="0"/>
    <n v="47"/>
    <b v="1"/>
    <s v="theater/plays"/>
    <x v="1"/>
    <s v="plays"/>
    <n v="14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d v="2015-07-27T22:59:00"/>
    <x v="3297"/>
    <n v="1438037940"/>
    <n v="1436380256"/>
    <b v="0"/>
    <n v="44"/>
    <b v="1"/>
    <s v="theater/plays"/>
    <x v="1"/>
    <s v="plays"/>
    <n v="1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d v="2015-09-13T00:00:00"/>
    <x v="3298"/>
    <n v="1442102400"/>
    <n v="1440370768"/>
    <b v="0"/>
    <n v="72"/>
    <b v="1"/>
    <s v="theater/plays"/>
    <x v="1"/>
    <s v="plays"/>
    <n v="102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d v="2015-10-14T22:01:03"/>
    <x v="3299"/>
    <n v="1444860063"/>
    <n v="1442268063"/>
    <b v="0"/>
    <n v="63"/>
    <b v="1"/>
    <s v="theater/plays"/>
    <x v="1"/>
    <s v="plays"/>
    <n v="116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d v="2015-04-29T17:51:02"/>
    <x v="3300"/>
    <n v="1430329862"/>
    <n v="1428515462"/>
    <b v="0"/>
    <n v="88"/>
    <b v="1"/>
    <s v="theater/plays"/>
    <x v="1"/>
    <s v="plays"/>
    <n v="13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d v="2016-08-01T06:59:00"/>
    <x v="3301"/>
    <n v="1470034740"/>
    <n v="1466185176"/>
    <b v="0"/>
    <n v="70"/>
    <b v="1"/>
    <s v="theater/plays"/>
    <x v="1"/>
    <s v="plays"/>
    <n v="133"/>
    <x v="2"/>
  </r>
  <r>
    <n v="3302"/>
    <s v="El muro de BorÃ­s KiÃ©n"/>
    <s v="FilosofÃ­a de los anÃ³nimos"/>
    <n v="8400"/>
    <n v="8685"/>
    <x v="0"/>
    <s v="ES"/>
    <s v="EUR"/>
    <d v="2016-12-07T08:26:16"/>
    <x v="3302"/>
    <n v="1481099176"/>
    <n v="1478507176"/>
    <b v="0"/>
    <n v="50"/>
    <b v="1"/>
    <s v="theater/plays"/>
    <x v="1"/>
    <s v="plays"/>
    <n v="103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d v="2015-03-28T14:38:04"/>
    <x v="3303"/>
    <n v="1427553484"/>
    <n v="1424533084"/>
    <b v="0"/>
    <n v="35"/>
    <b v="1"/>
    <s v="theater/plays"/>
    <x v="1"/>
    <s v="plays"/>
    <n v="116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d v="2016-12-22T14:59:12"/>
    <x v="3304"/>
    <n v="1482418752"/>
    <n v="1479826752"/>
    <b v="0"/>
    <n v="175"/>
    <b v="1"/>
    <s v="theater/plays"/>
    <x v="1"/>
    <s v="plays"/>
    <n v="105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d v="2015-07-31T20:32:28"/>
    <x v="3305"/>
    <n v="1438374748"/>
    <n v="1435782748"/>
    <b v="0"/>
    <n v="20"/>
    <b v="1"/>
    <s v="theater/plays"/>
    <x v="1"/>
    <s v="plays"/>
    <n v="102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d v="2016-06-10T03:00:00"/>
    <x v="3306"/>
    <n v="1465527600"/>
    <n v="1462252542"/>
    <b v="0"/>
    <n v="54"/>
    <b v="1"/>
    <s v="theater/plays"/>
    <x v="1"/>
    <s v="plays"/>
    <n v="17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d v="2016-05-15T01:22:19"/>
    <x v="3307"/>
    <n v="1463275339"/>
    <n v="1460683339"/>
    <b v="0"/>
    <n v="20"/>
    <b v="1"/>
    <s v="theater/plays"/>
    <x v="1"/>
    <s v="plays"/>
    <n v="1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d v="2016-04-13T21:02:45"/>
    <x v="3308"/>
    <n v="1460581365"/>
    <n v="1458766965"/>
    <b v="0"/>
    <n v="57"/>
    <b v="1"/>
    <s v="theater/plays"/>
    <x v="1"/>
    <s v="plays"/>
    <n v="122"/>
    <x v="2"/>
  </r>
  <r>
    <n v="3309"/>
    <s v="Collision Course"/>
    <s v="Two unlikely friends, a garage, tinned beans &amp; the end of the world."/>
    <n v="350"/>
    <n v="558"/>
    <x v="0"/>
    <s v="GB"/>
    <s v="GBP"/>
    <d v="2016-10-16T15:36:18"/>
    <x v="3309"/>
    <n v="1476632178"/>
    <n v="1473953778"/>
    <b v="0"/>
    <n v="31"/>
    <b v="1"/>
    <s v="theater/plays"/>
    <x v="1"/>
    <s v="plays"/>
    <n v="15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d v="2015-10-06T22:17:05"/>
    <x v="3310"/>
    <n v="1444169825"/>
    <n v="1441577825"/>
    <b v="0"/>
    <n v="31"/>
    <b v="1"/>
    <s v="theater/plays"/>
    <x v="1"/>
    <s v="plays"/>
    <n v="10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d v="2015-10-17T07:00:10"/>
    <x v="3311"/>
    <n v="1445065210"/>
    <n v="1442473210"/>
    <b v="0"/>
    <n v="45"/>
    <b v="1"/>
    <s v="theater/plays"/>
    <x v="1"/>
    <s v="plays"/>
    <n v="1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d v="2016-11-11T22:00:00"/>
    <x v="3312"/>
    <n v="1478901600"/>
    <n v="1477077946"/>
    <b v="0"/>
    <n v="41"/>
    <b v="1"/>
    <s v="theater/plays"/>
    <x v="1"/>
    <s v="plays"/>
    <n v="1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d v="2016-01-27T01:00:00"/>
    <x v="3313"/>
    <n v="1453856400"/>
    <n v="1452664317"/>
    <b v="0"/>
    <n v="29"/>
    <b v="1"/>
    <s v="theater/plays"/>
    <x v="1"/>
    <s v="plays"/>
    <n v="116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d v="2015-05-08T20:05:00"/>
    <x v="3314"/>
    <n v="1431115500"/>
    <n v="1428733511"/>
    <b v="0"/>
    <n v="58"/>
    <b v="1"/>
    <s v="theater/plays"/>
    <x v="1"/>
    <s v="plays"/>
    <n v="211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d v="2016-05-06T07:17:21"/>
    <x v="3315"/>
    <n v="1462519041"/>
    <n v="1459927041"/>
    <b v="0"/>
    <n v="89"/>
    <b v="1"/>
    <s v="theater/plays"/>
    <x v="1"/>
    <s v="plays"/>
    <n v="110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d v="2014-08-08T13:54:00"/>
    <x v="3316"/>
    <n v="1407506040"/>
    <n v="1404680075"/>
    <b v="0"/>
    <n v="125"/>
    <b v="1"/>
    <s v="theater/plays"/>
    <x v="1"/>
    <s v="plays"/>
    <n v="1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d v="2016-06-08T00:57:04"/>
    <x v="3317"/>
    <n v="1465347424"/>
    <n v="1462755424"/>
    <b v="0"/>
    <n v="18"/>
    <b v="1"/>
    <s v="theater/plays"/>
    <x v="1"/>
    <s v="plays"/>
    <n v="106"/>
    <x v="2"/>
  </r>
  <r>
    <n v="3318"/>
    <s v="ROOMIES - Atlantic Canada Tour 2016-17"/>
    <s v="Help us strengthen and inspire disability arts in Atlantic Canada"/>
    <n v="2000"/>
    <n v="2512"/>
    <x v="0"/>
    <s v="CA"/>
    <s v="CAD"/>
    <d v="2016-04-11T02:30:00"/>
    <x v="3318"/>
    <n v="1460341800"/>
    <n v="1456902893"/>
    <b v="0"/>
    <n v="32"/>
    <b v="1"/>
    <s v="theater/plays"/>
    <x v="1"/>
    <s v="plays"/>
    <n v="126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d v="2015-01-31T14:03:06"/>
    <x v="3319"/>
    <n v="1422712986"/>
    <n v="1418824986"/>
    <b v="0"/>
    <n v="16"/>
    <b v="1"/>
    <s v="theater/plays"/>
    <x v="1"/>
    <s v="plays"/>
    <n v="108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d v="2016-06-22T01:05:57"/>
    <x v="3320"/>
    <n v="1466557557"/>
    <n v="1463965557"/>
    <b v="0"/>
    <n v="38"/>
    <b v="1"/>
    <s v="theater/plays"/>
    <x v="1"/>
    <s v="plays"/>
    <n v="101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d v="2014-10-16T03:59:00"/>
    <x v="3321"/>
    <n v="1413431940"/>
    <n v="1412216665"/>
    <b v="0"/>
    <n v="15"/>
    <b v="1"/>
    <s v="theater/plays"/>
    <x v="1"/>
    <s v="plays"/>
    <n v="10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d v="2016-06-22T03:55:00"/>
    <x v="3322"/>
    <n v="1466567700"/>
    <n v="1464653696"/>
    <b v="0"/>
    <n v="23"/>
    <b v="1"/>
    <s v="theater/plays"/>
    <x v="1"/>
    <s v="plays"/>
    <n v="10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d v="2016-09-25T08:46:48"/>
    <x v="3323"/>
    <n v="1474793208"/>
    <n v="1472201208"/>
    <b v="0"/>
    <n v="49"/>
    <b v="1"/>
    <s v="theater/plays"/>
    <x v="1"/>
    <s v="plays"/>
    <n v="126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d v="2016-06-05T13:59:50"/>
    <x v="3324"/>
    <n v="1465135190"/>
    <n v="1463925590"/>
    <b v="0"/>
    <n v="10"/>
    <b v="1"/>
    <s v="theater/plays"/>
    <x v="1"/>
    <s v="plays"/>
    <n v="102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d v="2015-04-05T17:51:17"/>
    <x v="3325"/>
    <n v="1428256277"/>
    <n v="1425235877"/>
    <b v="0"/>
    <n v="15"/>
    <b v="1"/>
    <s v="theater/plays"/>
    <x v="1"/>
    <s v="plays"/>
    <n v="113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d v="2015-03-08T16:08:25"/>
    <x v="3326"/>
    <n v="1425830905"/>
    <n v="1423242505"/>
    <b v="0"/>
    <n v="57"/>
    <b v="1"/>
    <s v="theater/plays"/>
    <x v="1"/>
    <s v="plays"/>
    <n v="101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d v="2016-05-08T08:59:26"/>
    <x v="3327"/>
    <n v="1462697966"/>
    <n v="1460105966"/>
    <b v="0"/>
    <n v="33"/>
    <b v="1"/>
    <s v="theater/plays"/>
    <x v="1"/>
    <s v="plays"/>
    <n v="101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d v="2014-07-05T01:00:00"/>
    <x v="3328"/>
    <n v="1404522000"/>
    <n v="1404308883"/>
    <b v="0"/>
    <n v="9"/>
    <b v="1"/>
    <s v="theater/plays"/>
    <x v="1"/>
    <s v="plays"/>
    <n v="146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d v="2014-07-27T23:00:00"/>
    <x v="3329"/>
    <n v="1406502000"/>
    <n v="1405583108"/>
    <b v="0"/>
    <n v="26"/>
    <b v="1"/>
    <s v="theater/plays"/>
    <x v="1"/>
    <s v="plays"/>
    <n v="11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d v="2015-04-01T20:17:48"/>
    <x v="3330"/>
    <n v="1427919468"/>
    <n v="1425331068"/>
    <b v="0"/>
    <n v="69"/>
    <b v="1"/>
    <s v="theater/plays"/>
    <x v="1"/>
    <s v="plays"/>
    <n v="10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d v="2015-10-06T16:44:46"/>
    <x v="3331"/>
    <n v="1444149886"/>
    <n v="1441125886"/>
    <b v="0"/>
    <n v="65"/>
    <b v="1"/>
    <s v="theater/plays"/>
    <x v="1"/>
    <s v="plays"/>
    <n v="105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d v="2014-07-19T20:38:50"/>
    <x v="3332"/>
    <n v="1405802330"/>
    <n v="1403210330"/>
    <b v="0"/>
    <n v="83"/>
    <b v="1"/>
    <s v="theater/plays"/>
    <x v="1"/>
    <s v="plays"/>
    <n v="10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d v="2015-06-15T16:14:40"/>
    <x v="3333"/>
    <n v="1434384880"/>
    <n v="1432484080"/>
    <b v="0"/>
    <n v="111"/>
    <b v="1"/>
    <s v="theater/plays"/>
    <x v="1"/>
    <s v="plays"/>
    <n v="10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d v="2015-07-30T12:30:22"/>
    <x v="3334"/>
    <n v="1438259422"/>
    <n v="1435667422"/>
    <b v="0"/>
    <n v="46"/>
    <b v="1"/>
    <s v="theater/plays"/>
    <x v="1"/>
    <s v="plays"/>
    <n v="139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d v="2014-08-03T23:00:00"/>
    <x v="3335"/>
    <n v="1407106800"/>
    <n v="1404749446"/>
    <b v="0"/>
    <n v="63"/>
    <b v="1"/>
    <s v="theater/plays"/>
    <x v="1"/>
    <s v="plays"/>
    <n v="1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d v="2016-04-05T08:34:06"/>
    <x v="3336"/>
    <n v="1459845246"/>
    <n v="1457429646"/>
    <b v="0"/>
    <n v="9"/>
    <b v="1"/>
    <s v="theater/plays"/>
    <x v="1"/>
    <s v="plays"/>
    <n v="10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d v="2014-10-10T21:00:00"/>
    <x v="3337"/>
    <n v="1412974800"/>
    <n v="1411109167"/>
    <b v="0"/>
    <n v="34"/>
    <b v="1"/>
    <s v="theater/plays"/>
    <x v="1"/>
    <s v="plays"/>
    <n v="110"/>
    <x v="3"/>
  </r>
  <r>
    <n v="3338"/>
    <s v="The Last Days of Judas Iscariot"/>
    <s v="Join Estelle Parsons in support of Theater That Looks and Sounds Like America"/>
    <n v="15000"/>
    <n v="15327"/>
    <x v="0"/>
    <s v="US"/>
    <s v="USD"/>
    <d v="2017-02-24T13:48:00"/>
    <x v="3338"/>
    <n v="1487944080"/>
    <n v="1486129680"/>
    <b v="0"/>
    <n v="112"/>
    <b v="1"/>
    <s v="theater/plays"/>
    <x v="1"/>
    <s v="plays"/>
    <n v="10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d v="2016-07-28T15:58:38"/>
    <x v="3339"/>
    <n v="1469721518"/>
    <n v="1467129518"/>
    <b v="0"/>
    <n v="47"/>
    <b v="1"/>
    <s v="theater/plays"/>
    <x v="1"/>
    <s v="plays"/>
    <n v="104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d v="2016-12-06T23:22:34"/>
    <x v="3340"/>
    <n v="1481066554"/>
    <n v="1478906554"/>
    <b v="0"/>
    <n v="38"/>
    <b v="1"/>
    <s v="theater/plays"/>
    <x v="1"/>
    <s v="plays"/>
    <n v="138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d v="2016-06-12T17:00:00"/>
    <x v="3341"/>
    <n v="1465750800"/>
    <n v="1463771421"/>
    <b v="0"/>
    <n v="28"/>
    <b v="1"/>
    <s v="theater/plays"/>
    <x v="1"/>
    <s v="plays"/>
    <n v="1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d v="2015-04-01T04:59:00"/>
    <x v="3342"/>
    <n v="1427864340"/>
    <n v="1425020810"/>
    <b v="0"/>
    <n v="78"/>
    <b v="1"/>
    <s v="theater/plays"/>
    <x v="1"/>
    <s v="plays"/>
    <n v="10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d v="2016-04-13T13:18:00"/>
    <x v="3343"/>
    <n v="1460553480"/>
    <n v="1458770384"/>
    <b v="0"/>
    <n v="23"/>
    <b v="1"/>
    <s v="theater/plays"/>
    <x v="1"/>
    <s v="plays"/>
    <n v="171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d v="2014-08-30T04:48:13"/>
    <x v="3344"/>
    <n v="1409374093"/>
    <n v="1406782093"/>
    <b v="0"/>
    <n v="40"/>
    <b v="1"/>
    <s v="theater/plays"/>
    <x v="1"/>
    <s v="plays"/>
    <n v="101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d v="2015-04-18T00:37:00"/>
    <x v="3345"/>
    <n v="1429317420"/>
    <n v="1424226768"/>
    <b v="0"/>
    <n v="13"/>
    <b v="1"/>
    <s v="theater/plays"/>
    <x v="1"/>
    <s v="plays"/>
    <n v="13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d v="2015-02-26T00:35:10"/>
    <x v="3346"/>
    <n v="1424910910"/>
    <n v="1424306110"/>
    <b v="0"/>
    <n v="18"/>
    <b v="1"/>
    <s v="theater/plays"/>
    <x v="1"/>
    <s v="plays"/>
    <n v="1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d v="2016-05-08T21:00:00"/>
    <x v="3347"/>
    <n v="1462741200"/>
    <n v="1461503654"/>
    <b v="0"/>
    <n v="22"/>
    <b v="1"/>
    <s v="theater/plays"/>
    <x v="1"/>
    <s v="plays"/>
    <n v="11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d v="2016-04-30T03:59:00"/>
    <x v="3348"/>
    <n v="1461988740"/>
    <n v="1459949080"/>
    <b v="0"/>
    <n v="79"/>
    <b v="1"/>
    <s v="theater/plays"/>
    <x v="1"/>
    <s v="plays"/>
    <n v="1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d v="2016-06-13T17:00:00"/>
    <x v="3349"/>
    <n v="1465837200"/>
    <n v="1463971172"/>
    <b v="0"/>
    <n v="14"/>
    <b v="1"/>
    <s v="theater/plays"/>
    <x v="1"/>
    <s v="plays"/>
    <n v="153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d v="2015-11-29T23:00:00"/>
    <x v="3350"/>
    <n v="1448838000"/>
    <n v="1445791811"/>
    <b v="0"/>
    <n v="51"/>
    <b v="1"/>
    <s v="theater/plays"/>
    <x v="1"/>
    <s v="plays"/>
    <n v="104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d v="2014-07-23T11:00:00"/>
    <x v="3351"/>
    <n v="1406113200"/>
    <n v="1402910965"/>
    <b v="0"/>
    <n v="54"/>
    <b v="1"/>
    <s v="theater/plays"/>
    <x v="1"/>
    <s v="plays"/>
    <n v="10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d v="2016-07-01T23:00:00"/>
    <x v="3352"/>
    <n v="1467414000"/>
    <n v="1462492178"/>
    <b v="0"/>
    <n v="70"/>
    <b v="1"/>
    <s v="theater/plays"/>
    <x v="1"/>
    <s v="plays"/>
    <n v="108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d v="2016-05-02T23:00:00"/>
    <x v="3353"/>
    <n v="1462230000"/>
    <n v="1461061350"/>
    <b v="0"/>
    <n v="44"/>
    <b v="1"/>
    <s v="theater/plays"/>
    <x v="1"/>
    <s v="plays"/>
    <n v="31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d v="2015-10-29T04:01:00"/>
    <x v="3354"/>
    <n v="1446091260"/>
    <n v="1443029206"/>
    <b v="0"/>
    <n v="55"/>
    <b v="1"/>
    <s v="theater/plays"/>
    <x v="1"/>
    <s v="plays"/>
    <n v="102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d v="2016-05-10T11:17:00"/>
    <x v="3355"/>
    <n v="1462879020"/>
    <n v="1461941527"/>
    <b v="0"/>
    <n v="15"/>
    <b v="1"/>
    <s v="theater/plays"/>
    <x v="1"/>
    <s v="plays"/>
    <n v="12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d v="2016-07-15T19:34:32"/>
    <x v="3356"/>
    <n v="1468611272"/>
    <n v="1466019272"/>
    <b v="0"/>
    <n v="27"/>
    <b v="1"/>
    <s v="theater/plays"/>
    <x v="1"/>
    <s v="plays"/>
    <n v="101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d v="2014-08-01T10:01:50"/>
    <x v="3357"/>
    <n v="1406887310"/>
    <n v="1404295310"/>
    <b v="0"/>
    <n v="21"/>
    <b v="1"/>
    <s v="theater/plays"/>
    <x v="1"/>
    <s v="plays"/>
    <n v="10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d v="2014-11-19T08:27:59"/>
    <x v="3358"/>
    <n v="1416385679"/>
    <n v="1413790079"/>
    <b v="0"/>
    <n v="162"/>
    <b v="1"/>
    <s v="theater/plays"/>
    <x v="1"/>
    <s v="plays"/>
    <n v="103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d v="2017-02-25T01:22:14"/>
    <x v="3359"/>
    <n v="1487985734"/>
    <n v="1484097734"/>
    <b v="0"/>
    <n v="23"/>
    <b v="1"/>
    <s v="theater/plays"/>
    <x v="1"/>
    <s v="plays"/>
    <n v="106"/>
    <x v="1"/>
  </r>
  <r>
    <n v="3360"/>
    <s v="Pretty Butch"/>
    <s v="World Premiere, an M1 Singapore Fringe Festival 2017 commission."/>
    <n v="9000"/>
    <n v="9124"/>
    <x v="0"/>
    <s v="SG"/>
    <s v="SGD"/>
    <d v="2016-12-14T15:59:00"/>
    <x v="3360"/>
    <n v="1481731140"/>
    <n v="1479866343"/>
    <b v="0"/>
    <n v="72"/>
    <b v="1"/>
    <s v="theater/plays"/>
    <x v="1"/>
    <s v="plays"/>
    <n v="101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d v="2014-09-01T15:59:00"/>
    <x v="3361"/>
    <n v="1409587140"/>
    <n v="1408062990"/>
    <b v="0"/>
    <n v="68"/>
    <b v="1"/>
    <s v="theater/plays"/>
    <x v="1"/>
    <s v="plays"/>
    <n v="11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d v="2015-03-07T04:55:00"/>
    <x v="3362"/>
    <n v="1425704100"/>
    <n v="1424484717"/>
    <b v="0"/>
    <n v="20"/>
    <b v="1"/>
    <s v="theater/plays"/>
    <x v="1"/>
    <s v="plays"/>
    <n v="218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d v="2014-08-19T16:00:00"/>
    <x v="3363"/>
    <n v="1408464000"/>
    <n v="1406831445"/>
    <b v="0"/>
    <n v="26"/>
    <b v="1"/>
    <s v="theater/plays"/>
    <x v="1"/>
    <s v="plays"/>
    <n v="101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d v="2016-03-15T21:00:00"/>
    <x v="3364"/>
    <n v="1458075600"/>
    <n v="1456183649"/>
    <b v="0"/>
    <n v="72"/>
    <b v="1"/>
    <s v="theater/plays"/>
    <x v="1"/>
    <s v="plays"/>
    <n v="10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d v="2015-12-13T02:26:32"/>
    <x v="3365"/>
    <n v="1449973592"/>
    <n v="1447381592"/>
    <b v="0"/>
    <n v="3"/>
    <b v="1"/>
    <s v="theater/plays"/>
    <x v="1"/>
    <s v="plays"/>
    <n v="10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d v="2015-05-13T01:37:17"/>
    <x v="3366"/>
    <n v="1431481037"/>
    <n v="1428889037"/>
    <b v="0"/>
    <n v="18"/>
    <b v="1"/>
    <s v="theater/plays"/>
    <x v="1"/>
    <s v="plays"/>
    <n v="221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d v="2015-08-01T22:24:54"/>
    <x v="3367"/>
    <n v="1438467894"/>
    <n v="1436307894"/>
    <b v="0"/>
    <n v="30"/>
    <b v="1"/>
    <s v="theater/plays"/>
    <x v="1"/>
    <s v="plays"/>
    <n v="119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d v="2015-01-01T05:00:00"/>
    <x v="3368"/>
    <n v="1420088400"/>
    <n v="1416977259"/>
    <b v="0"/>
    <n v="23"/>
    <b v="1"/>
    <s v="theater/plays"/>
    <x v="1"/>
    <s v="plays"/>
    <n v="105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d v="2017-01-15T00:59:40"/>
    <x v="3369"/>
    <n v="1484441980"/>
    <n v="1479257980"/>
    <b v="0"/>
    <n v="54"/>
    <b v="1"/>
    <s v="theater/plays"/>
    <x v="1"/>
    <s v="plays"/>
    <n v="10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d v="2016-12-17T08:00:00"/>
    <x v="3370"/>
    <n v="1481961600"/>
    <n v="1479283285"/>
    <b v="0"/>
    <n v="26"/>
    <b v="1"/>
    <s v="theater/plays"/>
    <x v="1"/>
    <s v="plays"/>
    <n v="118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d v="2015-12-02T20:59:25"/>
    <x v="3371"/>
    <n v="1449089965"/>
    <n v="1446670765"/>
    <b v="0"/>
    <n v="9"/>
    <b v="1"/>
    <s v="theater/plays"/>
    <x v="1"/>
    <s v="plays"/>
    <n v="139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d v="2014-08-25T04:59:00"/>
    <x v="3372"/>
    <n v="1408942740"/>
    <n v="1407157756"/>
    <b v="0"/>
    <n v="27"/>
    <b v="1"/>
    <s v="theater/plays"/>
    <x v="1"/>
    <s v="plays"/>
    <n v="104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d v="2015-07-18T16:00:00"/>
    <x v="3373"/>
    <n v="1437235200"/>
    <n v="1435177840"/>
    <b v="0"/>
    <n v="30"/>
    <b v="1"/>
    <s v="theater/plays"/>
    <x v="1"/>
    <s v="plays"/>
    <n v="1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d v="2015-10-28T17:33:36"/>
    <x v="3374"/>
    <n v="1446053616"/>
    <n v="1443461616"/>
    <b v="0"/>
    <n v="52"/>
    <b v="1"/>
    <s v="theater/plays"/>
    <x v="1"/>
    <s v="plays"/>
    <n v="107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d v="2014-05-18T14:39:33"/>
    <x v="3375"/>
    <n v="1400423973"/>
    <n v="1399387173"/>
    <b v="0"/>
    <n v="17"/>
    <b v="1"/>
    <s v="theater/plays"/>
    <x v="1"/>
    <s v="plays"/>
    <n v="100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d v="2015-04-25T15:49:54"/>
    <x v="3376"/>
    <n v="1429976994"/>
    <n v="1424796594"/>
    <b v="0"/>
    <n v="19"/>
    <b v="1"/>
    <s v="theater/plays"/>
    <x v="1"/>
    <s v="plays"/>
    <n v="1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d v="2015-03-20T16:56:00"/>
    <x v="3377"/>
    <n v="1426870560"/>
    <n v="1424280899"/>
    <b v="0"/>
    <n v="77"/>
    <b v="1"/>
    <s v="theater/plays"/>
    <x v="1"/>
    <s v="plays"/>
    <n v="101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d v="2014-08-31T13:08:00"/>
    <x v="3378"/>
    <n v="1409490480"/>
    <n v="1407400306"/>
    <b v="0"/>
    <n v="21"/>
    <b v="1"/>
    <s v="theater/plays"/>
    <x v="1"/>
    <s v="plays"/>
    <n v="10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d v="2015-08-26T23:00:00"/>
    <x v="3379"/>
    <n v="1440630000"/>
    <n v="1439122800"/>
    <b v="0"/>
    <n v="38"/>
    <b v="1"/>
    <s v="theater/plays"/>
    <x v="1"/>
    <s v="plays"/>
    <n v="104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d v="2014-11-29T23:52:58"/>
    <x v="3380"/>
    <n v="1417305178"/>
    <n v="1414277578"/>
    <b v="0"/>
    <n v="28"/>
    <b v="1"/>
    <s v="theater/plays"/>
    <x v="1"/>
    <s v="plays"/>
    <n v="104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d v="2015-03-11T03:26:23"/>
    <x v="3381"/>
    <n v="1426044383"/>
    <n v="1423455983"/>
    <b v="0"/>
    <n v="48"/>
    <b v="1"/>
    <s v="theater/plays"/>
    <x v="1"/>
    <s v="plays"/>
    <n v="10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d v="2016-08-01T22:59:00"/>
    <x v="3382"/>
    <n v="1470092340"/>
    <n v="1467973256"/>
    <b v="0"/>
    <n v="46"/>
    <b v="1"/>
    <s v="theater/plays"/>
    <x v="1"/>
    <s v="plays"/>
    <n v="101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d v="2016-06-23T18:47:00"/>
    <x v="3383"/>
    <n v="1466707620"/>
    <n v="1464979620"/>
    <b v="0"/>
    <n v="30"/>
    <b v="1"/>
    <s v="theater/plays"/>
    <x v="1"/>
    <s v="plays"/>
    <n v="112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d v="2015-11-21T03:00:00"/>
    <x v="3384"/>
    <n v="1448074800"/>
    <n v="1444874768"/>
    <b v="0"/>
    <n v="64"/>
    <b v="1"/>
    <s v="theater/plays"/>
    <x v="1"/>
    <s v="plays"/>
    <n v="1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d v="2014-12-10T20:49:12"/>
    <x v="3385"/>
    <n v="1418244552"/>
    <n v="1415652552"/>
    <b v="0"/>
    <n v="15"/>
    <b v="1"/>
    <s v="theater/plays"/>
    <x v="1"/>
    <s v="plays"/>
    <n v="100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d v="2014-12-03T15:28:26"/>
    <x v="3386"/>
    <n v="1417620506"/>
    <n v="1415028506"/>
    <b v="0"/>
    <n v="41"/>
    <b v="1"/>
    <s v="theater/plays"/>
    <x v="1"/>
    <s v="plays"/>
    <n v="105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d v="2014-12-14T18:18:08"/>
    <x v="3387"/>
    <n v="1418581088"/>
    <n v="1415125088"/>
    <b v="0"/>
    <n v="35"/>
    <b v="1"/>
    <s v="theater/plays"/>
    <x v="1"/>
    <s v="plays"/>
    <n v="11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d v="2015-06-18T11:04:01"/>
    <x v="3388"/>
    <n v="1434625441"/>
    <n v="1432033441"/>
    <b v="0"/>
    <n v="45"/>
    <b v="1"/>
    <s v="theater/plays"/>
    <x v="1"/>
    <s v="plays"/>
    <n v="104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d v="2016-06-03T13:31:22"/>
    <x v="3389"/>
    <n v="1464960682"/>
    <n v="1462368682"/>
    <b v="0"/>
    <n v="62"/>
    <b v="1"/>
    <s v="theater/plays"/>
    <x v="1"/>
    <s v="plays"/>
    <n v="11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d v="2014-07-10T18:35:45"/>
    <x v="3390"/>
    <n v="1405017345"/>
    <n v="1403721345"/>
    <b v="0"/>
    <n v="22"/>
    <b v="1"/>
    <s v="theater/plays"/>
    <x v="1"/>
    <s v="plays"/>
    <n v="102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d v="2014-08-08T22:28:00"/>
    <x v="3391"/>
    <n v="1407536880"/>
    <n v="1404997548"/>
    <b v="0"/>
    <n v="18"/>
    <b v="1"/>
    <s v="theater/plays"/>
    <x v="1"/>
    <s v="plays"/>
    <n v="22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d v="2016-05-06T20:17:35"/>
    <x v="3392"/>
    <n v="1462565855"/>
    <n v="1458245855"/>
    <b v="0"/>
    <n v="12"/>
    <b v="1"/>
    <s v="theater/plays"/>
    <x v="1"/>
    <s v="plays"/>
    <n v="100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d v="2014-11-06T00:46:00"/>
    <x v="3393"/>
    <n v="1415234760"/>
    <n v="1413065230"/>
    <b v="0"/>
    <n v="44"/>
    <b v="1"/>
    <s v="theater/plays"/>
    <x v="1"/>
    <s v="plays"/>
    <n v="106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d v="2014-07-27T14:17:25"/>
    <x v="3394"/>
    <n v="1406470645"/>
    <n v="1403878645"/>
    <b v="0"/>
    <n v="27"/>
    <b v="1"/>
    <s v="theater/plays"/>
    <x v="1"/>
    <s v="plays"/>
    <n v="142"/>
    <x v="3"/>
  </r>
  <r>
    <n v="3395"/>
    <s v="MIRAMAR"/>
    <s v="Miramar is a a darkly funny play exploring what it is we call â€˜homeâ€™."/>
    <n v="500"/>
    <n v="920"/>
    <x v="0"/>
    <s v="GB"/>
    <s v="GBP"/>
    <d v="2015-05-30T18:10:00"/>
    <x v="3395"/>
    <n v="1433009400"/>
    <n v="1431795944"/>
    <b v="0"/>
    <n v="38"/>
    <b v="1"/>
    <s v="theater/plays"/>
    <x v="1"/>
    <s v="plays"/>
    <n v="184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d v="2014-06-01T03:59:00"/>
    <x v="3396"/>
    <n v="1401595140"/>
    <n v="1399286589"/>
    <b v="0"/>
    <n v="28"/>
    <b v="1"/>
    <s v="theater/plays"/>
    <x v="1"/>
    <s v="plays"/>
    <n v="104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d v="2016-02-18T22:00:00"/>
    <x v="3397"/>
    <n v="1455832800"/>
    <n v="1452338929"/>
    <b v="0"/>
    <n v="24"/>
    <b v="1"/>
    <s v="theater/plays"/>
    <x v="1"/>
    <s v="plays"/>
    <n v="112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d v="2014-11-21T17:00:00"/>
    <x v="3398"/>
    <n v="1416589200"/>
    <n v="1414605776"/>
    <b v="0"/>
    <n v="65"/>
    <b v="1"/>
    <s v="theater/plays"/>
    <x v="1"/>
    <s v="plays"/>
    <n v="111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d v="2015-02-21T22:05:25"/>
    <x v="3399"/>
    <n v="1424556325"/>
    <n v="1421964325"/>
    <b v="0"/>
    <n v="46"/>
    <b v="1"/>
    <s v="theater/plays"/>
    <x v="1"/>
    <s v="plays"/>
    <n v="104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d v="2014-08-28T22:53:34"/>
    <x v="3400"/>
    <n v="1409266414"/>
    <n v="1405378414"/>
    <b v="0"/>
    <n v="85"/>
    <b v="1"/>
    <s v="theater/plays"/>
    <x v="1"/>
    <s v="plays"/>
    <n v="1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d v="2015-08-07T17:22:26"/>
    <x v="3401"/>
    <n v="1438968146"/>
    <n v="1436376146"/>
    <b v="0"/>
    <n v="66"/>
    <b v="1"/>
    <s v="theater/plays"/>
    <x v="1"/>
    <s v="plays"/>
    <n v="102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d v="2015-11-12T02:31:00"/>
    <x v="3402"/>
    <n v="1447295460"/>
    <n v="1444747843"/>
    <b v="0"/>
    <n v="165"/>
    <b v="1"/>
    <s v="theater/plays"/>
    <x v="1"/>
    <s v="plays"/>
    <n v="11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d v="2015-06-25T11:05:24"/>
    <x v="3403"/>
    <n v="1435230324"/>
    <n v="1432638324"/>
    <b v="0"/>
    <n v="17"/>
    <b v="1"/>
    <s v="theater/plays"/>
    <x v="1"/>
    <s v="plays"/>
    <n v="1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d v="2015-06-17T12:05:02"/>
    <x v="3404"/>
    <n v="1434542702"/>
    <n v="1432814702"/>
    <b v="0"/>
    <n v="3"/>
    <b v="1"/>
    <s v="theater/plays"/>
    <x v="1"/>
    <s v="plays"/>
    <n v="12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d v="2016-03-01T23:59:00"/>
    <x v="3405"/>
    <n v="1456876740"/>
    <n v="1455063886"/>
    <b v="0"/>
    <n v="17"/>
    <b v="1"/>
    <s v="theater/plays"/>
    <x v="1"/>
    <s v="plays"/>
    <n v="138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d v="2014-07-16T11:49:36"/>
    <x v="3406"/>
    <n v="1405511376"/>
    <n v="1401623376"/>
    <b v="0"/>
    <n v="91"/>
    <b v="1"/>
    <s v="theater/plays"/>
    <x v="1"/>
    <s v="plays"/>
    <n v="10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d v="2014-07-06T10:08:09"/>
    <x v="3407"/>
    <n v="1404641289"/>
    <n v="1402049289"/>
    <b v="0"/>
    <n v="67"/>
    <b v="1"/>
    <s v="theater/plays"/>
    <x v="1"/>
    <s v="plays"/>
    <n v="1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d v="2014-07-18T23:48:24"/>
    <x v="3408"/>
    <n v="1405727304"/>
    <n v="1403135304"/>
    <b v="0"/>
    <n v="18"/>
    <b v="1"/>
    <s v="theater/plays"/>
    <x v="1"/>
    <s v="plays"/>
    <n v="211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d v="2016-07-31T20:58:00"/>
    <x v="3409"/>
    <n v="1469998680"/>
    <n v="1466710358"/>
    <b v="0"/>
    <n v="21"/>
    <b v="1"/>
    <s v="theater/plays"/>
    <x v="1"/>
    <s v="plays"/>
    <n v="124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d v="2016-06-06T07:00:00"/>
    <x v="3410"/>
    <n v="1465196400"/>
    <n v="1462841990"/>
    <b v="0"/>
    <n v="40"/>
    <b v="1"/>
    <s v="theater/plays"/>
    <x v="1"/>
    <s v="plays"/>
    <n v="10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d v="2015-10-08T00:32:52"/>
    <x v="3411"/>
    <n v="1444264372"/>
    <n v="1442536372"/>
    <b v="0"/>
    <n v="78"/>
    <b v="1"/>
    <s v="theater/plays"/>
    <x v="1"/>
    <s v="plays"/>
    <n v="104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d v="2014-09-27T23:01:02"/>
    <x v="3412"/>
    <n v="1411858862"/>
    <n v="1409266862"/>
    <b v="0"/>
    <n v="26"/>
    <b v="1"/>
    <s v="theater/plays"/>
    <x v="1"/>
    <s v="plays"/>
    <n v="10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d v="2015-02-28T04:59:00"/>
    <x v="3413"/>
    <n v="1425099540"/>
    <n v="1424280938"/>
    <b v="0"/>
    <n v="14"/>
    <b v="1"/>
    <s v="theater/plays"/>
    <x v="1"/>
    <s v="plays"/>
    <n v="13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d v="2016-12-01T07:59:00"/>
    <x v="3414"/>
    <n v="1480579140"/>
    <n v="1478030325"/>
    <b v="0"/>
    <n v="44"/>
    <b v="1"/>
    <s v="theater/plays"/>
    <x v="1"/>
    <s v="plays"/>
    <n v="10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d v="2016-04-17T23:30:00"/>
    <x v="3415"/>
    <n v="1460935800"/>
    <n v="1459999656"/>
    <b v="0"/>
    <n v="9"/>
    <b v="1"/>
    <s v="theater/plays"/>
    <x v="1"/>
    <s v="plays"/>
    <n v="1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d v="2015-04-23T18:30:00"/>
    <x v="3416"/>
    <n v="1429813800"/>
    <n v="1427363645"/>
    <b v="0"/>
    <n v="30"/>
    <b v="1"/>
    <s v="theater/plays"/>
    <x v="1"/>
    <s v="plays"/>
    <n v="12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d v="2014-10-26T00:43:00"/>
    <x v="3417"/>
    <n v="1414284180"/>
    <n v="1410558948"/>
    <b v="0"/>
    <n v="45"/>
    <b v="1"/>
    <s v="theater/plays"/>
    <x v="1"/>
    <s v="plays"/>
    <n v="1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d v="2014-05-23T20:01:47"/>
    <x v="3418"/>
    <n v="1400875307"/>
    <n v="1398283307"/>
    <b v="0"/>
    <n v="56"/>
    <b v="1"/>
    <s v="theater/plays"/>
    <x v="1"/>
    <s v="plays"/>
    <n v="101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d v="2016-04-06T21:30:00"/>
    <x v="3419"/>
    <n v="1459978200"/>
    <n v="1458416585"/>
    <b v="0"/>
    <n v="46"/>
    <b v="1"/>
    <s v="theater/plays"/>
    <x v="1"/>
    <s v="plays"/>
    <n v="10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d v="2016-02-14T00:00:00"/>
    <x v="3420"/>
    <n v="1455408000"/>
    <n v="1454638202"/>
    <b v="0"/>
    <n v="34"/>
    <b v="1"/>
    <s v="theater/plays"/>
    <x v="1"/>
    <s v="plays"/>
    <n v="138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d v="2015-03-04T18:59:23"/>
    <x v="3421"/>
    <n v="1425495563"/>
    <n v="1422903563"/>
    <b v="0"/>
    <n v="98"/>
    <b v="1"/>
    <s v="theater/plays"/>
    <x v="1"/>
    <s v="plays"/>
    <n v="10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d v="2015-12-14T00:00:00"/>
    <x v="3422"/>
    <n v="1450051200"/>
    <n v="1447594176"/>
    <b v="0"/>
    <n v="46"/>
    <b v="1"/>
    <s v="theater/plays"/>
    <x v="1"/>
    <s v="plays"/>
    <n v="109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d v="2015-04-24T21:52:21"/>
    <x v="3423"/>
    <n v="1429912341"/>
    <n v="1427320341"/>
    <b v="0"/>
    <n v="10"/>
    <b v="1"/>
    <s v="theater/plays"/>
    <x v="1"/>
    <s v="plays"/>
    <n v="14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d v="2015-02-05T06:59:00"/>
    <x v="3424"/>
    <n v="1423119540"/>
    <n v="1421252084"/>
    <b v="0"/>
    <n v="76"/>
    <b v="1"/>
    <s v="theater/plays"/>
    <x v="1"/>
    <s v="plays"/>
    <n v="10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d v="2014-10-04T14:48:56"/>
    <x v="3425"/>
    <n v="1412434136"/>
    <n v="1409669336"/>
    <b v="0"/>
    <n v="104"/>
    <b v="1"/>
    <s v="theater/plays"/>
    <x v="1"/>
    <s v="plays"/>
    <n v="10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d v="2014-09-21T02:00:00"/>
    <x v="3426"/>
    <n v="1411264800"/>
    <n v="1409620903"/>
    <b v="0"/>
    <n v="87"/>
    <b v="1"/>
    <s v="theater/plays"/>
    <x v="1"/>
    <s v="plays"/>
    <n v="10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d v="2014-07-02T15:29:12"/>
    <x v="3427"/>
    <n v="1404314952"/>
    <n v="1401722952"/>
    <b v="0"/>
    <n v="29"/>
    <b v="1"/>
    <s v="theater/plays"/>
    <x v="1"/>
    <s v="plays"/>
    <n v="10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d v="2015-02-28T17:00:00"/>
    <x v="3428"/>
    <n v="1425142800"/>
    <n v="1422983847"/>
    <b v="0"/>
    <n v="51"/>
    <b v="1"/>
    <s v="theater/plays"/>
    <x v="1"/>
    <s v="plays"/>
    <n v="103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d v="2016-11-02T00:31:01"/>
    <x v="3429"/>
    <n v="1478046661"/>
    <n v="1476837061"/>
    <b v="0"/>
    <n v="12"/>
    <b v="1"/>
    <s v="theater/plays"/>
    <x v="1"/>
    <s v="plays"/>
    <n v="13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d v="2014-07-30T22:41:41"/>
    <x v="3430"/>
    <n v="1406760101"/>
    <n v="1404168101"/>
    <b v="0"/>
    <n v="72"/>
    <b v="1"/>
    <s v="theater/plays"/>
    <x v="1"/>
    <s v="plays"/>
    <n v="109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d v="2014-08-18T17:32:33"/>
    <x v="3431"/>
    <n v="1408383153"/>
    <n v="1405791153"/>
    <b v="0"/>
    <n v="21"/>
    <b v="1"/>
    <s v="theater/plays"/>
    <x v="1"/>
    <s v="plays"/>
    <n v="10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d v="2016-02-05T22:00:00"/>
    <x v="3432"/>
    <n v="1454709600"/>
    <n v="1452520614"/>
    <b v="0"/>
    <n v="42"/>
    <b v="1"/>
    <s v="theater/plays"/>
    <x v="1"/>
    <s v="plays"/>
    <n v="110"/>
    <x v="2"/>
  </r>
  <r>
    <n v="3433"/>
    <s v="The Dybbuk"/>
    <s v="death&amp;pretzels presents their first Chicago based project:_x000a_The Dybbuk by S. Ansky"/>
    <n v="9500"/>
    <n v="9525"/>
    <x v="0"/>
    <s v="US"/>
    <s v="USD"/>
    <d v="2014-06-17T03:00:00"/>
    <x v="3433"/>
    <n v="1402974000"/>
    <n v="1400290255"/>
    <b v="0"/>
    <n v="71"/>
    <b v="1"/>
    <s v="theater/plays"/>
    <x v="1"/>
    <s v="plays"/>
    <n v="1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d v="2014-07-10T09:07:49"/>
    <x v="3434"/>
    <n v="1404983269"/>
    <n v="1402391269"/>
    <b v="0"/>
    <n v="168"/>
    <b v="1"/>
    <s v="theater/plays"/>
    <x v="1"/>
    <s v="plays"/>
    <n v="10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d v="2016-08-07T03:00:00"/>
    <x v="3435"/>
    <n v="1470538800"/>
    <n v="1469112493"/>
    <b v="0"/>
    <n v="19"/>
    <b v="1"/>
    <s v="theater/plays"/>
    <x v="1"/>
    <s v="plays"/>
    <n v="112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d v="2014-08-21T16:28:00"/>
    <x v="3436"/>
    <n v="1408638480"/>
    <n v="1406811593"/>
    <b v="0"/>
    <n v="37"/>
    <b v="1"/>
    <s v="theater/plays"/>
    <x v="1"/>
    <s v="plays"/>
    <n v="10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d v="2015-08-19T17:03:40"/>
    <x v="3437"/>
    <n v="1440003820"/>
    <n v="1437411820"/>
    <b v="0"/>
    <n v="36"/>
    <b v="1"/>
    <s v="theater/plays"/>
    <x v="1"/>
    <s v="plays"/>
    <n v="101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d v="2015-05-02T21:00:00"/>
    <x v="3438"/>
    <n v="1430600400"/>
    <n v="1428358567"/>
    <b v="0"/>
    <n v="14"/>
    <b v="1"/>
    <s v="theater/plays"/>
    <x v="1"/>
    <s v="plays"/>
    <n v="104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d v="2016-01-19T04:59:00"/>
    <x v="3439"/>
    <n v="1453179540"/>
    <n v="1452030730"/>
    <b v="0"/>
    <n v="18"/>
    <b v="1"/>
    <s v="theater/plays"/>
    <x v="1"/>
    <s v="plays"/>
    <n v="135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d v="2014-07-11T16:15:00"/>
    <x v="3440"/>
    <n v="1405095300"/>
    <n v="1403146628"/>
    <b v="0"/>
    <n v="82"/>
    <b v="1"/>
    <s v="theater/plays"/>
    <x v="1"/>
    <s v="plays"/>
    <n v="105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d v="2015-11-13T20:17:00"/>
    <x v="3441"/>
    <n v="1447445820"/>
    <n v="1445077121"/>
    <b v="0"/>
    <n v="43"/>
    <b v="1"/>
    <s v="theater/plays"/>
    <x v="1"/>
    <s v="plays"/>
    <n v="103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d v="2015-05-30T20:11:12"/>
    <x v="3442"/>
    <n v="1433016672"/>
    <n v="1430424672"/>
    <b v="0"/>
    <n v="8"/>
    <b v="1"/>
    <s v="theater/plays"/>
    <x v="1"/>
    <s v="plays"/>
    <n v="1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d v="2014-09-09T12:35:46"/>
    <x v="3443"/>
    <n v="1410266146"/>
    <n v="1407674146"/>
    <b v="0"/>
    <n v="45"/>
    <b v="1"/>
    <s v="theater/plays"/>
    <x v="1"/>
    <s v="plays"/>
    <n v="18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d v="2016-06-08T13:59:00"/>
    <x v="3444"/>
    <n v="1465394340"/>
    <n v="1464677986"/>
    <b v="0"/>
    <n v="20"/>
    <b v="1"/>
    <s v="theater/plays"/>
    <x v="1"/>
    <s v="plays"/>
    <n v="289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d v="2015-10-23T12:43:56"/>
    <x v="3445"/>
    <n v="1445604236"/>
    <n v="1443185036"/>
    <b v="0"/>
    <n v="31"/>
    <b v="1"/>
    <s v="theater/plays"/>
    <x v="1"/>
    <s v="plays"/>
    <n v="10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d v="2015-02-05T12:20:00"/>
    <x v="3446"/>
    <n v="1423138800"/>
    <n v="1421092725"/>
    <b v="0"/>
    <n v="25"/>
    <b v="1"/>
    <s v="theater/plays"/>
    <x v="1"/>
    <s v="plays"/>
    <n v="108"/>
    <x v="0"/>
  </r>
  <r>
    <n v="3447"/>
    <s v="The Vagabond Halfback"/>
    <s v="&quot;He was a poet, a vagrant, a philosopher, a lady's man and a hard drinker&quot;"/>
    <n v="1000"/>
    <n v="1078"/>
    <x v="0"/>
    <s v="US"/>
    <s v="USD"/>
    <d v="2016-03-18T20:20:12"/>
    <x v="3447"/>
    <n v="1458332412"/>
    <n v="1454448012"/>
    <b v="0"/>
    <n v="14"/>
    <b v="1"/>
    <s v="theater/plays"/>
    <x v="1"/>
    <s v="plays"/>
    <n v="108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d v="2014-12-17T02:51:29"/>
    <x v="3448"/>
    <n v="1418784689"/>
    <n v="1416192689"/>
    <b v="0"/>
    <n v="45"/>
    <b v="1"/>
    <s v="theater/plays"/>
    <x v="1"/>
    <s v="plays"/>
    <n v="110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d v="2016-07-09T04:00:00"/>
    <x v="3449"/>
    <n v="1468036800"/>
    <n v="1465607738"/>
    <b v="0"/>
    <n v="20"/>
    <b v="1"/>
    <s v="theater/plays"/>
    <x v="1"/>
    <s v="plays"/>
    <n v="171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d v="2015-04-02T15:54:31"/>
    <x v="3450"/>
    <n v="1427990071"/>
    <n v="1422809671"/>
    <b v="0"/>
    <n v="39"/>
    <b v="1"/>
    <s v="theater/plays"/>
    <x v="1"/>
    <s v="plays"/>
    <n v="15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d v="2015-04-21T17:22:07"/>
    <x v="3451"/>
    <n v="1429636927"/>
    <n v="1427304127"/>
    <b v="0"/>
    <n v="16"/>
    <b v="1"/>
    <s v="theater/plays"/>
    <x v="1"/>
    <s v="plays"/>
    <n v="10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d v="2014-07-23T03:59:00"/>
    <x v="3452"/>
    <n v="1406087940"/>
    <n v="1404141626"/>
    <b v="0"/>
    <n v="37"/>
    <b v="1"/>
    <s v="theater/plays"/>
    <x v="1"/>
    <s v="plays"/>
    <n v="153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d v="2016-08-13T23:29:16"/>
    <x v="3453"/>
    <n v="1471130956"/>
    <n v="1465946956"/>
    <b v="0"/>
    <n v="14"/>
    <b v="1"/>
    <s v="theater/plays"/>
    <x v="1"/>
    <s v="plays"/>
    <n v="128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d v="2014-07-31T16:45:59"/>
    <x v="3454"/>
    <n v="1406825159"/>
    <n v="1404233159"/>
    <b v="0"/>
    <n v="21"/>
    <b v="1"/>
    <s v="theater/plays"/>
    <x v="1"/>
    <s v="plays"/>
    <n v="10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d v="2016-10-13T18:00:27"/>
    <x v="3455"/>
    <n v="1476381627"/>
    <n v="1473789627"/>
    <b v="0"/>
    <n v="69"/>
    <b v="1"/>
    <s v="theater/plays"/>
    <x v="1"/>
    <s v="plays"/>
    <n v="101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d v="2014-08-01T06:59:00"/>
    <x v="3456"/>
    <n v="1406876340"/>
    <n v="1404190567"/>
    <b v="0"/>
    <n v="16"/>
    <b v="1"/>
    <s v="theater/plays"/>
    <x v="1"/>
    <s v="plays"/>
    <n v="191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d v="2015-02-12T05:59:00"/>
    <x v="3457"/>
    <n v="1423720740"/>
    <n v="1421081857"/>
    <b v="0"/>
    <n v="55"/>
    <b v="1"/>
    <s v="theater/plays"/>
    <x v="1"/>
    <s v="plays"/>
    <n v="14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d v="2015-02-03T04:27:00"/>
    <x v="3458"/>
    <n v="1422937620"/>
    <n v="1420606303"/>
    <b v="0"/>
    <n v="27"/>
    <b v="1"/>
    <s v="theater/plays"/>
    <x v="1"/>
    <s v="plays"/>
    <n v="12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d v="2016-05-20T11:31:00"/>
    <x v="3459"/>
    <n v="1463743860"/>
    <n v="1461151860"/>
    <b v="0"/>
    <n v="36"/>
    <b v="1"/>
    <s v="theater/plays"/>
    <x v="1"/>
    <s v="plays"/>
    <n v="12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d v="2014-08-15T12:39:12"/>
    <x v="3460"/>
    <n v="1408106352"/>
    <n v="1406896752"/>
    <b v="0"/>
    <n v="19"/>
    <b v="1"/>
    <s v="theater/plays"/>
    <x v="1"/>
    <s v="plays"/>
    <n v="19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d v="2016-10-29T03:00:00"/>
    <x v="3461"/>
    <n v="1477710000"/>
    <n v="1475248279"/>
    <b v="0"/>
    <n v="12"/>
    <b v="1"/>
    <s v="theater/plays"/>
    <x v="1"/>
    <s v="plays"/>
    <n v="13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d v="2015-07-10T18:00:00"/>
    <x v="3462"/>
    <n v="1436551200"/>
    <n v="1435181628"/>
    <b v="0"/>
    <n v="17"/>
    <b v="1"/>
    <s v="theater/plays"/>
    <x v="1"/>
    <s v="plays"/>
    <n v="20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d v="2016-10-11T03:59:00"/>
    <x v="3463"/>
    <n v="1476158340"/>
    <n v="1472594585"/>
    <b v="0"/>
    <n v="114"/>
    <b v="1"/>
    <s v="theater/plays"/>
    <x v="1"/>
    <s v="plays"/>
    <n v="10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d v="2016-08-23T03:07:17"/>
    <x v="3464"/>
    <n v="1471921637"/>
    <n v="1469329637"/>
    <b v="0"/>
    <n v="93"/>
    <b v="1"/>
    <s v="theater/plays"/>
    <x v="1"/>
    <s v="plays"/>
    <n v="10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d v="2015-08-09T16:00:00"/>
    <x v="3465"/>
    <n v="1439136000"/>
    <n v="1436972472"/>
    <b v="0"/>
    <n v="36"/>
    <b v="1"/>
    <s v="theater/plays"/>
    <x v="1"/>
    <s v="plays"/>
    <n v="10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d v="2016-04-19T23:27:30"/>
    <x v="3466"/>
    <n v="1461108450"/>
    <n v="1455928050"/>
    <b v="0"/>
    <n v="61"/>
    <b v="1"/>
    <s v="theater/plays"/>
    <x v="1"/>
    <s v="plays"/>
    <n v="127"/>
    <x v="2"/>
  </r>
  <r>
    <n v="3467"/>
    <s v="Venus in Fur, Los Angeles."/>
    <s v="Venus in Fur, By David Ives."/>
    <n v="3000"/>
    <n v="3030"/>
    <x v="0"/>
    <s v="US"/>
    <s v="USD"/>
    <d v="2015-03-20T15:07:12"/>
    <x v="3467"/>
    <n v="1426864032"/>
    <n v="1424275632"/>
    <b v="0"/>
    <n v="47"/>
    <b v="1"/>
    <s v="theater/plays"/>
    <x v="1"/>
    <s v="plays"/>
    <n v="101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d v="2016-09-21T03:00:00"/>
    <x v="3468"/>
    <n v="1474426800"/>
    <n v="1471976529"/>
    <b v="0"/>
    <n v="17"/>
    <b v="1"/>
    <s v="theater/plays"/>
    <x v="1"/>
    <s v="plays"/>
    <n v="122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d v="2016-04-28T15:24:05"/>
    <x v="3469"/>
    <n v="1461857045"/>
    <n v="1459265045"/>
    <b v="0"/>
    <n v="63"/>
    <b v="1"/>
    <s v="theater/plays"/>
    <x v="1"/>
    <s v="plays"/>
    <n v="113"/>
    <x v="2"/>
  </r>
  <r>
    <n v="3470"/>
    <s v="She Kills Monsters"/>
    <s v="The New Artist's Circle is a theatre company dedicated to bringing the arts to young people."/>
    <n v="250"/>
    <n v="375"/>
    <x v="0"/>
    <s v="US"/>
    <s v="USD"/>
    <d v="2016-07-15T21:38:00"/>
    <x v="3470"/>
    <n v="1468618680"/>
    <n v="1465345902"/>
    <b v="0"/>
    <n v="9"/>
    <b v="1"/>
    <s v="theater/plays"/>
    <x v="1"/>
    <s v="plays"/>
    <n v="15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d v="2014-08-31T20:00:00"/>
    <x v="3471"/>
    <n v="1409515200"/>
    <n v="1405971690"/>
    <b v="0"/>
    <n v="30"/>
    <b v="1"/>
    <s v="theater/plays"/>
    <x v="1"/>
    <s v="plays"/>
    <n v="21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d v="2014-11-06T05:59:00"/>
    <x v="3472"/>
    <n v="1415253540"/>
    <n v="1413432331"/>
    <b v="0"/>
    <n v="23"/>
    <b v="1"/>
    <s v="theater/plays"/>
    <x v="1"/>
    <s v="plays"/>
    <n v="10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d v="2015-03-20T20:27:00"/>
    <x v="3473"/>
    <n v="1426883220"/>
    <n v="1425067296"/>
    <b v="0"/>
    <n v="33"/>
    <b v="1"/>
    <s v="theater/plays"/>
    <x v="1"/>
    <s v="plays"/>
    <n v="1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d v="2016-07-20T12:02:11"/>
    <x v="3474"/>
    <n v="1469016131"/>
    <n v="1466424131"/>
    <b v="0"/>
    <n v="39"/>
    <b v="1"/>
    <s v="theater/plays"/>
    <x v="1"/>
    <s v="plays"/>
    <n v="10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d v="2014-11-03T00:00:00"/>
    <x v="3475"/>
    <n v="1414972800"/>
    <n v="1412629704"/>
    <b v="0"/>
    <n v="17"/>
    <b v="1"/>
    <s v="theater/plays"/>
    <x v="1"/>
    <s v="plays"/>
    <n v="11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d v="2014-10-27T03:00:00"/>
    <x v="3476"/>
    <n v="1414378800"/>
    <n v="1412836990"/>
    <b v="0"/>
    <n v="6"/>
    <b v="1"/>
    <s v="theater/plays"/>
    <x v="1"/>
    <s v="plays"/>
    <n v="10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d v="2015-05-17T03:00:00"/>
    <x v="3477"/>
    <n v="1431831600"/>
    <n v="1430761243"/>
    <b v="0"/>
    <n v="39"/>
    <b v="1"/>
    <s v="theater/plays"/>
    <x v="1"/>
    <s v="plays"/>
    <n v="11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d v="2015-03-16T21:00:00"/>
    <x v="3478"/>
    <n v="1426539600"/>
    <n v="1424296822"/>
    <b v="0"/>
    <n v="57"/>
    <b v="1"/>
    <s v="theater/plays"/>
    <x v="1"/>
    <s v="plays"/>
    <n v="113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d v="2014-06-21T20:31:20"/>
    <x v="3479"/>
    <n v="1403382680"/>
    <n v="1400790680"/>
    <b v="0"/>
    <n v="56"/>
    <b v="1"/>
    <s v="theater/plays"/>
    <x v="1"/>
    <s v="plays"/>
    <n v="128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d v="2015-07-10T21:00:00"/>
    <x v="3480"/>
    <n v="1436562000"/>
    <n v="1434440227"/>
    <b v="0"/>
    <n v="13"/>
    <b v="1"/>
    <s v="theater/plays"/>
    <x v="1"/>
    <s v="plays"/>
    <n v="143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d v="2015-01-02T05:56:28"/>
    <x v="3481"/>
    <n v="1420178188"/>
    <n v="1418709388"/>
    <b v="0"/>
    <n v="95"/>
    <b v="1"/>
    <s v="theater/plays"/>
    <x v="1"/>
    <s v="plays"/>
    <n v="11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d v="2014-07-06T18:31:06"/>
    <x v="3482"/>
    <n v="1404671466"/>
    <n v="1402079466"/>
    <b v="0"/>
    <n v="80"/>
    <b v="1"/>
    <s v="theater/plays"/>
    <x v="1"/>
    <s v="plays"/>
    <n v="138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d v="2014-07-03T16:03:01"/>
    <x v="3483"/>
    <n v="1404403381"/>
    <n v="1401811381"/>
    <b v="0"/>
    <n v="133"/>
    <b v="1"/>
    <s v="theater/plays"/>
    <x v="1"/>
    <s v="plays"/>
    <n v="16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d v="2016-06-15T18:14:59"/>
    <x v="3484"/>
    <n v="1466014499"/>
    <n v="1463422499"/>
    <b v="0"/>
    <n v="44"/>
    <b v="1"/>
    <s v="theater/plays"/>
    <x v="1"/>
    <s v="plays"/>
    <n v="11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d v="2016-02-02T16:38:00"/>
    <x v="3485"/>
    <n v="1454431080"/>
    <n v="1451839080"/>
    <b v="0"/>
    <n v="30"/>
    <b v="1"/>
    <s v="theater/plays"/>
    <x v="1"/>
    <s v="plays"/>
    <n v="10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d v="2015-06-03T06:59:00"/>
    <x v="3486"/>
    <n v="1433314740"/>
    <n v="1430600401"/>
    <b v="0"/>
    <n v="56"/>
    <b v="1"/>
    <s v="theater/plays"/>
    <x v="1"/>
    <s v="plays"/>
    <n v="15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d v="2015-06-24T22:34:12"/>
    <x v="3487"/>
    <n v="1435185252"/>
    <n v="1432593252"/>
    <b v="0"/>
    <n v="66"/>
    <b v="1"/>
    <s v="theater/plays"/>
    <x v="1"/>
    <s v="plays"/>
    <n v="128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d v="2015-04-17T16:00:00"/>
    <x v="3488"/>
    <n v="1429286400"/>
    <n v="1427221560"/>
    <b v="0"/>
    <n v="29"/>
    <b v="1"/>
    <s v="theater/plays"/>
    <x v="1"/>
    <s v="plays"/>
    <n v="121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d v="2014-05-24T21:00:00"/>
    <x v="3489"/>
    <n v="1400965200"/>
    <n v="1398352531"/>
    <b v="0"/>
    <n v="72"/>
    <b v="1"/>
    <s v="theater/plays"/>
    <x v="1"/>
    <s v="plays"/>
    <n v="113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d v="2016-04-13T19:15:24"/>
    <x v="3490"/>
    <n v="1460574924"/>
    <n v="1457982924"/>
    <b v="0"/>
    <n v="27"/>
    <b v="1"/>
    <s v="theater/plays"/>
    <x v="1"/>
    <s v="plays"/>
    <n v="12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d v="2015-05-18T05:59:44"/>
    <x v="3491"/>
    <n v="1431928784"/>
    <n v="1430114384"/>
    <b v="0"/>
    <n v="10"/>
    <b v="1"/>
    <s v="theater/plays"/>
    <x v="1"/>
    <s v="plays"/>
    <n v="158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d v="2015-10-26T00:13:17"/>
    <x v="3492"/>
    <n v="1445818397"/>
    <n v="1442794397"/>
    <b v="0"/>
    <n v="35"/>
    <b v="1"/>
    <s v="theater/plays"/>
    <x v="1"/>
    <s v="plays"/>
    <n v="105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d v="2014-08-17T05:11:00"/>
    <x v="3493"/>
    <n v="1408252260"/>
    <n v="1406580436"/>
    <b v="0"/>
    <n v="29"/>
    <b v="1"/>
    <s v="theater/plays"/>
    <x v="1"/>
    <s v="plays"/>
    <n v="1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d v="2016-11-26T06:00:00"/>
    <x v="3494"/>
    <n v="1480140000"/>
    <n v="1479186575"/>
    <b v="0"/>
    <n v="13"/>
    <b v="1"/>
    <s v="theater/plays"/>
    <x v="1"/>
    <s v="plays"/>
    <n v="1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d v="2014-11-01T17:18:00"/>
    <x v="3495"/>
    <n v="1414862280"/>
    <n v="1412360309"/>
    <b v="0"/>
    <n v="72"/>
    <b v="1"/>
    <s v="theater/plays"/>
    <x v="1"/>
    <s v="plays"/>
    <n v="107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d v="2016-09-11T20:19:26"/>
    <x v="3496"/>
    <n v="1473625166"/>
    <n v="1470169166"/>
    <b v="0"/>
    <n v="78"/>
    <b v="1"/>
    <s v="theater/plays"/>
    <x v="1"/>
    <s v="plays"/>
    <n v="12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d v="2016-06-02T22:00:00"/>
    <x v="3497"/>
    <n v="1464904800"/>
    <n v="1463852904"/>
    <b v="0"/>
    <n v="49"/>
    <b v="1"/>
    <s v="theater/plays"/>
    <x v="1"/>
    <s v="plays"/>
    <n v="109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d v="2016-05-28T21:44:00"/>
    <x v="3498"/>
    <n v="1464471840"/>
    <n v="1459309704"/>
    <b v="0"/>
    <n v="42"/>
    <b v="1"/>
    <s v="theater/plays"/>
    <x v="1"/>
    <s v="plays"/>
    <n v="102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d v="2015-07-01T06:59:00"/>
    <x v="3499"/>
    <n v="1435733940"/>
    <n v="1431046325"/>
    <b v="0"/>
    <n v="35"/>
    <b v="1"/>
    <s v="theater/plays"/>
    <x v="1"/>
    <s v="plays"/>
    <n v="10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d v="2016-03-07T04:59:00"/>
    <x v="3500"/>
    <n v="1457326740"/>
    <n v="1455919438"/>
    <b v="0"/>
    <n v="42"/>
    <b v="1"/>
    <s v="theater/plays"/>
    <x v="1"/>
    <s v="plays"/>
    <n v="10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d v="2015-09-11T18:19:55"/>
    <x v="3501"/>
    <n v="1441995595"/>
    <n v="1439835595"/>
    <b v="0"/>
    <n v="42"/>
    <b v="1"/>
    <s v="theater/plays"/>
    <x v="1"/>
    <s v="plays"/>
    <n v="1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d v="2016-03-16T03:59:00"/>
    <x v="3502"/>
    <n v="1458100740"/>
    <n v="1456862924"/>
    <b v="0"/>
    <n v="31"/>
    <b v="1"/>
    <s v="theater/plays"/>
    <x v="1"/>
    <s v="plays"/>
    <n v="105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d v="2016-07-24T11:28:48"/>
    <x v="3503"/>
    <n v="1469359728"/>
    <n v="1466767728"/>
    <b v="0"/>
    <n v="38"/>
    <b v="1"/>
    <s v="theater/plays"/>
    <x v="1"/>
    <s v="plays"/>
    <n v="10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d v="2015-11-19T18:58:11"/>
    <x v="3504"/>
    <n v="1447959491"/>
    <n v="1445363891"/>
    <b v="0"/>
    <n v="8"/>
    <b v="1"/>
    <s v="theater/plays"/>
    <x v="1"/>
    <s v="plays"/>
    <n v="10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d v="2014-05-13T04:00:00"/>
    <x v="3505"/>
    <n v="1399953600"/>
    <n v="1398983245"/>
    <b v="0"/>
    <n v="39"/>
    <b v="1"/>
    <s v="theater/plays"/>
    <x v="1"/>
    <s v="plays"/>
    <n v="10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d v="2014-08-23T17:37:20"/>
    <x v="3506"/>
    <n v="1408815440"/>
    <n v="1404927440"/>
    <b v="0"/>
    <n v="29"/>
    <b v="1"/>
    <s v="theater/plays"/>
    <x v="1"/>
    <s v="plays"/>
    <n v="102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d v="2016-05-31T22:08:57"/>
    <x v="3507"/>
    <n v="1464732537"/>
    <n v="1462140537"/>
    <b v="0"/>
    <n v="72"/>
    <b v="1"/>
    <s v="theater/plays"/>
    <x v="1"/>
    <s v="plays"/>
    <n v="104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d v="2016-05-10T21:00:00"/>
    <x v="3508"/>
    <n v="1462914000"/>
    <n v="1460914253"/>
    <b v="0"/>
    <n v="15"/>
    <b v="1"/>
    <s v="theater/plays"/>
    <x v="1"/>
    <s v="plays"/>
    <n v="18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d v="2014-11-21T04:55:00"/>
    <x v="3509"/>
    <n v="1416545700"/>
    <n v="1415392666"/>
    <b v="0"/>
    <n v="33"/>
    <b v="1"/>
    <s v="theater/plays"/>
    <x v="1"/>
    <s v="plays"/>
    <n v="106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d v="2014-07-02T14:54:06"/>
    <x v="3510"/>
    <n v="1404312846"/>
    <n v="1402584846"/>
    <b v="0"/>
    <n v="15"/>
    <b v="1"/>
    <s v="theater/plays"/>
    <x v="1"/>
    <s v="plays"/>
    <n v="101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d v="2014-11-07T18:30:00"/>
    <x v="3511"/>
    <n v="1415385000"/>
    <n v="1413406695"/>
    <b v="0"/>
    <n v="19"/>
    <b v="1"/>
    <s v="theater/plays"/>
    <x v="1"/>
    <s v="plays"/>
    <n v="10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d v="2015-04-23T11:53:12"/>
    <x v="3512"/>
    <n v="1429789992"/>
    <n v="1424609592"/>
    <b v="0"/>
    <n v="17"/>
    <b v="1"/>
    <s v="theater/plays"/>
    <x v="1"/>
    <s v="plays"/>
    <n v="1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d v="2014-06-04T04:59:00"/>
    <x v="3513"/>
    <n v="1401857940"/>
    <n v="1400725112"/>
    <b v="0"/>
    <n v="44"/>
    <b v="1"/>
    <s v="theater/plays"/>
    <x v="1"/>
    <s v="plays"/>
    <n v="118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d v="2015-02-02T04:59:00"/>
    <x v="3514"/>
    <n v="1422853140"/>
    <n v="1421439552"/>
    <b v="0"/>
    <n v="10"/>
    <b v="1"/>
    <s v="theater/plays"/>
    <x v="1"/>
    <s v="plays"/>
    <n v="11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d v="2015-05-31T18:32:51"/>
    <x v="3515"/>
    <n v="1433097171"/>
    <n v="1430505171"/>
    <b v="0"/>
    <n v="46"/>
    <b v="1"/>
    <s v="theater/plays"/>
    <x v="1"/>
    <s v="plays"/>
    <n v="1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d v="2014-09-08T03:00:00"/>
    <x v="3516"/>
    <n v="1410145200"/>
    <n v="1407197670"/>
    <b v="0"/>
    <n v="11"/>
    <b v="1"/>
    <s v="theater/plays"/>
    <x v="1"/>
    <s v="plays"/>
    <n v="1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d v="2014-07-04T11:00:00"/>
    <x v="3517"/>
    <n v="1404471600"/>
    <n v="1401910634"/>
    <b v="0"/>
    <n v="13"/>
    <b v="1"/>
    <s v="theater/plays"/>
    <x v="1"/>
    <s v="plays"/>
    <n v="1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d v="2014-10-02T14:21:00"/>
    <x v="3518"/>
    <n v="1412259660"/>
    <n v="1410461299"/>
    <b v="0"/>
    <n v="33"/>
    <b v="1"/>
    <s v="theater/plays"/>
    <x v="1"/>
    <s v="plays"/>
    <n v="11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d v="2015-03-04T14:22:30"/>
    <x v="3519"/>
    <n v="1425478950"/>
    <n v="1422886950"/>
    <b v="0"/>
    <n v="28"/>
    <b v="1"/>
    <s v="theater/plays"/>
    <x v="1"/>
    <s v="plays"/>
    <n v="101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d v="2015-09-06T13:47:00"/>
    <x v="3520"/>
    <n v="1441547220"/>
    <n v="1439322412"/>
    <b v="0"/>
    <n v="21"/>
    <b v="1"/>
    <s v="theater/plays"/>
    <x v="1"/>
    <s v="plays"/>
    <n v="101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d v="2014-09-29T08:40:20"/>
    <x v="3521"/>
    <n v="1411980020"/>
    <n v="1409388020"/>
    <b v="0"/>
    <n v="13"/>
    <b v="1"/>
    <s v="theater/plays"/>
    <x v="1"/>
    <s v="plays"/>
    <n v="16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d v="2015-09-15T10:06:00"/>
    <x v="3522"/>
    <n v="1442311560"/>
    <n v="1439924246"/>
    <b v="0"/>
    <n v="34"/>
    <b v="1"/>
    <s v="theater/plays"/>
    <x v="1"/>
    <s v="plays"/>
    <n v="1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d v="2016-09-25T23:00:00"/>
    <x v="3523"/>
    <n v="1474844400"/>
    <n v="1469871148"/>
    <b v="0"/>
    <n v="80"/>
    <b v="1"/>
    <s v="theater/plays"/>
    <x v="1"/>
    <s v="plays"/>
    <n v="114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d v="2014-09-13T04:00:00"/>
    <x v="3524"/>
    <n v="1410580800"/>
    <n v="1409336373"/>
    <b v="0"/>
    <n v="74"/>
    <b v="1"/>
    <s v="theater/plays"/>
    <x v="1"/>
    <s v="plays"/>
    <n v="10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d v="2015-08-09T16:00:00"/>
    <x v="3525"/>
    <n v="1439136000"/>
    <n v="1438188106"/>
    <b v="0"/>
    <n v="7"/>
    <b v="1"/>
    <s v="theater/plays"/>
    <x v="1"/>
    <s v="plays"/>
    <n v="106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d v="2016-04-28T05:59:00"/>
    <x v="3526"/>
    <n v="1461823140"/>
    <n v="1459411371"/>
    <b v="0"/>
    <n v="34"/>
    <b v="1"/>
    <s v="theater/plays"/>
    <x v="1"/>
    <s v="plays"/>
    <n v="102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d v="2015-07-11T03:59:00"/>
    <x v="3527"/>
    <n v="1436587140"/>
    <n v="1434069205"/>
    <b v="0"/>
    <n v="86"/>
    <b v="1"/>
    <s v="theater/plays"/>
    <x v="1"/>
    <s v="plays"/>
    <n v="11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d v="2017-01-18T12:01:58"/>
    <x v="3528"/>
    <n v="1484740918"/>
    <n v="1483012918"/>
    <b v="0"/>
    <n v="37"/>
    <b v="1"/>
    <s v="theater/plays"/>
    <x v="1"/>
    <s v="plays"/>
    <n v="10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d v="2015-07-13T01:00:00"/>
    <x v="3529"/>
    <n v="1436749200"/>
    <n v="1434997018"/>
    <b v="0"/>
    <n v="18"/>
    <b v="1"/>
    <s v="theater/plays"/>
    <x v="1"/>
    <s v="plays"/>
    <n v="132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d v="2016-04-10T20:00:00"/>
    <x v="3530"/>
    <n v="1460318400"/>
    <n v="1457881057"/>
    <b v="0"/>
    <n v="22"/>
    <b v="1"/>
    <s v="theater/plays"/>
    <x v="1"/>
    <s v="plays"/>
    <n v="100"/>
    <x v="2"/>
  </r>
  <r>
    <n v="3531"/>
    <s v="The Reinvention of Lily Johnson"/>
    <s v="A political comedy for a crazy election year"/>
    <n v="1000"/>
    <n v="1280"/>
    <x v="0"/>
    <s v="US"/>
    <s v="USD"/>
    <d v="2016-06-30T15:42:14"/>
    <x v="3531"/>
    <n v="1467301334"/>
    <n v="1464709334"/>
    <b v="0"/>
    <n v="26"/>
    <b v="1"/>
    <s v="theater/plays"/>
    <x v="1"/>
    <s v="plays"/>
    <n v="12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d v="2014-09-18T03:59:00"/>
    <x v="3532"/>
    <n v="1411012740"/>
    <n v="1409667827"/>
    <b v="0"/>
    <n v="27"/>
    <b v="1"/>
    <s v="theater/plays"/>
    <x v="1"/>
    <s v="plays"/>
    <n v="1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d v="2015-11-11T19:16:07"/>
    <x v="3533"/>
    <n v="1447269367"/>
    <n v="1444673767"/>
    <b v="0"/>
    <n v="8"/>
    <b v="1"/>
    <s v="theater/plays"/>
    <x v="1"/>
    <s v="plays"/>
    <n v="126"/>
    <x v="0"/>
  </r>
  <r>
    <n v="3534"/>
    <s v="Night of Ashes"/>
    <s v="A Theatrical Prequel to Hell's Rebels, the current Pathfinder Adventure Path from Paizo Publishing"/>
    <n v="5000"/>
    <n v="7810"/>
    <x v="0"/>
    <s v="US"/>
    <s v="USD"/>
    <d v="2015-10-01T15:00:23"/>
    <x v="3534"/>
    <n v="1443711623"/>
    <n v="1440687623"/>
    <b v="0"/>
    <n v="204"/>
    <b v="1"/>
    <s v="theater/plays"/>
    <x v="1"/>
    <s v="plays"/>
    <n v="156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d v="2015-10-02T18:00:00"/>
    <x v="3535"/>
    <n v="1443808800"/>
    <n v="1441120910"/>
    <b v="0"/>
    <n v="46"/>
    <b v="1"/>
    <s v="theater/plays"/>
    <x v="1"/>
    <s v="plays"/>
    <n v="103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d v="2015-12-20T11:59:00"/>
    <x v="3536"/>
    <n v="1450612740"/>
    <n v="1448040425"/>
    <b v="0"/>
    <n v="17"/>
    <b v="1"/>
    <s v="theater/plays"/>
    <x v="1"/>
    <s v="plays"/>
    <n v="153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d v="2014-11-17T07:59:00"/>
    <x v="3537"/>
    <n v="1416211140"/>
    <n v="1413016216"/>
    <b v="0"/>
    <n v="28"/>
    <b v="1"/>
    <s v="theater/plays"/>
    <x v="1"/>
    <s v="plays"/>
    <n v="18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d v="2016-08-17T10:05:40"/>
    <x v="3538"/>
    <n v="1471428340"/>
    <n v="1469009140"/>
    <b v="0"/>
    <n v="83"/>
    <b v="1"/>
    <s v="theater/plays"/>
    <x v="1"/>
    <s v="plays"/>
    <n v="12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d v="2016-09-08T18:08:42"/>
    <x v="3539"/>
    <n v="1473358122"/>
    <n v="1471543722"/>
    <b v="0"/>
    <n v="13"/>
    <b v="1"/>
    <s v="theater/plays"/>
    <x v="1"/>
    <s v="plays"/>
    <n v="12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d v="2016-06-26T00:04:51"/>
    <x v="3540"/>
    <n v="1466899491"/>
    <n v="1464307491"/>
    <b v="0"/>
    <n v="8"/>
    <b v="1"/>
    <s v="theater/plays"/>
    <x v="1"/>
    <s v="plays"/>
    <n v="123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d v="2015-08-31T17:31:15"/>
    <x v="3541"/>
    <n v="1441042275"/>
    <n v="1438882275"/>
    <b v="0"/>
    <n v="32"/>
    <b v="1"/>
    <s v="theater/plays"/>
    <x v="1"/>
    <s v="plays"/>
    <n v="10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d v="2014-09-07T14:23:42"/>
    <x v="3542"/>
    <n v="1410099822"/>
    <n v="1404915822"/>
    <b v="0"/>
    <n v="85"/>
    <b v="1"/>
    <s v="theater/plays"/>
    <x v="1"/>
    <s v="plays"/>
    <n v="10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d v="2015-06-25T18:07:39"/>
    <x v="3543"/>
    <n v="1435255659"/>
    <n v="1432663659"/>
    <b v="0"/>
    <n v="29"/>
    <b v="1"/>
    <s v="theater/plays"/>
    <x v="1"/>
    <s v="plays"/>
    <n v="10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d v="2015-03-07T19:57:37"/>
    <x v="3544"/>
    <n v="1425758257"/>
    <n v="1423166257"/>
    <b v="0"/>
    <n v="24"/>
    <b v="1"/>
    <s v="theater/plays"/>
    <x v="1"/>
    <s v="plays"/>
    <n v="1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d v="2015-04-11T19:22:39"/>
    <x v="3545"/>
    <n v="1428780159"/>
    <n v="1426188159"/>
    <b v="0"/>
    <n v="8"/>
    <b v="1"/>
    <s v="theater/plays"/>
    <x v="1"/>
    <s v="plays"/>
    <n v="10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d v="2015-04-01T03:59:00"/>
    <x v="3546"/>
    <n v="1427860740"/>
    <n v="1426002684"/>
    <b v="0"/>
    <n v="19"/>
    <b v="1"/>
    <s v="theater/plays"/>
    <x v="1"/>
    <s v="plays"/>
    <n v="10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d v="2016-05-14T03:59:00"/>
    <x v="3547"/>
    <n v="1463198340"/>
    <n v="1461117201"/>
    <b v="0"/>
    <n v="336"/>
    <b v="1"/>
    <s v="theater/plays"/>
    <x v="1"/>
    <s v="plays"/>
    <n v="114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d v="2016-03-05T01:00:00"/>
    <x v="3548"/>
    <n v="1457139600"/>
    <n v="1455230214"/>
    <b v="0"/>
    <n v="13"/>
    <b v="1"/>
    <s v="theater/plays"/>
    <x v="1"/>
    <s v="plays"/>
    <n v="10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d v="2015-09-04T09:27:53"/>
    <x v="3549"/>
    <n v="1441358873"/>
    <n v="1438939673"/>
    <b v="0"/>
    <n v="42"/>
    <b v="1"/>
    <s v="theater/plays"/>
    <x v="1"/>
    <s v="plays"/>
    <n v="102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d v="2016-05-02T21:26:38"/>
    <x v="3550"/>
    <n v="1462224398"/>
    <n v="1459632398"/>
    <b v="0"/>
    <n v="64"/>
    <b v="1"/>
    <s v="theater/plays"/>
    <x v="1"/>
    <s v="plays"/>
    <n v="105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d v="2014-05-22T22:07:00"/>
    <x v="3551"/>
    <n v="1400796420"/>
    <n v="1398342170"/>
    <b v="0"/>
    <n v="25"/>
    <b v="1"/>
    <s v="theater/plays"/>
    <x v="1"/>
    <s v="plays"/>
    <n v="102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d v="2014-06-28T14:05:24"/>
    <x v="3552"/>
    <n v="1403964324"/>
    <n v="1401372324"/>
    <b v="0"/>
    <n v="20"/>
    <b v="1"/>
    <s v="theater/plays"/>
    <x v="1"/>
    <s v="plays"/>
    <n v="100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d v="2015-08-12T00:00:00"/>
    <x v="3553"/>
    <n v="1439337600"/>
    <n v="1436575280"/>
    <b v="0"/>
    <n v="104"/>
    <b v="1"/>
    <s v="theater/plays"/>
    <x v="1"/>
    <s v="plays"/>
    <n v="106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d v="2015-02-11T17:00:00"/>
    <x v="3554"/>
    <n v="1423674000"/>
    <n v="1421025159"/>
    <b v="0"/>
    <n v="53"/>
    <b v="1"/>
    <s v="theater/plays"/>
    <x v="1"/>
    <s v="plays"/>
    <n v="113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d v="2016-11-17T11:36:34"/>
    <x v="3555"/>
    <n v="1479382594"/>
    <n v="1476786994"/>
    <b v="0"/>
    <n v="14"/>
    <b v="1"/>
    <s v="theater/plays"/>
    <x v="1"/>
    <s v="plays"/>
    <n v="100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d v="2014-08-17T15:35:24"/>
    <x v="3556"/>
    <n v="1408289724"/>
    <n v="1403105724"/>
    <b v="0"/>
    <n v="20"/>
    <b v="1"/>
    <s v="theater/plays"/>
    <x v="1"/>
    <s v="plays"/>
    <n v="10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d v="2014-05-05T06:38:31"/>
    <x v="3557"/>
    <n v="1399271911"/>
    <n v="1396334311"/>
    <b v="0"/>
    <n v="558"/>
    <b v="1"/>
    <s v="theater/plays"/>
    <x v="1"/>
    <s v="plays"/>
    <n v="100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d v="2015-06-26T21:00:00"/>
    <x v="3558"/>
    <n v="1435352400"/>
    <n v="1431718575"/>
    <b v="0"/>
    <n v="22"/>
    <b v="1"/>
    <s v="theater/plays"/>
    <x v="1"/>
    <s v="plays"/>
    <n v="1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d v="2015-07-31T08:58:00"/>
    <x v="3559"/>
    <n v="1438333080"/>
    <n v="1436408308"/>
    <b v="0"/>
    <n v="24"/>
    <b v="1"/>
    <s v="theater/plays"/>
    <x v="1"/>
    <s v="plays"/>
    <n v="104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d v="2015-05-27T02:45:00"/>
    <x v="3560"/>
    <n v="1432694700"/>
    <n v="1429651266"/>
    <b v="0"/>
    <n v="74"/>
    <b v="1"/>
    <s v="theater/plays"/>
    <x v="1"/>
    <s v="plays"/>
    <n v="10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d v="2015-08-05T18:36:00"/>
    <x v="3561"/>
    <n v="1438799760"/>
    <n v="1437236378"/>
    <b v="0"/>
    <n v="54"/>
    <b v="1"/>
    <s v="theater/plays"/>
    <x v="1"/>
    <s v="plays"/>
    <n v="102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d v="2016-03-13T22:00:00"/>
    <x v="3562"/>
    <n v="1457906400"/>
    <n v="1457115427"/>
    <b v="0"/>
    <n v="31"/>
    <b v="1"/>
    <s v="theater/plays"/>
    <x v="1"/>
    <s v="plays"/>
    <n v="149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d v="2016-08-01T19:00:00"/>
    <x v="3563"/>
    <n v="1470078000"/>
    <n v="1467648456"/>
    <b v="0"/>
    <n v="25"/>
    <b v="1"/>
    <s v="theater/plays"/>
    <x v="1"/>
    <s v="plays"/>
    <n v="105"/>
    <x v="2"/>
  </r>
  <r>
    <n v="3564"/>
    <s v="The Pillowman Aberdeen"/>
    <s v="Multi Award-Winng play THE PILLOWMAN coming to the Arts Centre Theatre, Aberdeen"/>
    <n v="1000"/>
    <n v="1005"/>
    <x v="0"/>
    <s v="GB"/>
    <s v="GBP"/>
    <d v="2015-10-05T16:00:00"/>
    <x v="3564"/>
    <n v="1444060800"/>
    <n v="1440082649"/>
    <b v="0"/>
    <n v="17"/>
    <b v="1"/>
    <s v="theater/plays"/>
    <x v="1"/>
    <s v="plays"/>
    <n v="101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d v="2014-12-31T17:50:08"/>
    <x v="3565"/>
    <n v="1420048208"/>
    <n v="1417456208"/>
    <b v="0"/>
    <n v="12"/>
    <b v="1"/>
    <s v="theater/plays"/>
    <x v="1"/>
    <s v="plays"/>
    <n v="13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d v="2015-01-23T12:11:23"/>
    <x v="3566"/>
    <n v="1422015083"/>
    <n v="1419423083"/>
    <b v="0"/>
    <n v="38"/>
    <b v="1"/>
    <s v="theater/plays"/>
    <x v="1"/>
    <s v="plays"/>
    <n v="105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d v="2015-06-10T19:27:24"/>
    <x v="3567"/>
    <n v="1433964444"/>
    <n v="1431372444"/>
    <b v="0"/>
    <n v="41"/>
    <b v="1"/>
    <s v="theater/plays"/>
    <x v="1"/>
    <s v="plays"/>
    <n v="109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d v="2014-09-17T17:46:34"/>
    <x v="3568"/>
    <n v="1410975994"/>
    <n v="1408383994"/>
    <b v="0"/>
    <n v="19"/>
    <b v="1"/>
    <s v="theater/plays"/>
    <x v="1"/>
    <s v="plays"/>
    <n v="11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d v="2015-01-08T16:31:36"/>
    <x v="3569"/>
    <n v="1420734696"/>
    <n v="1418142696"/>
    <b v="0"/>
    <n v="41"/>
    <b v="1"/>
    <s v="theater/plays"/>
    <x v="1"/>
    <s v="plays"/>
    <n v="100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d v="2014-12-31T07:00:00"/>
    <x v="3570"/>
    <n v="1420009200"/>
    <n v="1417593483"/>
    <b v="0"/>
    <n v="26"/>
    <b v="1"/>
    <s v="theater/plays"/>
    <x v="1"/>
    <s v="plays"/>
    <n v="114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d v="2014-10-30T20:36:53"/>
    <x v="3571"/>
    <n v="1414701413"/>
    <n v="1412109413"/>
    <b v="0"/>
    <n v="25"/>
    <b v="1"/>
    <s v="theater/plays"/>
    <x v="1"/>
    <s v="plays"/>
    <n v="122"/>
    <x v="3"/>
  </r>
  <r>
    <n v="3572"/>
    <s v="Monster"/>
    <s v="A darkly comic one woman show by Abram Rooney as part of The Camden Fringe 2015."/>
    <n v="500"/>
    <n v="500"/>
    <x v="0"/>
    <s v="GB"/>
    <s v="GBP"/>
    <d v="2015-06-21T13:41:22"/>
    <x v="3572"/>
    <n v="1434894082"/>
    <n v="1432302082"/>
    <b v="0"/>
    <n v="9"/>
    <b v="1"/>
    <s v="theater/plays"/>
    <x v="1"/>
    <s v="plays"/>
    <n v="100"/>
    <x v="0"/>
  </r>
  <r>
    <n v="3573"/>
    <s v="Licensed To Ill"/>
    <s v="London based theatre makers collaborating to create a new show about the history of HipHop."/>
    <n v="3000"/>
    <n v="3084"/>
    <x v="0"/>
    <s v="GB"/>
    <s v="GBP"/>
    <d v="2014-11-08T10:00:46"/>
    <x v="3573"/>
    <n v="1415440846"/>
    <n v="1412845246"/>
    <b v="0"/>
    <n v="78"/>
    <b v="1"/>
    <s v="theater/plays"/>
    <x v="1"/>
    <s v="plays"/>
    <n v="10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d v="2014-11-13T23:37:28"/>
    <x v="3574"/>
    <n v="1415921848"/>
    <n v="1413326248"/>
    <b v="0"/>
    <n v="45"/>
    <b v="1"/>
    <s v="theater/plays"/>
    <x v="1"/>
    <s v="plays"/>
    <n v="106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d v="2016-08-11T03:59:00"/>
    <x v="3575"/>
    <n v="1470887940"/>
    <n v="1468176527"/>
    <b v="0"/>
    <n v="102"/>
    <b v="1"/>
    <s v="theater/plays"/>
    <x v="1"/>
    <s v="plays"/>
    <n v="10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d v="2016-12-05T14:10:54"/>
    <x v="3576"/>
    <n v="1480947054"/>
    <n v="1475759454"/>
    <b v="0"/>
    <n v="5"/>
    <b v="1"/>
    <s v="theater/plays"/>
    <x v="1"/>
    <s v="plays"/>
    <n v="100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d v="2015-04-26T06:28:00"/>
    <x v="3577"/>
    <n v="1430029680"/>
    <n v="1427741583"/>
    <b v="0"/>
    <n v="27"/>
    <b v="1"/>
    <s v="theater/plays"/>
    <x v="1"/>
    <s v="plays"/>
    <n v="13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d v="2016-04-30T17:36:17"/>
    <x v="3578"/>
    <n v="1462037777"/>
    <n v="1459445777"/>
    <b v="0"/>
    <n v="37"/>
    <b v="1"/>
    <s v="theater/plays"/>
    <x v="1"/>
    <s v="plays"/>
    <n v="10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d v="2016-03-31T17:17:36"/>
    <x v="3579"/>
    <n v="1459444656"/>
    <n v="1456856256"/>
    <b v="0"/>
    <n v="14"/>
    <b v="1"/>
    <s v="theater/plays"/>
    <x v="1"/>
    <s v="plays"/>
    <n v="10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d v="2015-03-01T04:59:00"/>
    <x v="3580"/>
    <n v="1425185940"/>
    <n v="1421900022"/>
    <b v="0"/>
    <n v="27"/>
    <b v="1"/>
    <s v="theater/plays"/>
    <x v="1"/>
    <s v="plays"/>
    <n v="114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d v="2014-07-30T11:18:30"/>
    <x v="3581"/>
    <n v="1406719110"/>
    <n v="1405509510"/>
    <b v="0"/>
    <n v="45"/>
    <b v="1"/>
    <s v="theater/plays"/>
    <x v="1"/>
    <s v="plays"/>
    <n v="10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d v="2016-04-05T02:18:02"/>
    <x v="3582"/>
    <n v="1459822682"/>
    <n v="1458613082"/>
    <b v="0"/>
    <n v="49"/>
    <b v="1"/>
    <s v="theater/plays"/>
    <x v="1"/>
    <s v="plays"/>
    <n v="28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d v="2016-04-18T09:13:25"/>
    <x v="3583"/>
    <n v="1460970805"/>
    <n v="1455790405"/>
    <b v="0"/>
    <n v="24"/>
    <b v="1"/>
    <s v="theater/plays"/>
    <x v="1"/>
    <s v="plays"/>
    <n v="10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d v="2015-07-13T07:35:44"/>
    <x v="3584"/>
    <n v="1436772944"/>
    <n v="1434180944"/>
    <b v="0"/>
    <n v="112"/>
    <b v="1"/>
    <s v="theater/plays"/>
    <x v="1"/>
    <s v="plays"/>
    <n v="11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d v="2014-12-21T17:11:30"/>
    <x v="3585"/>
    <n v="1419181890"/>
    <n v="1416589890"/>
    <b v="0"/>
    <n v="23"/>
    <b v="1"/>
    <s v="theater/plays"/>
    <x v="1"/>
    <s v="plays"/>
    <n v="119"/>
    <x v="3"/>
  </r>
  <r>
    <n v="3586"/>
    <s v="Actors &amp; Musicians who are Blind or Autistic"/>
    <s v="See Theatre In A New Light"/>
    <n v="7500"/>
    <n v="8207"/>
    <x v="0"/>
    <s v="US"/>
    <s v="USD"/>
    <d v="2016-09-23T16:44:30"/>
    <x v="3586"/>
    <n v="1474649070"/>
    <n v="1469465070"/>
    <b v="0"/>
    <n v="54"/>
    <b v="1"/>
    <s v="theater/plays"/>
    <x v="1"/>
    <s v="plays"/>
    <n v="109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d v="2016-06-27T19:00:00"/>
    <x v="3587"/>
    <n v="1467054000"/>
    <n v="1463144254"/>
    <b v="0"/>
    <n v="28"/>
    <b v="1"/>
    <s v="theater/plays"/>
    <x v="1"/>
    <s v="plays"/>
    <n v="12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d v="2015-04-29T23:00:00"/>
    <x v="3588"/>
    <n v="1430348400"/>
    <n v="1428436410"/>
    <b v="0"/>
    <n v="11"/>
    <b v="1"/>
    <s v="theater/plays"/>
    <x v="1"/>
    <s v="plays"/>
    <n v="101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d v="2015-05-26T15:32:27"/>
    <x v="3589"/>
    <n v="1432654347"/>
    <n v="1430494347"/>
    <b v="0"/>
    <n v="62"/>
    <b v="1"/>
    <s v="theater/plays"/>
    <x v="1"/>
    <s v="plays"/>
    <n v="128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d v="2014-10-20T08:00:34"/>
    <x v="3590"/>
    <n v="1413792034"/>
    <n v="1411200034"/>
    <b v="0"/>
    <n v="73"/>
    <b v="1"/>
    <s v="theater/plays"/>
    <x v="1"/>
    <s v="plays"/>
    <n v="10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d v="2015-01-24T04:59:00"/>
    <x v="3591"/>
    <n v="1422075540"/>
    <n v="1419979544"/>
    <b v="0"/>
    <n v="18"/>
    <b v="1"/>
    <s v="theater/plays"/>
    <x v="1"/>
    <s v="plays"/>
    <n v="175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d v="2015-02-11T04:59:00"/>
    <x v="3592"/>
    <n v="1423630740"/>
    <n v="1418673307"/>
    <b v="0"/>
    <n v="35"/>
    <b v="1"/>
    <s v="theater/plays"/>
    <x v="1"/>
    <s v="plays"/>
    <n v="127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d v="2015-01-05T20:26:00"/>
    <x v="3593"/>
    <n v="1420489560"/>
    <n v="1417469639"/>
    <b v="0"/>
    <n v="43"/>
    <b v="1"/>
    <s v="theater/plays"/>
    <x v="1"/>
    <s v="plays"/>
    <n v="1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d v="2016-09-04T01:36:22"/>
    <x v="3594"/>
    <n v="1472952982"/>
    <n v="1470792982"/>
    <b v="0"/>
    <n v="36"/>
    <b v="1"/>
    <s v="theater/plays"/>
    <x v="1"/>
    <s v="plays"/>
    <n v="126"/>
    <x v="2"/>
  </r>
  <r>
    <n v="3595"/>
    <s v="The Flu Season"/>
    <s v="A new theatre company staging Will Eno's The Flu Season in Seattle"/>
    <n v="2600"/>
    <n v="3081"/>
    <x v="0"/>
    <s v="US"/>
    <s v="USD"/>
    <d v="2015-03-13T06:59:00"/>
    <x v="3595"/>
    <n v="1426229940"/>
    <n v="1423959123"/>
    <b v="0"/>
    <n v="62"/>
    <b v="1"/>
    <s v="theater/plays"/>
    <x v="1"/>
    <s v="plays"/>
    <n v="119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d v="2014-08-26T17:09:42"/>
    <x v="3596"/>
    <n v="1409072982"/>
    <n v="1407258582"/>
    <b v="0"/>
    <n v="15"/>
    <b v="1"/>
    <s v="theater/plays"/>
    <x v="1"/>
    <s v="plays"/>
    <n v="108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d v="2016-03-03T05:59:00"/>
    <x v="3597"/>
    <n v="1456984740"/>
    <n v="1455717790"/>
    <b v="0"/>
    <n v="33"/>
    <b v="1"/>
    <s v="theater/plays"/>
    <x v="1"/>
    <s v="plays"/>
    <n v="103"/>
    <x v="2"/>
  </r>
  <r>
    <n v="3598"/>
    <s v="Cinderella"/>
    <s v="River City Theatre Company needs your support as we embark on our thirteenth production, CINDERELLA!"/>
    <n v="1000"/>
    <n v="1101"/>
    <x v="0"/>
    <s v="US"/>
    <s v="USD"/>
    <d v="2014-09-03T04:59:00"/>
    <x v="3598"/>
    <n v="1409720340"/>
    <n v="1408129822"/>
    <b v="0"/>
    <n v="27"/>
    <b v="1"/>
    <s v="theater/plays"/>
    <x v="1"/>
    <s v="plays"/>
    <n v="1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d v="2015-08-30T00:00:00"/>
    <x v="3599"/>
    <n v="1440892800"/>
    <n v="1438715077"/>
    <b v="0"/>
    <n v="17"/>
    <b v="1"/>
    <s v="theater/plays"/>
    <x v="1"/>
    <s v="plays"/>
    <n v="202"/>
    <x v="0"/>
  </r>
  <r>
    <n v="3600"/>
    <s v="Pariah"/>
    <s v="The First Play From The Man Who Brought You The Black James Bond!"/>
    <n v="10"/>
    <n v="13"/>
    <x v="0"/>
    <s v="US"/>
    <s v="USD"/>
    <d v="2016-10-13T20:22:44"/>
    <x v="3600"/>
    <n v="1476390164"/>
    <n v="1473970964"/>
    <b v="0"/>
    <n v="4"/>
    <b v="1"/>
    <s v="theater/plays"/>
    <x v="1"/>
    <s v="plays"/>
    <n v="13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d v="2015-01-16T23:58:02"/>
    <x v="3601"/>
    <n v="1421452682"/>
    <n v="1418860682"/>
    <b v="0"/>
    <n v="53"/>
    <b v="1"/>
    <s v="theater/plays"/>
    <x v="1"/>
    <s v="plays"/>
    <n v="104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d v="2016-05-17T21:27:59"/>
    <x v="3602"/>
    <n v="1463520479"/>
    <n v="1458336479"/>
    <b v="0"/>
    <n v="49"/>
    <b v="1"/>
    <s v="theater/plays"/>
    <x v="1"/>
    <s v="plays"/>
    <n v="100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d v="2015-11-05T21:44:40"/>
    <x v="3603"/>
    <n v="1446759880"/>
    <n v="1444164280"/>
    <b v="0"/>
    <n v="57"/>
    <b v="1"/>
    <s v="theater/plays"/>
    <x v="1"/>
    <s v="plays"/>
    <n v="17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d v="2016-04-29T06:59:00"/>
    <x v="3604"/>
    <n v="1461913140"/>
    <n v="1461370956"/>
    <b v="0"/>
    <n v="69"/>
    <b v="1"/>
    <s v="theater/plays"/>
    <x v="1"/>
    <s v="plays"/>
    <n v="113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d v="2016-02-13T19:02:06"/>
    <x v="3605"/>
    <n v="1455390126"/>
    <n v="1452798126"/>
    <b v="0"/>
    <n v="15"/>
    <b v="1"/>
    <s v="theater/plays"/>
    <x v="1"/>
    <s v="plays"/>
    <n v="184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d v="2016-08-14T14:30:57"/>
    <x v="3606"/>
    <n v="1471185057"/>
    <n v="1468593057"/>
    <b v="0"/>
    <n v="64"/>
    <b v="1"/>
    <s v="theater/plays"/>
    <x v="1"/>
    <s v="plays"/>
    <n v="130"/>
    <x v="2"/>
  </r>
  <r>
    <n v="3607"/>
    <s v="E15 at The Pleasance and CPT"/>
    <s v="'E15' is a verbatim project that looks at the story of the Focus E15 Campaign"/>
    <n v="550"/>
    <n v="580"/>
    <x v="0"/>
    <s v="GB"/>
    <s v="GBP"/>
    <d v="2015-12-15T00:00:00"/>
    <x v="3607"/>
    <n v="1450137600"/>
    <n v="1448924882"/>
    <b v="0"/>
    <n v="20"/>
    <b v="1"/>
    <s v="theater/plays"/>
    <x v="1"/>
    <s v="plays"/>
    <n v="10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d v="2016-06-17T14:00:00"/>
    <x v="3608"/>
    <n v="1466172000"/>
    <n v="1463418090"/>
    <b v="0"/>
    <n v="27"/>
    <b v="1"/>
    <s v="theater/plays"/>
    <x v="1"/>
    <s v="plays"/>
    <n v="1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d v="2016-03-30T22:48:05"/>
    <x v="3609"/>
    <n v="1459378085"/>
    <n v="1456789685"/>
    <b v="0"/>
    <n v="21"/>
    <b v="1"/>
    <s v="theater/plays"/>
    <x v="1"/>
    <s v="plays"/>
    <n v="153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d v="2015-08-17T10:22:16"/>
    <x v="3610"/>
    <n v="1439806936"/>
    <n v="1437214936"/>
    <b v="0"/>
    <n v="31"/>
    <b v="1"/>
    <s v="theater/plays"/>
    <x v="1"/>
    <s v="plays"/>
    <n v="162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d v="2015-04-08T08:53:21"/>
    <x v="3611"/>
    <n v="1428483201"/>
    <n v="1425891201"/>
    <b v="0"/>
    <n v="51"/>
    <b v="1"/>
    <s v="theater/plays"/>
    <x v="1"/>
    <s v="plays"/>
    <n v="13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d v="2014-06-09T17:26:51"/>
    <x v="3612"/>
    <n v="1402334811"/>
    <n v="1401470811"/>
    <b v="0"/>
    <n v="57"/>
    <b v="1"/>
    <s v="theater/plays"/>
    <x v="1"/>
    <s v="plays"/>
    <n v="144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d v="2014-06-28T14:09:34"/>
    <x v="3613"/>
    <n v="1403964574"/>
    <n v="1401372574"/>
    <b v="0"/>
    <n v="20"/>
    <b v="1"/>
    <s v="theater/plays"/>
    <x v="1"/>
    <s v="plays"/>
    <n v="100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d v="2015-06-19T01:00:16"/>
    <x v="3614"/>
    <n v="1434675616"/>
    <n v="1432083616"/>
    <b v="0"/>
    <n v="71"/>
    <b v="1"/>
    <s v="theater/plays"/>
    <x v="1"/>
    <s v="plays"/>
    <n v="101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d v="2015-12-10T14:14:56"/>
    <x v="3615"/>
    <n v="1449756896"/>
    <n v="1447164896"/>
    <b v="0"/>
    <n v="72"/>
    <b v="1"/>
    <s v="theater/plays"/>
    <x v="1"/>
    <s v="plays"/>
    <n v="107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d v="2015-03-19T21:47:44"/>
    <x v="3616"/>
    <n v="1426801664"/>
    <n v="1424213264"/>
    <b v="0"/>
    <n v="45"/>
    <b v="1"/>
    <s v="theater/plays"/>
    <x v="1"/>
    <s v="plays"/>
    <n v="12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d v="2017-02-28T00:00:00"/>
    <x v="3617"/>
    <n v="1488240000"/>
    <n v="1486996729"/>
    <b v="0"/>
    <n v="51"/>
    <b v="1"/>
    <s v="theater/plays"/>
    <x v="1"/>
    <s v="plays"/>
    <n v="119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d v="2015-06-03T15:04:10"/>
    <x v="3618"/>
    <n v="1433343850"/>
    <n v="1430751850"/>
    <b v="0"/>
    <n v="56"/>
    <b v="1"/>
    <s v="theater/plays"/>
    <x v="1"/>
    <s v="plays"/>
    <n v="101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d v="2016-11-19T22:00:00"/>
    <x v="3619"/>
    <n v="1479592800"/>
    <n v="1476760226"/>
    <b v="0"/>
    <n v="17"/>
    <b v="1"/>
    <s v="theater/plays"/>
    <x v="1"/>
    <s v="plays"/>
    <n v="113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d v="2015-03-05T04:00:00"/>
    <x v="3620"/>
    <n v="1425528000"/>
    <n v="1422916261"/>
    <b v="0"/>
    <n v="197"/>
    <b v="1"/>
    <s v="theater/plays"/>
    <x v="1"/>
    <s v="plays"/>
    <n v="105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d v="2016-09-30T21:00:00"/>
    <x v="3621"/>
    <n v="1475269200"/>
    <n v="1473200844"/>
    <b v="0"/>
    <n v="70"/>
    <b v="1"/>
    <s v="theater/plays"/>
    <x v="1"/>
    <s v="plays"/>
    <n v="11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d v="2014-09-28T03:23:00"/>
    <x v="3622"/>
    <n v="1411874580"/>
    <n v="1409030371"/>
    <b v="0"/>
    <n v="21"/>
    <b v="1"/>
    <s v="theater/plays"/>
    <x v="1"/>
    <s v="plays"/>
    <n v="100"/>
    <x v="3"/>
  </r>
  <r>
    <n v="3623"/>
    <s v="Since I've Been Here"/>
    <s v="An original play exploring the complications of romantic relationships in all forms."/>
    <n v="2500"/>
    <n v="3000"/>
    <x v="0"/>
    <s v="US"/>
    <s v="USD"/>
    <d v="2014-07-26T07:00:00"/>
    <x v="3623"/>
    <n v="1406358000"/>
    <n v="1404841270"/>
    <b v="0"/>
    <n v="34"/>
    <b v="1"/>
    <s v="theater/plays"/>
    <x v="1"/>
    <s v="plays"/>
    <n v="12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d v="2016-08-23T18:34:50"/>
    <x v="3624"/>
    <n v="1471977290"/>
    <n v="1466793290"/>
    <b v="0"/>
    <n v="39"/>
    <b v="1"/>
    <s v="theater/plays"/>
    <x v="1"/>
    <s v="plays"/>
    <n v="105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d v="2015-07-02T15:39:37"/>
    <x v="3625"/>
    <n v="1435851577"/>
    <n v="1433259577"/>
    <b v="0"/>
    <n v="78"/>
    <b v="1"/>
    <s v="theater/plays"/>
    <x v="1"/>
    <s v="plays"/>
    <n v="103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d v="2014-08-16T16:00:57"/>
    <x v="3626"/>
    <n v="1408204857"/>
    <n v="1406390457"/>
    <b v="0"/>
    <n v="48"/>
    <b v="1"/>
    <s v="theater/plays"/>
    <x v="1"/>
    <s v="plays"/>
    <n v="10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d v="2016-05-21T03:59:00"/>
    <x v="3627"/>
    <n v="1463803140"/>
    <n v="1459446487"/>
    <b v="0"/>
    <n v="29"/>
    <b v="1"/>
    <s v="theater/plays"/>
    <x v="1"/>
    <s v="plays"/>
    <n v="1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d v="2015-12-13T20:59:56"/>
    <x v="3628"/>
    <n v="1450040396"/>
    <n v="1444852796"/>
    <b v="0"/>
    <n v="0"/>
    <b v="0"/>
    <s v="theater/musical"/>
    <x v="1"/>
    <s v="musical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d v="2016-05-05T17:00:00"/>
    <x v="3629"/>
    <n v="1462467600"/>
    <n v="1457403364"/>
    <b v="0"/>
    <n v="2"/>
    <b v="0"/>
    <s v="theater/musical"/>
    <x v="1"/>
    <s v="musical"/>
    <n v="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d v="2014-11-29T21:19:50"/>
    <x v="3630"/>
    <n v="1417295990"/>
    <n v="1414700390"/>
    <b v="0"/>
    <n v="1"/>
    <b v="0"/>
    <s v="theater/musical"/>
    <x v="1"/>
    <s v="musical"/>
    <n v="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d v="2014-09-23T03:59:00"/>
    <x v="3631"/>
    <n v="1411444740"/>
    <n v="1409335497"/>
    <b v="0"/>
    <n v="59"/>
    <b v="0"/>
    <s v="theater/musical"/>
    <x v="1"/>
    <s v="musical"/>
    <n v="5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d v="2014-11-23T22:29:09"/>
    <x v="3632"/>
    <n v="1416781749"/>
    <n v="1415053749"/>
    <b v="0"/>
    <n v="1"/>
    <b v="0"/>
    <s v="theater/musical"/>
    <x v="1"/>
    <s v="musical"/>
    <n v="2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d v="2016-11-19T01:00:00"/>
    <x v="3633"/>
    <n v="1479517200"/>
    <n v="1475765867"/>
    <b v="0"/>
    <n v="31"/>
    <b v="0"/>
    <s v="theater/musical"/>
    <x v="1"/>
    <s v="musical"/>
    <n v="35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d v="2017-01-14T03:59:00"/>
    <x v="3634"/>
    <n v="1484366340"/>
    <n v="1480219174"/>
    <b v="0"/>
    <n v="18"/>
    <b v="0"/>
    <s v="theater/musical"/>
    <x v="1"/>
    <s v="musical"/>
    <n v="4"/>
    <x v="2"/>
  </r>
  <r>
    <n v="3635"/>
    <s v="Mary's Son"/>
    <s v="Mary's Son is a pop opera about Jesus and the hope he brings to all people."/>
    <n v="3500"/>
    <n v="1276"/>
    <x v="2"/>
    <s v="US"/>
    <s v="USD"/>
    <d v="2016-04-20T21:11:16"/>
    <x v="3635"/>
    <n v="1461186676"/>
    <n v="1458594676"/>
    <b v="0"/>
    <n v="10"/>
    <b v="0"/>
    <s v="theater/musical"/>
    <x v="1"/>
    <s v="musical"/>
    <n v="3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d v="2015-09-14T16:40:29"/>
    <x v="3636"/>
    <n v="1442248829"/>
    <n v="1439224829"/>
    <b v="0"/>
    <n v="0"/>
    <b v="0"/>
    <s v="theater/musical"/>
    <x v="1"/>
    <s v="musical"/>
    <n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d v="2015-01-01T16:48:55"/>
    <x v="3637"/>
    <n v="1420130935"/>
    <n v="1417538935"/>
    <b v="0"/>
    <n v="14"/>
    <b v="0"/>
    <s v="theater/musical"/>
    <x v="1"/>
    <s v="musical"/>
    <n v="3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d v="2015-04-19T15:08:52"/>
    <x v="3638"/>
    <n v="1429456132"/>
    <n v="1424275732"/>
    <b v="0"/>
    <n v="2"/>
    <b v="0"/>
    <s v="theater/musical"/>
    <x v="1"/>
    <s v="musical"/>
    <n v="7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d v="2016-10-07T15:11:00"/>
    <x v="3639"/>
    <n v="1475853060"/>
    <n v="1470672906"/>
    <b v="0"/>
    <n v="1"/>
    <b v="0"/>
    <s v="theater/musical"/>
    <x v="1"/>
    <s v="musical"/>
    <n v="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d v="2015-05-10T18:45:30"/>
    <x v="3640"/>
    <n v="1431283530"/>
    <n v="1428691530"/>
    <b v="0"/>
    <n v="3"/>
    <b v="0"/>
    <s v="theater/musical"/>
    <x v="1"/>
    <s v="musical"/>
    <n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d v="2014-10-05T05:00:00"/>
    <x v="3641"/>
    <n v="1412485200"/>
    <n v="1410966179"/>
    <b v="0"/>
    <n v="0"/>
    <b v="0"/>
    <s v="theater/musical"/>
    <x v="1"/>
    <s v="musical"/>
    <n v="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d v="2015-11-30T17:00:00"/>
    <x v="3642"/>
    <n v="1448902800"/>
    <n v="1445369727"/>
    <b v="0"/>
    <n v="2"/>
    <b v="0"/>
    <s v="theater/musical"/>
    <x v="1"/>
    <s v="musical"/>
    <n v="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d v="2015-11-17T04:27:19"/>
    <x v="3643"/>
    <n v="1447734439"/>
    <n v="1444274839"/>
    <b v="0"/>
    <n v="0"/>
    <b v="0"/>
    <s v="theater/musical"/>
    <x v="1"/>
    <s v="musical"/>
    <n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d v="2016-03-08T04:59:00"/>
    <x v="3644"/>
    <n v="1457413140"/>
    <n v="1454996887"/>
    <b v="0"/>
    <n v="12"/>
    <b v="0"/>
    <s v="theater/musical"/>
    <x v="1"/>
    <s v="musical"/>
    <n v="16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d v="2016-11-22T00:17:18"/>
    <x v="3645"/>
    <n v="1479773838"/>
    <n v="1477178238"/>
    <b v="0"/>
    <n v="1"/>
    <b v="0"/>
    <s v="theater/musical"/>
    <x v="1"/>
    <s v="musical"/>
    <n v="0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d v="2015-06-16T23:30:00"/>
    <x v="3646"/>
    <n v="1434497400"/>
    <n v="1431770802"/>
    <b v="0"/>
    <n v="8"/>
    <b v="0"/>
    <s v="theater/musical"/>
    <x v="1"/>
    <s v="musical"/>
    <n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d v="2016-09-30T17:58:47"/>
    <x v="3647"/>
    <n v="1475258327"/>
    <n v="1471370327"/>
    <b v="0"/>
    <n v="2"/>
    <b v="0"/>
    <s v="theater/musical"/>
    <x v="1"/>
    <s v="musical"/>
    <n v="6"/>
    <x v="2"/>
  </r>
  <r>
    <n v="3648"/>
    <s v="Moth Theater Lives"/>
    <s v="Help Moth Live! Support Moth and its artist collective to achieve its 2014/15 season."/>
    <n v="40000"/>
    <n v="40153"/>
    <x v="0"/>
    <s v="US"/>
    <s v="USD"/>
    <d v="2014-10-05T07:00:45"/>
    <x v="3648"/>
    <n v="1412492445"/>
    <n v="1409900445"/>
    <b v="0"/>
    <n v="73"/>
    <b v="1"/>
    <s v="theater/plays"/>
    <x v="1"/>
    <s v="plays"/>
    <n v="10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d v="2014-06-16T17:06:34"/>
    <x v="3649"/>
    <n v="1402938394"/>
    <n v="1400691994"/>
    <b v="0"/>
    <n v="8"/>
    <b v="1"/>
    <s v="theater/plays"/>
    <x v="1"/>
    <s v="plays"/>
    <n v="10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d v="2016-02-02T11:29:44"/>
    <x v="3650"/>
    <n v="1454412584"/>
    <n v="1452598184"/>
    <b v="0"/>
    <n v="17"/>
    <b v="1"/>
    <s v="theater/plays"/>
    <x v="1"/>
    <s v="plays"/>
    <n v="10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d v="2014-08-10T15:59:00"/>
    <x v="3651"/>
    <n v="1407686340"/>
    <n v="1404833442"/>
    <b v="0"/>
    <n v="9"/>
    <b v="1"/>
    <s v="theater/plays"/>
    <x v="1"/>
    <s v="plays"/>
    <n v="104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d v="2016-08-25T03:59:00"/>
    <x v="3652"/>
    <n v="1472097540"/>
    <n v="1471188502"/>
    <b v="0"/>
    <n v="17"/>
    <b v="1"/>
    <s v="theater/plays"/>
    <x v="1"/>
    <s v="plays"/>
    <n v="251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d v="2015-08-05T08:43:27"/>
    <x v="3653"/>
    <n v="1438764207"/>
    <n v="1436172207"/>
    <b v="0"/>
    <n v="33"/>
    <b v="1"/>
    <s v="theater/plays"/>
    <x v="1"/>
    <s v="plays"/>
    <n v="10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d v="2016-04-03T17:00:00"/>
    <x v="3654"/>
    <n v="1459702800"/>
    <n v="1457690386"/>
    <b v="0"/>
    <n v="38"/>
    <b v="1"/>
    <s v="theater/plays"/>
    <x v="1"/>
    <s v="plays"/>
    <n v="17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d v="2015-07-18T06:59:00"/>
    <x v="3655"/>
    <n v="1437202740"/>
    <n v="1434654998"/>
    <b v="0"/>
    <n v="79"/>
    <b v="1"/>
    <s v="theater/plays"/>
    <x v="1"/>
    <s v="plays"/>
    <n v="11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d v="2017-02-01T22:59:00"/>
    <x v="3656"/>
    <n v="1485989940"/>
    <n v="1483393836"/>
    <b v="0"/>
    <n v="46"/>
    <b v="1"/>
    <s v="theater/plays"/>
    <x v="1"/>
    <s v="plays"/>
    <n v="10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d v="2016-06-01T21:42:00"/>
    <x v="3657"/>
    <n v="1464817320"/>
    <n v="1462806419"/>
    <b v="0"/>
    <n v="20"/>
    <b v="1"/>
    <s v="theater/plays"/>
    <x v="1"/>
    <s v="plays"/>
    <n v="111"/>
    <x v="2"/>
  </r>
  <r>
    <n v="3658"/>
    <s v="Mr. Marmalade"/>
    <s v="Life is hard when your own imaginary friend can't make time for you."/>
    <n v="1500"/>
    <n v="1510"/>
    <x v="0"/>
    <s v="US"/>
    <s v="USD"/>
    <d v="2014-07-02T03:59:00"/>
    <x v="3658"/>
    <n v="1404273540"/>
    <n v="1400272580"/>
    <b v="0"/>
    <n v="20"/>
    <b v="1"/>
    <s v="theater/plays"/>
    <x v="1"/>
    <s v="plays"/>
    <n v="101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d v="2015-03-19T14:39:00"/>
    <x v="3659"/>
    <n v="1426775940"/>
    <n v="1424414350"/>
    <b v="0"/>
    <n v="13"/>
    <b v="1"/>
    <s v="theater/plays"/>
    <x v="1"/>
    <s v="plays"/>
    <n v="10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d v="2014-12-23T21:08:45"/>
    <x v="3660"/>
    <n v="1419368925"/>
    <n v="1417208925"/>
    <b v="0"/>
    <n v="22"/>
    <b v="1"/>
    <s v="theater/plays"/>
    <x v="1"/>
    <s v="plays"/>
    <n v="10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d v="2016-04-10T04:00:00"/>
    <x v="3661"/>
    <n v="1460260800"/>
    <n v="1458336672"/>
    <b v="0"/>
    <n v="36"/>
    <b v="1"/>
    <s v="theater/plays"/>
    <x v="1"/>
    <s v="plays"/>
    <n v="11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d v="2015-03-31T04:16:54"/>
    <x v="3662"/>
    <n v="1427775414"/>
    <n v="1425187014"/>
    <b v="0"/>
    <n v="40"/>
    <b v="1"/>
    <s v="theater/plays"/>
    <x v="1"/>
    <s v="plays"/>
    <n v="101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d v="2016-12-21T11:50:30"/>
    <x v="3663"/>
    <n v="1482321030"/>
    <n v="1477133430"/>
    <b v="0"/>
    <n v="9"/>
    <b v="1"/>
    <s v="theater/plays"/>
    <x v="1"/>
    <s v="plays"/>
    <n v="104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d v="2016-06-16T05:58:09"/>
    <x v="3664"/>
    <n v="1466056689"/>
    <n v="1464847089"/>
    <b v="0"/>
    <n v="19"/>
    <b v="1"/>
    <s v="theater/plays"/>
    <x v="1"/>
    <s v="plays"/>
    <n v="1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d v="2015-10-28T19:54:00"/>
    <x v="3665"/>
    <n v="1446062040"/>
    <n v="1445109822"/>
    <b v="0"/>
    <n v="14"/>
    <b v="1"/>
    <s v="theater/plays"/>
    <x v="1"/>
    <s v="plays"/>
    <n v="115"/>
    <x v="0"/>
  </r>
  <r>
    <n v="3666"/>
    <s v="Israel LÃ³pez @ Ojai Playwrights Conference"/>
    <s v="Artistic Internship @ Ojai Playwrights Conference"/>
    <n v="1200"/>
    <n v="1200"/>
    <x v="0"/>
    <s v="US"/>
    <s v="USD"/>
    <d v="2014-07-24T07:00:00"/>
    <x v="3666"/>
    <n v="1406185200"/>
    <n v="1404337382"/>
    <b v="0"/>
    <n v="38"/>
    <b v="1"/>
    <s v="theater/plays"/>
    <x v="1"/>
    <s v="plays"/>
    <n v="1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d v="2015-07-18T23:16:59"/>
    <x v="3667"/>
    <n v="1437261419"/>
    <n v="1434669419"/>
    <b v="0"/>
    <n v="58"/>
    <b v="1"/>
    <s v="theater/plays"/>
    <x v="1"/>
    <s v="plays"/>
    <n v="10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d v="2015-07-23T18:33:00"/>
    <x v="3668"/>
    <n v="1437676380"/>
    <n v="1435670452"/>
    <b v="0"/>
    <n v="28"/>
    <b v="1"/>
    <s v="theater/plays"/>
    <x v="1"/>
    <s v="plays"/>
    <n v="10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d v="2015-06-11T16:12:17"/>
    <x v="3669"/>
    <n v="1434039137"/>
    <n v="1431447137"/>
    <b v="0"/>
    <n v="17"/>
    <b v="1"/>
    <s v="theater/plays"/>
    <x v="1"/>
    <s v="plays"/>
    <n v="138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d v="2015-05-31T23:00:00"/>
    <x v="3670"/>
    <n v="1433113200"/>
    <n v="1431951611"/>
    <b v="0"/>
    <n v="12"/>
    <b v="1"/>
    <s v="theater/plays"/>
    <x v="1"/>
    <s v="plays"/>
    <n v="11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d v="2014-07-21T03:59:00"/>
    <x v="3671"/>
    <n v="1405915140"/>
    <n v="1404140667"/>
    <b v="0"/>
    <n v="40"/>
    <b v="1"/>
    <s v="theater/plays"/>
    <x v="1"/>
    <s v="plays"/>
    <n v="10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d v="2014-09-26T22:43:04"/>
    <x v="3672"/>
    <n v="1411771384"/>
    <n v="1409179384"/>
    <b v="0"/>
    <n v="57"/>
    <b v="1"/>
    <s v="theater/plays"/>
    <x v="1"/>
    <s v="plays"/>
    <n v="10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d v="2014-11-05T12:52:00"/>
    <x v="3673"/>
    <n v="1415191920"/>
    <n v="1412233497"/>
    <b v="0"/>
    <n v="114"/>
    <b v="1"/>
    <s v="theater/plays"/>
    <x v="1"/>
    <s v="plays"/>
    <n v="114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d v="2016-09-03T20:57:09"/>
    <x v="3674"/>
    <n v="1472936229"/>
    <n v="1467752229"/>
    <b v="0"/>
    <n v="31"/>
    <b v="1"/>
    <s v="theater/plays"/>
    <x v="1"/>
    <s v="plays"/>
    <n v="10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d v="2016-05-15T23:00:00"/>
    <x v="3675"/>
    <n v="1463353200"/>
    <n v="1462285182"/>
    <b v="0"/>
    <n v="3"/>
    <b v="1"/>
    <s v="theater/plays"/>
    <x v="1"/>
    <s v="plays"/>
    <n v="14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d v="2014-09-12T19:34:44"/>
    <x v="3676"/>
    <n v="1410550484"/>
    <n v="1408995284"/>
    <b v="0"/>
    <n v="16"/>
    <b v="1"/>
    <s v="theater/plays"/>
    <x v="1"/>
    <s v="plays"/>
    <n v="129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d v="2014-07-03T03:59:00"/>
    <x v="3677"/>
    <n v="1404359940"/>
    <n v="1402580818"/>
    <b v="0"/>
    <n v="199"/>
    <b v="1"/>
    <s v="theater/plays"/>
    <x v="1"/>
    <s v="plays"/>
    <n v="10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d v="2015-05-31T12:44:58"/>
    <x v="3678"/>
    <n v="1433076298"/>
    <n v="1430052298"/>
    <b v="0"/>
    <n v="31"/>
    <b v="1"/>
    <s v="theater/plays"/>
    <x v="1"/>
    <s v="plays"/>
    <n v="10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d v="2014-07-01T04:59:00"/>
    <x v="3679"/>
    <n v="1404190740"/>
    <n v="1401214581"/>
    <b v="0"/>
    <n v="30"/>
    <b v="1"/>
    <s v="theater/plays"/>
    <x v="1"/>
    <s v="plays"/>
    <n v="11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d v="2016-10-05T10:53:54"/>
    <x v="3680"/>
    <n v="1475664834"/>
    <n v="1473850434"/>
    <b v="0"/>
    <n v="34"/>
    <b v="1"/>
    <s v="theater/plays"/>
    <x v="1"/>
    <s v="plays"/>
    <n v="113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d v="2016-01-15T15:38:10"/>
    <x v="3681"/>
    <n v="1452872290"/>
    <n v="1452008290"/>
    <b v="0"/>
    <n v="18"/>
    <b v="1"/>
    <s v="theater/plays"/>
    <x v="1"/>
    <s v="plays"/>
    <n v="112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d v="2014-06-16T06:59:00"/>
    <x v="3682"/>
    <n v="1402901940"/>
    <n v="1399998418"/>
    <b v="0"/>
    <n v="67"/>
    <b v="1"/>
    <s v="theater/plays"/>
    <x v="1"/>
    <s v="plays"/>
    <n v="139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d v="2016-10-20T02:48:16"/>
    <x v="3683"/>
    <n v="1476931696"/>
    <n v="1474339696"/>
    <b v="0"/>
    <n v="66"/>
    <b v="1"/>
    <s v="theater/plays"/>
    <x v="1"/>
    <s v="plays"/>
    <n v="111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d v="2015-09-02T04:19:46"/>
    <x v="3684"/>
    <n v="1441167586"/>
    <n v="1438575586"/>
    <b v="0"/>
    <n v="23"/>
    <b v="1"/>
    <s v="theater/plays"/>
    <x v="1"/>
    <s v="plays"/>
    <n v="139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d v="2014-05-19T21:00:00"/>
    <x v="3685"/>
    <n v="1400533200"/>
    <n v="1398348859"/>
    <b v="0"/>
    <n v="126"/>
    <b v="1"/>
    <s v="theater/plays"/>
    <x v="1"/>
    <s v="plays"/>
    <n v="10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d v="2015-08-29T03:59:00"/>
    <x v="3686"/>
    <n v="1440820740"/>
    <n v="1439567660"/>
    <b v="0"/>
    <n v="6"/>
    <b v="1"/>
    <s v="theater/plays"/>
    <x v="1"/>
    <s v="plays"/>
    <n v="101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d v="2014-06-27T05:14:15"/>
    <x v="3687"/>
    <n v="1403846055"/>
    <n v="1401254055"/>
    <b v="0"/>
    <n v="25"/>
    <b v="1"/>
    <s v="theater/plays"/>
    <x v="1"/>
    <s v="plays"/>
    <n v="100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d v="2014-08-08T18:53:24"/>
    <x v="3688"/>
    <n v="1407524004"/>
    <n v="1404932004"/>
    <b v="0"/>
    <n v="39"/>
    <b v="1"/>
    <s v="theater/plays"/>
    <x v="1"/>
    <s v="plays"/>
    <n v="109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d v="2015-06-21T22:25:00"/>
    <x v="3689"/>
    <n v="1434925500"/>
    <n v="1432410639"/>
    <b v="0"/>
    <n v="62"/>
    <b v="1"/>
    <s v="theater/plays"/>
    <x v="1"/>
    <s v="plays"/>
    <n v="118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d v="2014-11-27T15:21:23"/>
    <x v="3690"/>
    <n v="1417101683"/>
    <n v="1414506083"/>
    <b v="0"/>
    <n v="31"/>
    <b v="1"/>
    <s v="theater/plays"/>
    <x v="1"/>
    <s v="plays"/>
    <n v="12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d v="2015-03-02T04:59:00"/>
    <x v="3691"/>
    <n v="1425272340"/>
    <n v="1421426929"/>
    <b v="0"/>
    <n v="274"/>
    <b v="1"/>
    <s v="theater/plays"/>
    <x v="1"/>
    <s v="plays"/>
    <n v="128"/>
    <x v="0"/>
  </r>
  <r>
    <n v="3692"/>
    <s v="An Evening With Durang"/>
    <s v="Help us independently produce two great comedies by Christopher Durang."/>
    <n v="1000"/>
    <n v="1260"/>
    <x v="0"/>
    <s v="US"/>
    <s v="USD"/>
    <d v="2014-09-19T00:00:00"/>
    <x v="3692"/>
    <n v="1411084800"/>
    <n v="1410304179"/>
    <b v="0"/>
    <n v="17"/>
    <b v="1"/>
    <s v="theater/plays"/>
    <x v="1"/>
    <s v="plays"/>
    <n v="12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d v="2015-11-30T22:30:00"/>
    <x v="3693"/>
    <n v="1448922600"/>
    <n v="1446352529"/>
    <b v="0"/>
    <n v="14"/>
    <b v="1"/>
    <s v="theater/plays"/>
    <x v="1"/>
    <s v="plays"/>
    <n v="12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d v="2016-06-06T02:00:00"/>
    <x v="3694"/>
    <n v="1465178400"/>
    <n v="1461985967"/>
    <b v="0"/>
    <n v="60"/>
    <b v="1"/>
    <s v="theater/plays"/>
    <x v="1"/>
    <s v="plays"/>
    <n v="107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d v="2015-01-11T20:53:30"/>
    <x v="3695"/>
    <n v="1421009610"/>
    <n v="1419281610"/>
    <b v="0"/>
    <n v="33"/>
    <b v="1"/>
    <s v="theater/plays"/>
    <x v="1"/>
    <s v="plays"/>
    <n v="10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d v="2015-02-13T14:48:36"/>
    <x v="3696"/>
    <n v="1423838916"/>
    <n v="1418654916"/>
    <b v="0"/>
    <n v="78"/>
    <b v="1"/>
    <s v="theater/plays"/>
    <x v="1"/>
    <s v="plays"/>
    <n v="155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d v="2016-05-10T11:10:48"/>
    <x v="3697"/>
    <n v="1462878648"/>
    <n v="1461064248"/>
    <b v="0"/>
    <n v="30"/>
    <b v="1"/>
    <s v="theater/plays"/>
    <x v="1"/>
    <s v="plays"/>
    <n v="10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d v="2016-03-02T19:21:27"/>
    <x v="3698"/>
    <n v="1456946487"/>
    <n v="1454354487"/>
    <b v="0"/>
    <n v="136"/>
    <b v="1"/>
    <s v="theater/plays"/>
    <x v="1"/>
    <s v="plays"/>
    <n v="111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d v="2014-10-15T14:26:56"/>
    <x v="3699"/>
    <n v="1413383216"/>
    <n v="1410791216"/>
    <b v="0"/>
    <n v="40"/>
    <b v="1"/>
    <s v="theater/plays"/>
    <x v="1"/>
    <s v="plays"/>
    <n v="101"/>
    <x v="3"/>
  </r>
  <r>
    <n v="3700"/>
    <s v="Generations (Senior Project)"/>
    <s v="Help me produce the play I have written for my senior project!"/>
    <n v="500"/>
    <n v="606"/>
    <x v="0"/>
    <s v="US"/>
    <s v="USD"/>
    <d v="2014-09-30T16:00:00"/>
    <x v="3700"/>
    <n v="1412092800"/>
    <n v="1409493800"/>
    <b v="0"/>
    <n v="18"/>
    <b v="1"/>
    <s v="theater/plays"/>
    <x v="1"/>
    <s v="plays"/>
    <n v="121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d v="2015-06-04T12:59:53"/>
    <x v="3701"/>
    <n v="1433422793"/>
    <n v="1430830793"/>
    <b v="0"/>
    <n v="39"/>
    <b v="1"/>
    <s v="theater/plays"/>
    <x v="1"/>
    <s v="plays"/>
    <n v="10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d v="2016-07-10T22:59:00"/>
    <x v="3702"/>
    <n v="1468191540"/>
    <n v="1464958484"/>
    <b v="0"/>
    <n v="21"/>
    <b v="1"/>
    <s v="theater/plays"/>
    <x v="1"/>
    <s v="plays"/>
    <n v="109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d v="2016-08-13T06:59:00"/>
    <x v="3703"/>
    <n v="1471071540"/>
    <n v="1467720388"/>
    <b v="0"/>
    <n v="30"/>
    <b v="1"/>
    <s v="theater/plays"/>
    <x v="1"/>
    <s v="plays"/>
    <n v="12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d v="2016-05-31T16:33:14"/>
    <x v="3704"/>
    <n v="1464712394"/>
    <n v="1459528394"/>
    <b v="0"/>
    <n v="27"/>
    <b v="1"/>
    <s v="theater/plays"/>
    <x v="1"/>
    <s v="plays"/>
    <n v="13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d v="2014-06-23T18:00:00"/>
    <x v="3705"/>
    <n v="1403546400"/>
    <n v="1401714114"/>
    <b v="0"/>
    <n v="35"/>
    <b v="1"/>
    <s v="theater/plays"/>
    <x v="1"/>
    <s v="plays"/>
    <n v="103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d v="2014-09-12T21:55:49"/>
    <x v="3706"/>
    <n v="1410558949"/>
    <n v="1409262949"/>
    <b v="0"/>
    <n v="13"/>
    <b v="1"/>
    <s v="theater/plays"/>
    <x v="1"/>
    <s v="plays"/>
    <n v="121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d v="2016-07-22T05:26:00"/>
    <x v="3707"/>
    <n v="1469165160"/>
    <n v="1467335378"/>
    <b v="0"/>
    <n v="23"/>
    <b v="1"/>
    <s v="theater/plays"/>
    <x v="1"/>
    <s v="plays"/>
    <n v="18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d v="2014-07-04T03:24:46"/>
    <x v="3708"/>
    <n v="1404444286"/>
    <n v="1403234686"/>
    <b v="0"/>
    <n v="39"/>
    <b v="1"/>
    <s v="theater/plays"/>
    <x v="1"/>
    <s v="plays"/>
    <n v="30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d v="2014-06-25T16:59:06"/>
    <x v="3709"/>
    <n v="1403715546"/>
    <n v="1401123546"/>
    <b v="0"/>
    <n v="35"/>
    <b v="1"/>
    <s v="theater/plays"/>
    <x v="1"/>
    <s v="plays"/>
    <n v="108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d v="2015-04-03T13:49:48"/>
    <x v="3710"/>
    <n v="1428068988"/>
    <n v="1425908988"/>
    <b v="0"/>
    <n v="27"/>
    <b v="1"/>
    <s v="theater/plays"/>
    <x v="1"/>
    <s v="plays"/>
    <n v="141"/>
    <x v="0"/>
  </r>
  <r>
    <n v="3711"/>
    <s v="The Youth Shakespeare Project 2014"/>
    <s v="Two teachers and twenty kids bring one of Shakespeare's plays to life!"/>
    <n v="500"/>
    <n v="570"/>
    <x v="0"/>
    <s v="US"/>
    <s v="USD"/>
    <d v="2014-06-15T16:00:00"/>
    <x v="3711"/>
    <n v="1402848000"/>
    <n v="1400606573"/>
    <b v="0"/>
    <n v="21"/>
    <b v="1"/>
    <s v="theater/plays"/>
    <x v="1"/>
    <s v="plays"/>
    <n v="11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d v="2015-05-31T06:59:00"/>
    <x v="3712"/>
    <n v="1433055540"/>
    <n v="1431230867"/>
    <b v="0"/>
    <n v="104"/>
    <b v="1"/>
    <s v="theater/plays"/>
    <x v="1"/>
    <s v="plays"/>
    <n v="15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d v="2016-06-04T17:42:46"/>
    <x v="3713"/>
    <n v="1465062166"/>
    <n v="1463334166"/>
    <b v="0"/>
    <n v="19"/>
    <b v="1"/>
    <s v="theater/plays"/>
    <x v="1"/>
    <s v="plays"/>
    <n v="102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d v="2015-05-26T03:59:00"/>
    <x v="3714"/>
    <n v="1432612740"/>
    <n v="1429881667"/>
    <b v="0"/>
    <n v="97"/>
    <b v="1"/>
    <s v="theater/plays"/>
    <x v="1"/>
    <s v="plays"/>
    <n v="102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d v="2015-03-31T12:52:00"/>
    <x v="3715"/>
    <n v="1427806320"/>
    <n v="1422834819"/>
    <b v="0"/>
    <n v="27"/>
    <b v="1"/>
    <s v="theater/plays"/>
    <x v="1"/>
    <s v="plays"/>
    <n v="103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d v="2016-01-21T21:18:29"/>
    <x v="3716"/>
    <n v="1453411109"/>
    <n v="1450819109"/>
    <b v="0"/>
    <n v="24"/>
    <b v="1"/>
    <s v="theater/plays"/>
    <x v="1"/>
    <s v="plays"/>
    <n v="15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d v="2015-05-09T20:47:29"/>
    <x v="3717"/>
    <n v="1431204449"/>
    <n v="1428526049"/>
    <b v="0"/>
    <n v="13"/>
    <b v="1"/>
    <s v="theater/plays"/>
    <x v="1"/>
    <s v="plays"/>
    <n v="101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d v="2015-02-27T17:11:15"/>
    <x v="3718"/>
    <n v="1425057075"/>
    <n v="1422465075"/>
    <b v="0"/>
    <n v="46"/>
    <b v="1"/>
    <s v="theater/plays"/>
    <x v="1"/>
    <s v="plays"/>
    <n v="239"/>
    <x v="0"/>
  </r>
  <r>
    <n v="3719"/>
    <s v="Corium"/>
    <s v="A new piece of physical theatre about love, regret and longing."/>
    <n v="200"/>
    <n v="420"/>
    <x v="0"/>
    <s v="GB"/>
    <s v="GBP"/>
    <d v="2015-06-22T17:31:06"/>
    <x v="3719"/>
    <n v="1434994266"/>
    <n v="1432402266"/>
    <b v="0"/>
    <n v="4"/>
    <b v="1"/>
    <s v="theater/plays"/>
    <x v="1"/>
    <s v="plays"/>
    <n v="210"/>
    <x v="0"/>
  </r>
  <r>
    <n v="3720"/>
    <s v="Lakotas and the American Theatre"/>
    <s v="Breaking the American Indian stereotype in the American Theatre."/>
    <n v="3300"/>
    <n v="3449"/>
    <x v="0"/>
    <s v="US"/>
    <s v="USD"/>
    <d v="2015-07-02T23:50:06"/>
    <x v="3720"/>
    <n v="1435881006"/>
    <n v="1433980206"/>
    <b v="0"/>
    <n v="40"/>
    <b v="1"/>
    <s v="theater/plays"/>
    <x v="1"/>
    <s v="plays"/>
    <n v="1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d v="2014-11-05T23:28:04"/>
    <x v="3721"/>
    <n v="1415230084"/>
    <n v="1413412084"/>
    <b v="0"/>
    <n v="44"/>
    <b v="1"/>
    <s v="theater/plays"/>
    <x v="1"/>
    <s v="plays"/>
    <n v="10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d v="2016-02-11T22:59:00"/>
    <x v="3722"/>
    <n v="1455231540"/>
    <n v="1452614847"/>
    <b v="0"/>
    <n v="35"/>
    <b v="1"/>
    <s v="theater/plays"/>
    <x v="1"/>
    <s v="plays"/>
    <n v="111"/>
    <x v="2"/>
  </r>
  <r>
    <n v="3723"/>
    <s v="Beauty and the Beast"/>
    <s v="Saltmine Theatre Company present Beauty and the Beast:"/>
    <n v="4500"/>
    <n v="4592"/>
    <x v="0"/>
    <s v="GB"/>
    <s v="GBP"/>
    <d v="2014-11-30T19:04:22"/>
    <x v="3723"/>
    <n v="1417374262"/>
    <n v="1414778662"/>
    <b v="0"/>
    <n v="63"/>
    <b v="1"/>
    <s v="theater/plays"/>
    <x v="1"/>
    <s v="plays"/>
    <n v="10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d v="2016-05-04T23:00:00"/>
    <x v="3724"/>
    <n v="1462402800"/>
    <n v="1459856860"/>
    <b v="0"/>
    <n v="89"/>
    <b v="1"/>
    <s v="theater/plays"/>
    <x v="1"/>
    <s v="plays"/>
    <n v="103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d v="2016-02-18T21:30:00"/>
    <x v="3725"/>
    <n v="1455831000"/>
    <n v="1454366467"/>
    <b v="0"/>
    <n v="15"/>
    <b v="1"/>
    <s v="theater/plays"/>
    <x v="1"/>
    <s v="plays"/>
    <n v="127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d v="2016-04-29T21:00:00"/>
    <x v="3726"/>
    <n v="1461963600"/>
    <n v="1459567371"/>
    <b v="0"/>
    <n v="46"/>
    <b v="1"/>
    <s v="theater/plays"/>
    <x v="1"/>
    <s v="plays"/>
    <n v="339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d v="2016-10-20T04:55:00"/>
    <x v="3727"/>
    <n v="1476939300"/>
    <n v="1474273294"/>
    <b v="0"/>
    <n v="33"/>
    <b v="1"/>
    <s v="theater/plays"/>
    <x v="1"/>
    <s v="plays"/>
    <n v="101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d v="2015-08-19T04:06:16"/>
    <x v="3728"/>
    <n v="1439957176"/>
    <n v="1437365176"/>
    <b v="0"/>
    <n v="31"/>
    <b v="0"/>
    <s v="theater/plays"/>
    <x v="1"/>
    <s v="plays"/>
    <n v="9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d v="2015-03-23T03:55:12"/>
    <x v="3729"/>
    <n v="1427082912"/>
    <n v="1423198512"/>
    <b v="0"/>
    <n v="5"/>
    <b v="0"/>
    <s v="theater/plays"/>
    <x v="1"/>
    <s v="plays"/>
    <n v="7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d v="2015-08-17T16:15:59"/>
    <x v="3730"/>
    <n v="1439828159"/>
    <n v="1437236159"/>
    <b v="0"/>
    <n v="1"/>
    <b v="0"/>
    <s v="theater/plays"/>
    <x v="1"/>
    <s v="plays"/>
    <n v="1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d v="2015-01-10T03:23:00"/>
    <x v="3731"/>
    <n v="1420860180"/>
    <n v="1418234646"/>
    <b v="0"/>
    <n v="12"/>
    <b v="0"/>
    <s v="theater/plays"/>
    <x v="1"/>
    <s v="plays"/>
    <n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d v="2015-01-24T12:00:00"/>
    <x v="3732"/>
    <n v="1422100800"/>
    <n v="1416932133"/>
    <b v="0"/>
    <n v="4"/>
    <b v="0"/>
    <s v="theater/plays"/>
    <x v="1"/>
    <s v="plays"/>
    <n v="15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d v="2015-04-18T22:30:00"/>
    <x v="3733"/>
    <n v="1429396200"/>
    <n v="1428539708"/>
    <b v="0"/>
    <n v="0"/>
    <b v="0"/>
    <s v="theater/plays"/>
    <x v="1"/>
    <s v="plays"/>
    <n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d v="2015-05-25T21:38:16"/>
    <x v="3734"/>
    <n v="1432589896"/>
    <n v="1427405896"/>
    <b v="0"/>
    <n v="7"/>
    <b v="0"/>
    <s v="theater/plays"/>
    <x v="1"/>
    <s v="plays"/>
    <n v="28"/>
    <x v="0"/>
  </r>
  <r>
    <n v="3735"/>
    <s v="Women Beware Women"/>
    <s v="Young Actor's taking on a Jacobean tragedy. Family, betrayal, love, lust, sex and death."/>
    <n v="150"/>
    <n v="20"/>
    <x v="2"/>
    <s v="GB"/>
    <s v="GBP"/>
    <d v="2015-05-28T16:38:09"/>
    <x v="3735"/>
    <n v="1432831089"/>
    <n v="1430239089"/>
    <b v="0"/>
    <n v="2"/>
    <b v="0"/>
    <s v="theater/plays"/>
    <x v="1"/>
    <s v="plays"/>
    <n v="13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d v="2015-03-23T18:00:00"/>
    <x v="3736"/>
    <n v="1427133600"/>
    <n v="1423847093"/>
    <b v="0"/>
    <n v="1"/>
    <b v="0"/>
    <s v="theater/plays"/>
    <x v="1"/>
    <s v="plays"/>
    <n v="1"/>
    <x v="0"/>
  </r>
  <r>
    <n v="3737"/>
    <s v="Measure For Measure"/>
    <s v="The ASU Theatre and Shakespeare Club presents Measure For Measure directed by Jordyn Ochser."/>
    <n v="700"/>
    <n v="150"/>
    <x v="2"/>
    <s v="US"/>
    <s v="USD"/>
    <d v="2015-11-12T06:59:00"/>
    <x v="3737"/>
    <n v="1447311540"/>
    <n v="1445358903"/>
    <b v="0"/>
    <n v="4"/>
    <b v="0"/>
    <s v="theater/plays"/>
    <x v="1"/>
    <s v="plays"/>
    <n v="21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d v="2014-07-15T22:00:00"/>
    <x v="3738"/>
    <n v="1405461600"/>
    <n v="1403562705"/>
    <b v="0"/>
    <n v="6"/>
    <b v="0"/>
    <s v="theater/plays"/>
    <x v="1"/>
    <s v="plays"/>
    <n v="1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d v="2016-07-17T10:47:48"/>
    <x v="3739"/>
    <n v="1468752468"/>
    <n v="1467024468"/>
    <b v="0"/>
    <n v="8"/>
    <b v="0"/>
    <s v="theater/plays"/>
    <x v="1"/>
    <s v="plays"/>
    <n v="2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d v="2014-08-12T01:53:58"/>
    <x v="3740"/>
    <n v="1407808438"/>
    <n v="1405217355"/>
    <b v="0"/>
    <n v="14"/>
    <b v="0"/>
    <s v="theater/plays"/>
    <x v="1"/>
    <s v="plays"/>
    <n v="1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d v="2015-12-17T22:05:50"/>
    <x v="3741"/>
    <n v="1450389950"/>
    <n v="1447797950"/>
    <b v="0"/>
    <n v="0"/>
    <b v="0"/>
    <s v="theater/plays"/>
    <x v="1"/>
    <s v="plays"/>
    <n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d v="2014-09-06T05:09:04"/>
    <x v="3742"/>
    <n v="1409980144"/>
    <n v="1407388144"/>
    <b v="0"/>
    <n v="4"/>
    <b v="0"/>
    <s v="theater/plays"/>
    <x v="1"/>
    <s v="plays"/>
    <n v="2"/>
    <x v="3"/>
  </r>
  <r>
    <n v="3743"/>
    <s v="Down the Mississippi"/>
    <s v="I'm taking the Adventures of Huckleberry Finn puppet show down the Mississippi River!"/>
    <n v="2200"/>
    <n v="0"/>
    <x v="2"/>
    <s v="US"/>
    <s v="USD"/>
    <d v="2014-07-03T17:02:44"/>
    <x v="3743"/>
    <n v="1404406964"/>
    <n v="1401814964"/>
    <b v="0"/>
    <n v="0"/>
    <b v="0"/>
    <s v="theater/plays"/>
    <x v="1"/>
    <s v="plays"/>
    <n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d v="2014-07-05T03:59:00"/>
    <x v="3744"/>
    <n v="1404532740"/>
    <n v="1401823952"/>
    <b v="0"/>
    <n v="0"/>
    <b v="0"/>
    <s v="theater/plays"/>
    <x v="1"/>
    <s v="plays"/>
    <n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d v="2014-08-10T16:45:02"/>
    <x v="3745"/>
    <n v="1407689102"/>
    <n v="1405097102"/>
    <b v="0"/>
    <n v="1"/>
    <b v="0"/>
    <s v="theater/plays"/>
    <x v="1"/>
    <s v="plays"/>
    <n v="10"/>
    <x v="3"/>
  </r>
  <r>
    <n v="3746"/>
    <s v="Stage Play Production - &quot;I Love You to Death&quot;"/>
    <s v="Generational curses CAN be broken...right?"/>
    <n v="8500"/>
    <n v="202"/>
    <x v="2"/>
    <s v="US"/>
    <s v="USD"/>
    <d v="2016-10-08T09:20:39"/>
    <x v="3746"/>
    <n v="1475918439"/>
    <n v="1473326439"/>
    <b v="0"/>
    <n v="1"/>
    <b v="0"/>
    <s v="theater/plays"/>
    <x v="1"/>
    <s v="plays"/>
    <n v="2"/>
    <x v="2"/>
  </r>
  <r>
    <n v="3747"/>
    <s v="Counting Stars"/>
    <s v="The world premiere of an astonishing new play by acclaimed writer Atiha Sen Gupta."/>
    <n v="2500"/>
    <n v="25"/>
    <x v="2"/>
    <s v="GB"/>
    <s v="GBP"/>
    <d v="2015-07-05T22:59:00"/>
    <x v="3747"/>
    <n v="1436137140"/>
    <n v="1433833896"/>
    <b v="0"/>
    <n v="1"/>
    <b v="0"/>
    <s v="theater/plays"/>
    <x v="1"/>
    <s v="plays"/>
    <n v="1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d v="2016-02-16T05:59:00"/>
    <x v="3748"/>
    <n v="1455602340"/>
    <n v="1453827436"/>
    <b v="0"/>
    <n v="52"/>
    <b v="1"/>
    <s v="theater/musical"/>
    <x v="1"/>
    <s v="musical"/>
    <n v="104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d v="2016-04-29T03:59:00"/>
    <x v="3749"/>
    <n v="1461902340"/>
    <n v="1459220588"/>
    <b v="0"/>
    <n v="7"/>
    <b v="1"/>
    <s v="theater/musical"/>
    <x v="1"/>
    <s v="musical"/>
    <n v="105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d v="2015-02-10T07:59:00"/>
    <x v="3750"/>
    <n v="1423555140"/>
    <n v="1421105608"/>
    <b v="0"/>
    <n v="28"/>
    <b v="1"/>
    <s v="theater/musical"/>
    <x v="1"/>
    <s v="musical"/>
    <n v="1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d v="2016-04-02T23:51:13"/>
    <x v="3751"/>
    <n v="1459641073"/>
    <n v="1454460673"/>
    <b v="0"/>
    <n v="11"/>
    <b v="1"/>
    <s v="theater/musical"/>
    <x v="1"/>
    <s v="musical"/>
    <n v="13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d v="2016-10-16T21:00:00"/>
    <x v="3752"/>
    <n v="1476651600"/>
    <n v="1473189335"/>
    <b v="0"/>
    <n v="15"/>
    <b v="1"/>
    <s v="theater/musical"/>
    <x v="1"/>
    <s v="musical"/>
    <n v="113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d v="2015-06-03T00:00:00"/>
    <x v="3753"/>
    <n v="1433289600"/>
    <n v="1430768800"/>
    <b v="0"/>
    <n v="30"/>
    <b v="1"/>
    <s v="theater/musical"/>
    <x v="1"/>
    <s v="musical"/>
    <n v="10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d v="2014-07-26T04:59:00"/>
    <x v="3754"/>
    <n v="1406350740"/>
    <n v="1403125737"/>
    <b v="0"/>
    <n v="27"/>
    <b v="1"/>
    <s v="theater/musical"/>
    <x v="1"/>
    <s v="musical"/>
    <n v="12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d v="2016-04-15T20:48:27"/>
    <x v="3755"/>
    <n v="1460753307"/>
    <n v="1458161307"/>
    <b v="0"/>
    <n v="28"/>
    <b v="1"/>
    <s v="theater/musical"/>
    <x v="1"/>
    <s v="musical"/>
    <n v="13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d v="2014-06-11T19:33:18"/>
    <x v="3756"/>
    <n v="1402515198"/>
    <n v="1399923198"/>
    <b v="0"/>
    <n v="17"/>
    <b v="1"/>
    <s v="theater/musical"/>
    <x v="1"/>
    <s v="musical"/>
    <n v="10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d v="2014-12-01T20:25:15"/>
    <x v="3757"/>
    <n v="1417465515"/>
    <n v="1415737515"/>
    <b v="0"/>
    <n v="50"/>
    <b v="1"/>
    <s v="theater/musical"/>
    <x v="1"/>
    <s v="musical"/>
    <n v="109"/>
    <x v="3"/>
  </r>
  <r>
    <n v="3758"/>
    <s v="Luigi's Ladies"/>
    <s v="LUIGI'S LADIES: an original one-woman musical comedy"/>
    <n v="1500"/>
    <n v="1535"/>
    <x v="0"/>
    <s v="US"/>
    <s v="USD"/>
    <d v="2014-05-19T05:00:00"/>
    <x v="3758"/>
    <n v="1400475600"/>
    <n v="1397819938"/>
    <b v="0"/>
    <n v="26"/>
    <b v="1"/>
    <s v="theater/musical"/>
    <x v="1"/>
    <s v="musical"/>
    <n v="102"/>
    <x v="3"/>
  </r>
  <r>
    <n v="3759"/>
    <s v="Pared Down Productions"/>
    <s v="A production company specializing in small-scale musicals"/>
    <n v="4000"/>
    <n v="4409.7700000000004"/>
    <x v="0"/>
    <s v="US"/>
    <s v="USD"/>
    <d v="2015-08-26T02:35:53"/>
    <x v="3759"/>
    <n v="1440556553"/>
    <n v="1435372553"/>
    <b v="0"/>
    <n v="88"/>
    <b v="1"/>
    <s v="theater/musical"/>
    <x v="1"/>
    <s v="musical"/>
    <n v="11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d v="2014-05-05T12:36:26"/>
    <x v="3760"/>
    <n v="1399293386"/>
    <n v="1397133386"/>
    <b v="0"/>
    <n v="91"/>
    <b v="1"/>
    <s v="theater/musical"/>
    <x v="1"/>
    <s v="musical"/>
    <n v="101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d v="2015-08-10T23:00:00"/>
    <x v="3761"/>
    <n v="1439247600"/>
    <n v="1434625937"/>
    <b v="0"/>
    <n v="3"/>
    <b v="1"/>
    <s v="theater/musical"/>
    <x v="1"/>
    <s v="musical"/>
    <n v="1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d v="2015-08-02T19:31:29"/>
    <x v="3762"/>
    <n v="1438543889"/>
    <n v="1436383889"/>
    <b v="0"/>
    <n v="28"/>
    <b v="1"/>
    <s v="theater/musical"/>
    <x v="1"/>
    <s v="musical"/>
    <n v="106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d v="2015-04-01T17:00:26"/>
    <x v="3763"/>
    <n v="1427907626"/>
    <n v="1425319226"/>
    <b v="0"/>
    <n v="77"/>
    <b v="1"/>
    <s v="theater/musical"/>
    <x v="1"/>
    <s v="musical"/>
    <n v="10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d v="2016-05-29T00:36:00"/>
    <x v="3764"/>
    <n v="1464482160"/>
    <n v="1462824832"/>
    <b v="0"/>
    <n v="27"/>
    <b v="1"/>
    <s v="theater/musical"/>
    <x v="1"/>
    <s v="musical"/>
    <n v="1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d v="2014-07-30T18:38:02"/>
    <x v="3765"/>
    <n v="1406745482"/>
    <n v="1404153482"/>
    <b v="0"/>
    <n v="107"/>
    <b v="1"/>
    <s v="theater/musical"/>
    <x v="1"/>
    <s v="musical"/>
    <n v="113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d v="2014-07-03T04:00:45"/>
    <x v="3766"/>
    <n v="1404360045"/>
    <n v="1401336045"/>
    <b v="0"/>
    <n v="96"/>
    <b v="1"/>
    <s v="theater/musical"/>
    <x v="1"/>
    <s v="musical"/>
    <n v="103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d v="2015-03-01T04:59:00"/>
    <x v="3767"/>
    <n v="1425185940"/>
    <n v="1423960097"/>
    <b v="0"/>
    <n v="56"/>
    <b v="1"/>
    <s v="theater/musical"/>
    <x v="1"/>
    <s v="musical"/>
    <n v="11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d v="2014-06-12T17:28:10"/>
    <x v="3768"/>
    <n v="1402594090"/>
    <n v="1400002090"/>
    <b v="0"/>
    <n v="58"/>
    <b v="1"/>
    <s v="theater/musical"/>
    <x v="1"/>
    <s v="musical"/>
    <n v="10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d v="2016-04-15T14:21:19"/>
    <x v="3769"/>
    <n v="1460730079"/>
    <n v="1458138079"/>
    <b v="0"/>
    <n v="15"/>
    <b v="1"/>
    <s v="theater/musical"/>
    <x v="1"/>
    <s v="musical"/>
    <n v="1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d v="2015-06-13T22:20:10"/>
    <x v="3770"/>
    <n v="1434234010"/>
    <n v="1431642010"/>
    <b v="0"/>
    <n v="20"/>
    <b v="1"/>
    <s v="theater/musical"/>
    <x v="1"/>
    <s v="musical"/>
    <n v="100"/>
    <x v="0"/>
  </r>
  <r>
    <n v="3771"/>
    <s v="COME OUT SWINGIN'!"/>
    <s v="I would like to make a demo recording of six songs from COME OUT SWINGIN'!"/>
    <n v="1000"/>
    <n v="1460"/>
    <x v="0"/>
    <s v="US"/>
    <s v="USD"/>
    <d v="2016-05-18T00:00:00"/>
    <x v="3771"/>
    <n v="1463529600"/>
    <n v="1462307652"/>
    <b v="0"/>
    <n v="38"/>
    <b v="1"/>
    <s v="theater/musical"/>
    <x v="1"/>
    <s v="musical"/>
    <n v="146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d v="2016-11-29T06:00:00"/>
    <x v="3772"/>
    <n v="1480399200"/>
    <n v="1478616506"/>
    <b v="0"/>
    <n v="33"/>
    <b v="1"/>
    <s v="theater/musical"/>
    <x v="1"/>
    <s v="musical"/>
    <n v="110"/>
    <x v="2"/>
  </r>
  <r>
    <n v="3773"/>
    <s v="Dundee: A Hip-Hopera"/>
    <s v="A dramatic hip-hopera, inspired from monologues written by the performers."/>
    <n v="5000"/>
    <n v="5410"/>
    <x v="0"/>
    <s v="US"/>
    <s v="USD"/>
    <d v="2016-11-15T02:08:00"/>
    <x v="3773"/>
    <n v="1479175680"/>
    <n v="1476317247"/>
    <b v="0"/>
    <n v="57"/>
    <b v="1"/>
    <s v="theater/musical"/>
    <x v="1"/>
    <s v="musical"/>
    <n v="108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d v="2015-04-09T19:00:55"/>
    <x v="3774"/>
    <n v="1428606055"/>
    <n v="1427223655"/>
    <b v="0"/>
    <n v="25"/>
    <b v="1"/>
    <s v="theater/musical"/>
    <x v="1"/>
    <s v="musical"/>
    <n v="1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d v="2015-04-09T04:00:00"/>
    <x v="3775"/>
    <n v="1428552000"/>
    <n v="1426199843"/>
    <b v="0"/>
    <n v="14"/>
    <b v="1"/>
    <s v="theater/musical"/>
    <x v="1"/>
    <s v="musical"/>
    <n v="1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d v="2014-08-01T01:00:00"/>
    <x v="3776"/>
    <n v="1406854800"/>
    <n v="1403599778"/>
    <b v="0"/>
    <n v="94"/>
    <b v="1"/>
    <s v="theater/musical"/>
    <x v="1"/>
    <s v="musical"/>
    <n v="107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d v="2014-09-27T04:00:00"/>
    <x v="3777"/>
    <n v="1411790400"/>
    <n v="1409884821"/>
    <b v="0"/>
    <n v="59"/>
    <b v="1"/>
    <s v="theater/musical"/>
    <x v="1"/>
    <s v="musical"/>
    <n v="143"/>
    <x v="3"/>
  </r>
  <r>
    <n v="3778"/>
    <s v="Give a Puppet a Hand"/>
    <s v="Sponsor an AVENUE Q puppet for The Barn Players April 2015 production."/>
    <n v="2400"/>
    <n v="2521"/>
    <x v="0"/>
    <s v="US"/>
    <s v="USD"/>
    <d v="2015-02-14T19:39:40"/>
    <x v="3778"/>
    <n v="1423942780"/>
    <n v="1418758780"/>
    <b v="0"/>
    <n v="36"/>
    <b v="1"/>
    <s v="theater/musical"/>
    <x v="1"/>
    <s v="musical"/>
    <n v="105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d v="2016-03-26T16:39:00"/>
    <x v="3779"/>
    <n v="1459010340"/>
    <n v="1456421940"/>
    <b v="0"/>
    <n v="115"/>
    <b v="1"/>
    <s v="theater/musical"/>
    <x v="1"/>
    <s v="musical"/>
    <n v="104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d v="2015-07-13T20:06:00"/>
    <x v="3780"/>
    <n v="1436817960"/>
    <n v="1433999785"/>
    <b v="0"/>
    <n v="30"/>
    <b v="1"/>
    <s v="theater/musical"/>
    <x v="1"/>
    <s v="musical"/>
    <n v="12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d v="2014-09-08T21:11:25"/>
    <x v="3781"/>
    <n v="1410210685"/>
    <n v="1408050685"/>
    <b v="0"/>
    <n v="52"/>
    <b v="1"/>
    <s v="theater/musical"/>
    <x v="1"/>
    <s v="musical"/>
    <n v="1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d v="2016-07-24T23:00:00"/>
    <x v="3782"/>
    <n v="1469401200"/>
    <n v="1466887297"/>
    <b v="0"/>
    <n v="27"/>
    <b v="1"/>
    <s v="theater/musical"/>
    <x v="1"/>
    <s v="musical"/>
    <n v="10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d v="2016-03-15T16:00:00"/>
    <x v="3783"/>
    <n v="1458057600"/>
    <n v="1455938520"/>
    <b v="0"/>
    <n v="24"/>
    <b v="1"/>
    <s v="theater/musical"/>
    <x v="1"/>
    <s v="musical"/>
    <n v="129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d v="2016-07-10T23:32:12"/>
    <x v="3784"/>
    <n v="1468193532"/>
    <n v="1465601532"/>
    <b v="0"/>
    <n v="10"/>
    <b v="1"/>
    <s v="theater/musical"/>
    <x v="1"/>
    <s v="musical"/>
    <n v="115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d v="2016-08-02T10:03:00"/>
    <x v="3785"/>
    <n v="1470132180"/>
    <n v="1467040769"/>
    <b v="0"/>
    <n v="30"/>
    <b v="1"/>
    <s v="theater/musical"/>
    <x v="1"/>
    <s v="musical"/>
    <n v="151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d v="2016-05-27T00:54:35"/>
    <x v="3786"/>
    <n v="1464310475"/>
    <n v="1461718475"/>
    <b v="0"/>
    <n v="71"/>
    <b v="1"/>
    <s v="theater/musical"/>
    <x v="1"/>
    <s v="musical"/>
    <n v="111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d v="2015-07-11T03:59:00"/>
    <x v="3787"/>
    <n v="1436587140"/>
    <n v="1434113406"/>
    <b v="0"/>
    <n v="10"/>
    <b v="1"/>
    <s v="theater/musical"/>
    <x v="1"/>
    <s v="musical"/>
    <n v="1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d v="2015-12-23T16:18:00"/>
    <x v="3788"/>
    <n v="1450887480"/>
    <n v="1448469719"/>
    <b v="0"/>
    <n v="1"/>
    <b v="0"/>
    <s v="theater/musical"/>
    <x v="1"/>
    <s v="musical"/>
    <n v="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d v="2015-06-15T19:10:18"/>
    <x v="3789"/>
    <n v="1434395418"/>
    <n v="1431630618"/>
    <b v="0"/>
    <n v="4"/>
    <b v="0"/>
    <s v="theater/musical"/>
    <x v="1"/>
    <s v="musical"/>
    <n v="3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d v="2016-11-22T17:00:23"/>
    <x v="3790"/>
    <n v="1479834023"/>
    <n v="1477238423"/>
    <b v="0"/>
    <n v="0"/>
    <b v="0"/>
    <s v="theater/musical"/>
    <x v="1"/>
    <s v="musical"/>
    <n v="0"/>
    <x v="2"/>
  </r>
  <r>
    <n v="3791"/>
    <s v="Spin! at The Cumming Playhouse"/>
    <s v="Spin! is an original musical comedy-drama presented by Blue Palm Productions."/>
    <n v="1500"/>
    <n v="0"/>
    <x v="2"/>
    <s v="US"/>
    <s v="USD"/>
    <d v="2014-07-06T16:36:32"/>
    <x v="3791"/>
    <n v="1404664592"/>
    <n v="1399480592"/>
    <b v="0"/>
    <n v="0"/>
    <b v="0"/>
    <s v="theater/musical"/>
    <x v="1"/>
    <s v="musical"/>
    <n v="0"/>
    <x v="3"/>
  </r>
  <r>
    <n v="3792"/>
    <s v="BorikÃ©n: The Show"/>
    <s v="A cultural and historic journey through Puerto Rico's music and dance!"/>
    <n v="12500"/>
    <n v="35"/>
    <x v="2"/>
    <s v="US"/>
    <s v="USD"/>
    <d v="2015-07-15T10:43:42"/>
    <x v="3792"/>
    <n v="1436957022"/>
    <n v="1434365022"/>
    <b v="0"/>
    <n v="2"/>
    <b v="0"/>
    <s v="theater/musical"/>
    <x v="1"/>
    <s v="musical"/>
    <n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d v="2014-12-16T22:32:09"/>
    <x v="3793"/>
    <n v="1418769129"/>
    <n v="1416954729"/>
    <b v="0"/>
    <n v="24"/>
    <b v="0"/>
    <s v="theater/musical"/>
    <x v="1"/>
    <s v="musical"/>
    <n v="6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d v="2015-06-07T13:55:54"/>
    <x v="3794"/>
    <n v="1433685354"/>
    <n v="1431093354"/>
    <b v="0"/>
    <n v="1"/>
    <b v="0"/>
    <s v="theater/musical"/>
    <x v="1"/>
    <s v="musical"/>
    <n v="1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d v="2015-08-28T22:30:00"/>
    <x v="3795"/>
    <n v="1440801000"/>
    <n v="1437042490"/>
    <b v="0"/>
    <n v="2"/>
    <b v="0"/>
    <s v="theater/musical"/>
    <x v="1"/>
    <s v="musical"/>
    <n v="2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d v="2017-01-14T00:42:36"/>
    <x v="3796"/>
    <n v="1484354556"/>
    <n v="1479170556"/>
    <b v="0"/>
    <n v="1"/>
    <b v="0"/>
    <s v="theater/musical"/>
    <x v="1"/>
    <s v="musical"/>
    <n v="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d v="2015-04-20T21:09:25"/>
    <x v="3797"/>
    <n v="1429564165"/>
    <n v="1426972165"/>
    <b v="0"/>
    <n v="37"/>
    <b v="0"/>
    <s v="theater/musical"/>
    <x v="1"/>
    <s v="musical"/>
    <n v="9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d v="2014-08-10T17:20:48"/>
    <x v="3798"/>
    <n v="1407691248"/>
    <n v="1405099248"/>
    <b v="0"/>
    <n v="5"/>
    <b v="0"/>
    <s v="theater/musical"/>
    <x v="1"/>
    <s v="musical"/>
    <n v="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d v="2016-03-11T22:20:43"/>
    <x v="3799"/>
    <n v="1457734843"/>
    <n v="1455142843"/>
    <b v="0"/>
    <n v="4"/>
    <b v="0"/>
    <s v="theater/musical"/>
    <x v="1"/>
    <s v="musical"/>
    <n v="4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d v="2015-01-11T04:59:00"/>
    <x v="3800"/>
    <n v="1420952340"/>
    <n v="1418146883"/>
    <b v="0"/>
    <n v="16"/>
    <b v="0"/>
    <s v="theater/musical"/>
    <x v="1"/>
    <s v="musical"/>
    <n v="4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d v="2015-01-02T16:13:36"/>
    <x v="3801"/>
    <n v="1420215216"/>
    <n v="1417536816"/>
    <b v="0"/>
    <n v="9"/>
    <b v="0"/>
    <s v="theater/musical"/>
    <x v="1"/>
    <s v="musical"/>
    <n v="9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d v="2015-10-22T03:01:46"/>
    <x v="3802"/>
    <n v="1445482906"/>
    <n v="1442890906"/>
    <b v="0"/>
    <n v="0"/>
    <b v="0"/>
    <s v="theater/musical"/>
    <x v="1"/>
    <s v="musical"/>
    <n v="0"/>
    <x v="0"/>
  </r>
  <r>
    <n v="3803"/>
    <s v="Benjamin Button the Musical Concept Album"/>
    <s v="A fully orchestrated concept album of Benjamin Button the Musical!"/>
    <n v="12000"/>
    <n v="2358"/>
    <x v="2"/>
    <s v="US"/>
    <s v="USD"/>
    <d v="2016-03-04T23:19:28"/>
    <x v="3803"/>
    <n v="1457133568"/>
    <n v="1454541568"/>
    <b v="0"/>
    <n v="40"/>
    <b v="0"/>
    <s v="theater/musical"/>
    <x v="1"/>
    <s v="musical"/>
    <n v="2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d v="2016-07-31T07:00:00"/>
    <x v="3804"/>
    <n v="1469948400"/>
    <n v="1465172024"/>
    <b v="0"/>
    <n v="0"/>
    <b v="0"/>
    <s v="theater/musical"/>
    <x v="1"/>
    <s v="musical"/>
    <n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d v="2014-09-27T21:17:20"/>
    <x v="3805"/>
    <n v="1411852640"/>
    <n v="1406668640"/>
    <b v="0"/>
    <n v="2"/>
    <b v="0"/>
    <s v="theater/musical"/>
    <x v="1"/>
    <s v="musical"/>
    <n v="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d v="2014-06-29T06:13:01"/>
    <x v="3806"/>
    <n v="1404022381"/>
    <n v="1402294381"/>
    <b v="0"/>
    <n v="1"/>
    <b v="0"/>
    <s v="theater/musical"/>
    <x v="1"/>
    <s v="musical"/>
    <n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d v="2015-04-03T21:48:59"/>
    <x v="3807"/>
    <n v="1428097739"/>
    <n v="1427492939"/>
    <b v="0"/>
    <n v="9"/>
    <b v="0"/>
    <s v="theater/musical"/>
    <x v="1"/>
    <s v="musical"/>
    <n v="3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d v="2015-04-25T09:53:39"/>
    <x v="3808"/>
    <n v="1429955619"/>
    <n v="1424775219"/>
    <b v="0"/>
    <n v="24"/>
    <b v="1"/>
    <s v="theater/plays"/>
    <x v="1"/>
    <s v="plays"/>
    <n v="10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d v="2014-07-30T23:00:00"/>
    <x v="3809"/>
    <n v="1406761200"/>
    <n v="1402403907"/>
    <b v="0"/>
    <n v="38"/>
    <b v="1"/>
    <s v="theater/plays"/>
    <x v="1"/>
    <s v="plays"/>
    <n v="101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d v="2015-03-21T19:22:38"/>
    <x v="3810"/>
    <n v="1426965758"/>
    <n v="1424377358"/>
    <b v="0"/>
    <n v="26"/>
    <b v="1"/>
    <s v="theater/plays"/>
    <x v="1"/>
    <s v="plays"/>
    <n v="12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d v="2016-05-31T11:00:00"/>
    <x v="3811"/>
    <n v="1464692400"/>
    <n v="1461769373"/>
    <b v="0"/>
    <n v="19"/>
    <b v="1"/>
    <s v="theater/plays"/>
    <x v="1"/>
    <s v="plays"/>
    <n v="33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d v="2015-06-01T03:59:00"/>
    <x v="3812"/>
    <n v="1433131140"/>
    <n v="1429120908"/>
    <b v="0"/>
    <n v="11"/>
    <b v="1"/>
    <s v="theater/plays"/>
    <x v="1"/>
    <s v="plays"/>
    <n v="11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d v="2016-06-14T21:43:00"/>
    <x v="3813"/>
    <n v="1465940580"/>
    <n v="1462603021"/>
    <b v="0"/>
    <n v="27"/>
    <b v="1"/>
    <s v="theater/plays"/>
    <x v="1"/>
    <s v="plays"/>
    <n v="101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d v="2015-04-01T03:59:00"/>
    <x v="3814"/>
    <n v="1427860740"/>
    <n v="1424727712"/>
    <b v="0"/>
    <n v="34"/>
    <b v="1"/>
    <s v="theater/plays"/>
    <x v="1"/>
    <s v="plays"/>
    <n v="14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d v="2015-08-20T23:00:00"/>
    <x v="3815"/>
    <n v="1440111600"/>
    <n v="1437545657"/>
    <b v="0"/>
    <n v="20"/>
    <b v="1"/>
    <s v="theater/plays"/>
    <x v="1"/>
    <s v="plays"/>
    <n v="1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d v="2014-07-17T16:33:43"/>
    <x v="3816"/>
    <n v="1405614823"/>
    <n v="1403022823"/>
    <b v="0"/>
    <n v="37"/>
    <b v="1"/>
    <s v="theater/plays"/>
    <x v="1"/>
    <s v="plays"/>
    <n v="119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d v="2015-10-24T03:59:00"/>
    <x v="3817"/>
    <n v="1445659140"/>
    <n v="1444236216"/>
    <b v="0"/>
    <n v="20"/>
    <b v="1"/>
    <s v="theater/plays"/>
    <x v="1"/>
    <s v="plays"/>
    <n v="10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d v="2015-03-12T19:13:02"/>
    <x v="3818"/>
    <n v="1426187582"/>
    <n v="1423599182"/>
    <b v="0"/>
    <n v="10"/>
    <b v="1"/>
    <s v="theater/plays"/>
    <x v="1"/>
    <s v="plays"/>
    <n v="22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d v="2015-07-17T21:02:00"/>
    <x v="3819"/>
    <n v="1437166920"/>
    <n v="1435554104"/>
    <b v="0"/>
    <n v="26"/>
    <b v="1"/>
    <s v="theater/plays"/>
    <x v="1"/>
    <s v="plays"/>
    <n v="10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d v="2015-07-05T15:38:37"/>
    <x v="3820"/>
    <n v="1436110717"/>
    <n v="1433518717"/>
    <b v="0"/>
    <n v="20"/>
    <b v="1"/>
    <s v="theater/plays"/>
    <x v="1"/>
    <s v="plays"/>
    <n v="143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d v="2016-01-04T04:20:07"/>
    <x v="3821"/>
    <n v="1451881207"/>
    <n v="1449116407"/>
    <b v="0"/>
    <n v="46"/>
    <b v="1"/>
    <s v="theater/plays"/>
    <x v="1"/>
    <s v="plays"/>
    <n v="105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d v="2016-01-19T22:59:00"/>
    <x v="3822"/>
    <n v="1453244340"/>
    <n v="1448136417"/>
    <b v="0"/>
    <n v="76"/>
    <b v="1"/>
    <s v="theater/plays"/>
    <x v="1"/>
    <s v="plays"/>
    <n v="11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d v="2015-07-20T03:59:00"/>
    <x v="3823"/>
    <n v="1437364740"/>
    <n v="1434405044"/>
    <b v="0"/>
    <n v="41"/>
    <b v="1"/>
    <s v="theater/plays"/>
    <x v="1"/>
    <s v="plays"/>
    <n v="10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d v="2016-08-01T13:41:00"/>
    <x v="3824"/>
    <n v="1470058860"/>
    <n v="1469026903"/>
    <b v="0"/>
    <n v="7"/>
    <b v="1"/>
    <s v="theater/plays"/>
    <x v="1"/>
    <s v="plays"/>
    <n v="108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d v="2015-06-17T01:40:14"/>
    <x v="3825"/>
    <n v="1434505214"/>
    <n v="1432690814"/>
    <b v="0"/>
    <n v="49"/>
    <b v="1"/>
    <s v="theater/plays"/>
    <x v="1"/>
    <s v="plays"/>
    <n v="10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d v="2015-05-07T10:09:54"/>
    <x v="3826"/>
    <n v="1430993394"/>
    <n v="1428401394"/>
    <b v="0"/>
    <n v="26"/>
    <b v="1"/>
    <s v="theater/plays"/>
    <x v="1"/>
    <s v="plays"/>
    <n v="119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d v="2015-03-27T00:00:00"/>
    <x v="3827"/>
    <n v="1427414400"/>
    <n v="1422656201"/>
    <b v="0"/>
    <n v="65"/>
    <b v="1"/>
    <s v="theater/plays"/>
    <x v="1"/>
    <s v="plays"/>
    <n v="153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d v="2014-12-31T13:39:47"/>
    <x v="3828"/>
    <n v="1420033187"/>
    <n v="1414845587"/>
    <b v="0"/>
    <n v="28"/>
    <b v="1"/>
    <s v="theater/plays"/>
    <x v="1"/>
    <s v="plays"/>
    <n v="100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d v="2016-08-31T20:46:11"/>
    <x v="3829"/>
    <n v="1472676371"/>
    <n v="1470948371"/>
    <b v="0"/>
    <n v="8"/>
    <b v="1"/>
    <s v="theater/plays"/>
    <x v="1"/>
    <s v="plays"/>
    <n v="10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d v="2016-05-27T17:46:51"/>
    <x v="3830"/>
    <n v="1464371211"/>
    <n v="1463161611"/>
    <b v="0"/>
    <n v="3"/>
    <b v="1"/>
    <s v="theater/plays"/>
    <x v="1"/>
    <s v="plays"/>
    <n v="22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d v="2014-11-05T21:22:25"/>
    <x v="3831"/>
    <n v="1415222545"/>
    <n v="1413404545"/>
    <b v="0"/>
    <n v="9"/>
    <b v="1"/>
    <s v="theater/plays"/>
    <x v="1"/>
    <s v="plays"/>
    <n v="106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d v="2016-02-20T02:45:35"/>
    <x v="3832"/>
    <n v="1455936335"/>
    <n v="1452048335"/>
    <b v="0"/>
    <n v="9"/>
    <b v="1"/>
    <s v="theater/plays"/>
    <x v="1"/>
    <s v="plays"/>
    <n v="10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d v="2014-12-01T19:09:00"/>
    <x v="3833"/>
    <n v="1417460940"/>
    <n v="1416516972"/>
    <b v="0"/>
    <n v="20"/>
    <b v="1"/>
    <s v="theater/plays"/>
    <x v="1"/>
    <s v="plays"/>
    <n v="117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d v="2015-06-18T10:41:07"/>
    <x v="3834"/>
    <n v="1434624067"/>
    <n v="1432032067"/>
    <b v="0"/>
    <n v="57"/>
    <b v="1"/>
    <s v="theater/plays"/>
    <x v="1"/>
    <s v="plays"/>
    <n v="10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d v="2016-04-21T22:36:48"/>
    <x v="3835"/>
    <n v="1461278208"/>
    <n v="1459463808"/>
    <b v="0"/>
    <n v="8"/>
    <b v="1"/>
    <s v="theater/plays"/>
    <x v="1"/>
    <s v="plays"/>
    <n v="160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d v="2016-08-03T04:09:00"/>
    <x v="3836"/>
    <n v="1470197340"/>
    <n v="1467497652"/>
    <b v="0"/>
    <n v="14"/>
    <b v="1"/>
    <s v="theater/plays"/>
    <x v="1"/>
    <s v="plays"/>
    <n v="113"/>
    <x v="2"/>
  </r>
  <r>
    <n v="3837"/>
    <s v="Farcical Elements Presents Boeing-Boeing"/>
    <s v="A high-flying French farce with the thrust of a well-tuned jet engine"/>
    <n v="2000"/>
    <n v="2042"/>
    <x v="0"/>
    <s v="GB"/>
    <s v="GBP"/>
    <d v="2015-07-03T18:22:38"/>
    <x v="3837"/>
    <n v="1435947758"/>
    <n v="1432837358"/>
    <b v="0"/>
    <n v="17"/>
    <b v="1"/>
    <s v="theater/plays"/>
    <x v="1"/>
    <s v="plays"/>
    <n v="102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d v="2015-05-22T17:03:29"/>
    <x v="3838"/>
    <n v="1432314209"/>
    <n v="1429722209"/>
    <b v="0"/>
    <n v="100"/>
    <b v="1"/>
    <s v="theater/plays"/>
    <x v="1"/>
    <s v="plays"/>
    <n v="101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d v="2015-07-30T03:25:24"/>
    <x v="3839"/>
    <n v="1438226724"/>
    <n v="1433042724"/>
    <b v="0"/>
    <n v="32"/>
    <b v="1"/>
    <s v="theater/plays"/>
    <x v="1"/>
    <s v="plays"/>
    <n v="101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d v="2016-03-28T15:50:29"/>
    <x v="3840"/>
    <n v="1459180229"/>
    <n v="1457023829"/>
    <b v="0"/>
    <n v="3"/>
    <b v="1"/>
    <s v="theater/plays"/>
    <x v="1"/>
    <s v="plays"/>
    <n v="650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d v="2014-07-20T18:51:27"/>
    <x v="3841"/>
    <n v="1405882287"/>
    <n v="1400698287"/>
    <b v="1"/>
    <n v="34"/>
    <b v="0"/>
    <s v="theater/plays"/>
    <x v="1"/>
    <s v="plays"/>
    <n v="9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d v="2014-05-11T11:50:52"/>
    <x v="3842"/>
    <n v="1399809052"/>
    <n v="1397217052"/>
    <b v="1"/>
    <n v="23"/>
    <b v="0"/>
    <s v="theater/plays"/>
    <x v="1"/>
    <s v="plays"/>
    <n v="2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d v="2014-06-01T01:44:24"/>
    <x v="3843"/>
    <n v="1401587064"/>
    <n v="1399427064"/>
    <b v="1"/>
    <n v="19"/>
    <b v="0"/>
    <s v="theater/plays"/>
    <x v="1"/>
    <s v="plays"/>
    <n v="2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d v="2014-06-03T06:59:00"/>
    <x v="3844"/>
    <n v="1401778740"/>
    <n v="1399474134"/>
    <b v="1"/>
    <n v="50"/>
    <b v="0"/>
    <s v="theater/plays"/>
    <x v="1"/>
    <s v="plays"/>
    <n v="41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d v="2015-10-01T15:02:54"/>
    <x v="3845"/>
    <n v="1443711774"/>
    <n v="1441119774"/>
    <b v="1"/>
    <n v="12"/>
    <b v="0"/>
    <s v="theater/plays"/>
    <x v="1"/>
    <s v="plays"/>
    <n v="2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d v="2014-10-04T06:59:00"/>
    <x v="3846"/>
    <n v="1412405940"/>
    <n v="1409721542"/>
    <b v="1"/>
    <n v="8"/>
    <b v="0"/>
    <s v="theater/plays"/>
    <x v="1"/>
    <s v="plays"/>
    <n v="3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d v="2015-07-19T05:23:11"/>
    <x v="3847"/>
    <n v="1437283391"/>
    <n v="1433395391"/>
    <b v="1"/>
    <n v="9"/>
    <b v="0"/>
    <s v="theater/plays"/>
    <x v="1"/>
    <s v="plays"/>
    <n v="1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d v="2015-10-18T19:36:29"/>
    <x v="3848"/>
    <n v="1445196989"/>
    <n v="1442604989"/>
    <b v="1"/>
    <n v="43"/>
    <b v="0"/>
    <s v="theater/plays"/>
    <x v="1"/>
    <s v="plays"/>
    <n v="1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d v="2015-06-11T18:24:44"/>
    <x v="3849"/>
    <n v="1434047084"/>
    <n v="1431455084"/>
    <b v="1"/>
    <n v="28"/>
    <b v="0"/>
    <s v="theater/plays"/>
    <x v="1"/>
    <s v="plays"/>
    <n v="7"/>
    <x v="0"/>
  </r>
  <r>
    <n v="3850"/>
    <s v="The Vagina Monologues 2015"/>
    <s v="V-Day is a global activist movement to end violence against women and girls."/>
    <n v="1000"/>
    <n v="38"/>
    <x v="2"/>
    <s v="US"/>
    <s v="USD"/>
    <d v="2015-01-01T02:59:03"/>
    <x v="3850"/>
    <n v="1420081143"/>
    <n v="1417489143"/>
    <b v="1"/>
    <n v="4"/>
    <b v="0"/>
    <s v="theater/plays"/>
    <x v="1"/>
    <s v="plays"/>
    <n v="4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d v="2015-07-17T10:32:59"/>
    <x v="3851"/>
    <n v="1437129179"/>
    <n v="1434537179"/>
    <b v="1"/>
    <n v="24"/>
    <b v="0"/>
    <s v="theater/plays"/>
    <x v="1"/>
    <s v="plays"/>
    <n v="34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d v="2015-03-27T03:34:36"/>
    <x v="3852"/>
    <n v="1427427276"/>
    <n v="1425270876"/>
    <b v="0"/>
    <n v="2"/>
    <b v="0"/>
    <s v="theater/plays"/>
    <x v="1"/>
    <s v="plays"/>
    <n v="0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d v="2014-09-01T20:09:38"/>
    <x v="3853"/>
    <n v="1409602178"/>
    <n v="1406578178"/>
    <b v="0"/>
    <n v="2"/>
    <b v="0"/>
    <s v="theater/plays"/>
    <x v="1"/>
    <s v="plays"/>
    <n v="0"/>
    <x v="3"/>
  </r>
  <r>
    <n v="3854"/>
    <s v="The Case Of Soghomon Tehlirian"/>
    <s v="A play dedicated to the 100th anniversary of the Armenian Genocide."/>
    <n v="11000"/>
    <n v="1788"/>
    <x v="2"/>
    <s v="US"/>
    <s v="USD"/>
    <d v="2015-05-09T21:14:18"/>
    <x v="3854"/>
    <n v="1431206058"/>
    <n v="1428614058"/>
    <b v="0"/>
    <n v="20"/>
    <b v="0"/>
    <s v="theater/plays"/>
    <x v="1"/>
    <s v="plays"/>
    <n v="1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d v="2015-03-26T22:17:51"/>
    <x v="3855"/>
    <n v="1427408271"/>
    <n v="1424819871"/>
    <b v="0"/>
    <n v="1"/>
    <b v="0"/>
    <s v="theater/plays"/>
    <x v="1"/>
    <s v="plays"/>
    <n v="3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d v="2015-03-08T16:50:03"/>
    <x v="3856"/>
    <n v="1425833403"/>
    <n v="1423245003"/>
    <b v="0"/>
    <n v="1"/>
    <b v="0"/>
    <s v="theater/plays"/>
    <x v="1"/>
    <s v="plays"/>
    <n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d v="2014-08-01T17:12:00"/>
    <x v="3857"/>
    <n v="1406913120"/>
    <n v="1404927690"/>
    <b v="0"/>
    <n v="4"/>
    <b v="0"/>
    <s v="theater/plays"/>
    <x v="1"/>
    <s v="plays"/>
    <n v="5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d v="2015-05-22T21:00:00"/>
    <x v="3858"/>
    <n v="1432328400"/>
    <n v="1430734844"/>
    <b v="0"/>
    <n v="1"/>
    <b v="0"/>
    <s v="theater/plays"/>
    <x v="1"/>
    <s v="plays"/>
    <n v="2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d v="2014-06-25T21:00:00"/>
    <x v="3859"/>
    <n v="1403730000"/>
    <n v="1401485207"/>
    <b v="0"/>
    <n v="1"/>
    <b v="0"/>
    <s v="theater/plays"/>
    <x v="1"/>
    <s v="plays"/>
    <n v="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d v="2014-08-12T15:51:50"/>
    <x v="3860"/>
    <n v="1407858710"/>
    <n v="1405266710"/>
    <b v="0"/>
    <n v="13"/>
    <b v="0"/>
    <s v="theater/plays"/>
    <x v="1"/>
    <s v="plays"/>
    <n v="18"/>
    <x v="3"/>
  </r>
  <r>
    <n v="3861"/>
    <s v="READY OR NOT HERE I COME"/>
    <s v="THE COMING OF THE LORD!"/>
    <n v="2000"/>
    <n v="100"/>
    <x v="2"/>
    <s v="US"/>
    <s v="USD"/>
    <d v="2014-11-12T21:47:00"/>
    <x v="3861"/>
    <n v="1415828820"/>
    <n v="1412258977"/>
    <b v="0"/>
    <n v="1"/>
    <b v="0"/>
    <s v="theater/plays"/>
    <x v="1"/>
    <s v="plays"/>
    <n v="5"/>
    <x v="3"/>
  </r>
  <r>
    <n v="3862"/>
    <s v="The Container Play"/>
    <s v="The hit immersive theatre experience of England comes to Corpus Christi!"/>
    <n v="7500"/>
    <n v="1"/>
    <x v="2"/>
    <s v="US"/>
    <s v="USD"/>
    <d v="2016-09-12T16:59:00"/>
    <x v="3862"/>
    <n v="1473699540"/>
    <n v="1472451356"/>
    <b v="0"/>
    <n v="1"/>
    <b v="0"/>
    <s v="theater/plays"/>
    <x v="1"/>
    <s v="plays"/>
    <n v="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d v="2015-11-05T16:11:45"/>
    <x v="3863"/>
    <n v="1446739905"/>
    <n v="1441552305"/>
    <b v="0"/>
    <n v="0"/>
    <b v="0"/>
    <s v="theater/plays"/>
    <x v="1"/>
    <s v="plays"/>
    <n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d v="2015-11-17T22:24:14"/>
    <x v="3864"/>
    <n v="1447799054"/>
    <n v="1445203454"/>
    <b v="0"/>
    <n v="3"/>
    <b v="0"/>
    <s v="theater/plays"/>
    <x v="1"/>
    <s v="plays"/>
    <n v="1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d v="2014-08-30T05:30:00"/>
    <x v="3865"/>
    <n v="1409376600"/>
    <n v="1405957098"/>
    <b v="0"/>
    <n v="14"/>
    <b v="0"/>
    <s v="theater/plays"/>
    <x v="1"/>
    <s v="plays"/>
    <n v="27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d v="2016-03-23T03:29:00"/>
    <x v="3866"/>
    <n v="1458703740"/>
    <n v="1454453021"/>
    <b v="0"/>
    <n v="2"/>
    <b v="0"/>
    <s v="theater/plays"/>
    <x v="1"/>
    <s v="plays"/>
    <n v="1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d v="2016-06-18T19:32:19"/>
    <x v="3867"/>
    <n v="1466278339"/>
    <n v="1463686339"/>
    <b v="0"/>
    <n v="5"/>
    <b v="0"/>
    <s v="theater/plays"/>
    <x v="1"/>
    <s v="plays"/>
    <n v="13"/>
    <x v="2"/>
  </r>
  <r>
    <n v="3868"/>
    <s v="1000 words (Canceled)"/>
    <s v="New collection of music by Scott Evan Davis!"/>
    <n v="5000"/>
    <n v="10"/>
    <x v="1"/>
    <s v="GB"/>
    <s v="GBP"/>
    <d v="2014-09-08T15:50:05"/>
    <x v="3868"/>
    <n v="1410191405"/>
    <n v="1408031405"/>
    <b v="0"/>
    <n v="1"/>
    <b v="0"/>
    <s v="theater/musical"/>
    <x v="1"/>
    <s v="musical"/>
    <n v="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d v="2015-03-14T03:11:00"/>
    <x v="3869"/>
    <n v="1426302660"/>
    <n v="1423761792"/>
    <b v="0"/>
    <n v="15"/>
    <b v="0"/>
    <s v="theater/musical"/>
    <x v="1"/>
    <s v="musical"/>
    <n v="3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d v="2014-07-03T04:07:58"/>
    <x v="3870"/>
    <n v="1404360478"/>
    <n v="1401768478"/>
    <b v="0"/>
    <n v="10"/>
    <b v="0"/>
    <s v="theater/musical"/>
    <x v="1"/>
    <s v="musical"/>
    <n v="15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d v="2017-03-29T17:44:10"/>
    <x v="3871"/>
    <n v="1490809450"/>
    <n v="1485629050"/>
    <b v="0"/>
    <n v="3"/>
    <b v="0"/>
    <s v="theater/musical"/>
    <x v="1"/>
    <s v="musical"/>
    <n v="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d v="2015-08-14T03:29:56"/>
    <x v="3872"/>
    <n v="1439522996"/>
    <n v="1435202996"/>
    <b v="0"/>
    <n v="0"/>
    <b v="0"/>
    <s v="theater/musical"/>
    <x v="1"/>
    <s v="musical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d v="2015-10-08T16:42:15"/>
    <x v="3873"/>
    <n v="1444322535"/>
    <n v="1441730535"/>
    <b v="0"/>
    <n v="0"/>
    <b v="0"/>
    <s v="theater/musical"/>
    <x v="1"/>
    <s v="musical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d v="2015-01-24T01:00:00"/>
    <x v="3874"/>
    <n v="1422061200"/>
    <n v="1420244622"/>
    <b v="0"/>
    <n v="0"/>
    <b v="0"/>
    <s v="theater/musical"/>
    <x v="1"/>
    <s v="musical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d v="2016-09-03T10:00:00"/>
    <x v="3875"/>
    <n v="1472896800"/>
    <n v="1472804365"/>
    <b v="0"/>
    <n v="0"/>
    <b v="0"/>
    <s v="theater/musical"/>
    <x v="1"/>
    <s v="musical"/>
    <n v="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d v="2016-02-02T14:58:48"/>
    <x v="3876"/>
    <n v="1454425128"/>
    <n v="1451833128"/>
    <b v="0"/>
    <n v="46"/>
    <b v="0"/>
    <s v="theater/musical"/>
    <x v="1"/>
    <s v="musical"/>
    <n v="53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d v="2016-12-08T16:15:52"/>
    <x v="3877"/>
    <n v="1481213752"/>
    <n v="1478621752"/>
    <b v="0"/>
    <n v="14"/>
    <b v="0"/>
    <s v="theater/musical"/>
    <x v="1"/>
    <s v="musical"/>
    <n v="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d v="2015-06-30T03:59:00"/>
    <x v="3878"/>
    <n v="1435636740"/>
    <n v="1433014746"/>
    <b v="0"/>
    <n v="1"/>
    <b v="0"/>
    <s v="theater/musical"/>
    <x v="1"/>
    <s v="musical"/>
    <n v="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d v="2015-01-25T20:39:56"/>
    <x v="3879"/>
    <n v="1422218396"/>
    <n v="1419626396"/>
    <b v="0"/>
    <n v="0"/>
    <b v="0"/>
    <s v="theater/musical"/>
    <x v="1"/>
    <s v="musical"/>
    <n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d v="2014-07-30T23:00:00"/>
    <x v="3880"/>
    <n v="1406761200"/>
    <n v="1403724820"/>
    <b v="0"/>
    <n v="17"/>
    <b v="0"/>
    <s v="theater/musical"/>
    <x v="1"/>
    <s v="musical"/>
    <n v="13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d v="2017-02-20T00:26:39"/>
    <x v="3881"/>
    <n v="1487550399"/>
    <n v="1484958399"/>
    <b v="0"/>
    <n v="1"/>
    <b v="0"/>
    <s v="theater/musical"/>
    <x v="1"/>
    <s v="musical"/>
    <n v="5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d v="2016-01-31T23:03:00"/>
    <x v="3882"/>
    <n v="1454281380"/>
    <n v="1451950570"/>
    <b v="0"/>
    <n v="0"/>
    <b v="0"/>
    <s v="theater/musical"/>
    <x v="1"/>
    <s v="musical"/>
    <n v="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d v="2014-09-02T14:27:49"/>
    <x v="3883"/>
    <n v="1409668069"/>
    <n v="1407076069"/>
    <b v="0"/>
    <n v="0"/>
    <b v="0"/>
    <s v="theater/musical"/>
    <x v="1"/>
    <s v="musical"/>
    <n v="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d v="2015-03-27T17:59:52"/>
    <x v="3884"/>
    <n v="1427479192"/>
    <n v="1425322792"/>
    <b v="0"/>
    <n v="0"/>
    <b v="0"/>
    <s v="theater/musical"/>
    <x v="1"/>
    <s v="musical"/>
    <n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d v="2016-05-09T22:49:51"/>
    <x v="3885"/>
    <n v="1462834191"/>
    <n v="1460242191"/>
    <b v="0"/>
    <n v="0"/>
    <b v="0"/>
    <s v="theater/musical"/>
    <x v="1"/>
    <s v="musical"/>
    <n v="0"/>
    <x v="2"/>
  </r>
  <r>
    <n v="3886"/>
    <s v="a (Canceled)"/>
    <n v="1"/>
    <n v="10000"/>
    <n v="0"/>
    <x v="1"/>
    <s v="AU"/>
    <s v="AUD"/>
    <d v="2014-12-11T05:28:22"/>
    <x v="3886"/>
    <n v="1418275702"/>
    <n v="1415683702"/>
    <b v="0"/>
    <n v="0"/>
    <b v="0"/>
    <s v="theater/musical"/>
    <x v="1"/>
    <s v="musical"/>
    <n v="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d v="2015-05-01T22:00:00"/>
    <x v="3887"/>
    <n v="1430517600"/>
    <n v="1426538129"/>
    <b v="0"/>
    <n v="2"/>
    <b v="0"/>
    <s v="theater/musical"/>
    <x v="1"/>
    <s v="musical"/>
    <n v="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d v="2017-02-26T13:05:58"/>
    <x v="3888"/>
    <n v="1488114358"/>
    <n v="1485522358"/>
    <b v="0"/>
    <n v="14"/>
    <b v="0"/>
    <s v="theater/plays"/>
    <x v="1"/>
    <s v="plays"/>
    <n v="27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d v="2015-01-04T23:26:00"/>
    <x v="3889"/>
    <n v="1420413960"/>
    <n v="1417651630"/>
    <b v="0"/>
    <n v="9"/>
    <b v="0"/>
    <s v="theater/plays"/>
    <x v="1"/>
    <s v="plays"/>
    <n v="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d v="2015-08-15T18:12:24"/>
    <x v="3890"/>
    <n v="1439662344"/>
    <n v="1434478344"/>
    <b v="0"/>
    <n v="8"/>
    <b v="0"/>
    <s v="theater/plays"/>
    <x v="1"/>
    <s v="plays"/>
    <n v="17"/>
    <x v="0"/>
  </r>
  <r>
    <n v="3891"/>
    <s v="Out of the Box: A Mime Story"/>
    <s v="A comedy about a mime who dreams of becoming a stand up comedian."/>
    <n v="800"/>
    <n v="260"/>
    <x v="2"/>
    <s v="US"/>
    <s v="USD"/>
    <d v="2015-03-23T04:59:00"/>
    <x v="3891"/>
    <n v="1427086740"/>
    <n v="1424488244"/>
    <b v="0"/>
    <n v="7"/>
    <b v="0"/>
    <s v="theater/plays"/>
    <x v="1"/>
    <s v="plays"/>
    <n v="33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d v="2014-08-24T07:00:00"/>
    <x v="3892"/>
    <n v="1408863600"/>
    <n v="1408203557"/>
    <b v="0"/>
    <n v="0"/>
    <b v="0"/>
    <s v="theater/plays"/>
    <x v="1"/>
    <s v="plays"/>
    <n v="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d v="2014-07-01T06:00:00"/>
    <x v="3893"/>
    <n v="1404194400"/>
    <n v="1400600840"/>
    <b v="0"/>
    <n v="84"/>
    <b v="0"/>
    <s v="theater/plays"/>
    <x v="1"/>
    <s v="plays"/>
    <n v="22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d v="2016-12-06T04:59:00"/>
    <x v="3894"/>
    <n v="1481000340"/>
    <n v="1478386812"/>
    <b v="0"/>
    <n v="11"/>
    <b v="0"/>
    <s v="theater/plays"/>
    <x v="1"/>
    <s v="plays"/>
    <n v="3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d v="2015-02-28T06:00:18"/>
    <x v="3895"/>
    <n v="1425103218"/>
    <n v="1422424818"/>
    <b v="0"/>
    <n v="1"/>
    <b v="0"/>
    <s v="theater/plays"/>
    <x v="1"/>
    <s v="plays"/>
    <n v="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d v="2014-06-17T04:36:18"/>
    <x v="3896"/>
    <n v="1402979778"/>
    <n v="1401770178"/>
    <b v="0"/>
    <n v="4"/>
    <b v="0"/>
    <s v="theater/plays"/>
    <x v="1"/>
    <s v="plays"/>
    <n v="1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d v="2015-01-08T20:58:03"/>
    <x v="3897"/>
    <n v="1420750683"/>
    <n v="1418158683"/>
    <b v="0"/>
    <n v="10"/>
    <b v="0"/>
    <s v="theater/plays"/>
    <x v="1"/>
    <s v="plays"/>
    <n v="18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d v="2015-08-17T16:00:00"/>
    <x v="3898"/>
    <n v="1439827200"/>
    <n v="1436355270"/>
    <b v="0"/>
    <n v="16"/>
    <b v="0"/>
    <s v="theater/plays"/>
    <x v="1"/>
    <s v="plays"/>
    <n v="3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d v="2014-08-12T18:36:01"/>
    <x v="3899"/>
    <n v="1407868561"/>
    <n v="1406140561"/>
    <b v="0"/>
    <n v="2"/>
    <b v="0"/>
    <s v="theater/plays"/>
    <x v="1"/>
    <s v="plays"/>
    <n v="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d v="2015-06-11T02:13:11"/>
    <x v="3900"/>
    <n v="1433988791"/>
    <n v="1431396791"/>
    <b v="0"/>
    <n v="5"/>
    <b v="0"/>
    <s v="theater/plays"/>
    <x v="1"/>
    <s v="plays"/>
    <n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d v="2015-12-19T19:49:59"/>
    <x v="3901"/>
    <n v="1450554599"/>
    <n v="1447098599"/>
    <b v="0"/>
    <n v="1"/>
    <b v="0"/>
    <s v="theater/plays"/>
    <x v="1"/>
    <s v="plays"/>
    <n v="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d v="2016-11-14T12:14:02"/>
    <x v="3902"/>
    <n v="1479125642"/>
    <n v="1476962042"/>
    <b v="0"/>
    <n v="31"/>
    <b v="0"/>
    <s v="theater/plays"/>
    <x v="1"/>
    <s v="plays"/>
    <n v="4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d v="2015-08-14T19:38:00"/>
    <x v="3903"/>
    <n v="1439581080"/>
    <n v="1435709765"/>
    <b v="0"/>
    <n v="0"/>
    <b v="0"/>
    <s v="theater/plays"/>
    <x v="1"/>
    <s v="plays"/>
    <n v="0"/>
    <x v="0"/>
  </r>
  <r>
    <n v="3904"/>
    <s v="Black America from Prophets to Pimps"/>
    <s v="A play that will cover 4000 years of black history."/>
    <n v="10000"/>
    <n v="3"/>
    <x v="2"/>
    <s v="US"/>
    <s v="USD"/>
    <d v="2015-04-15T05:04:00"/>
    <x v="3904"/>
    <n v="1429074240"/>
    <n v="1427866200"/>
    <b v="0"/>
    <n v="2"/>
    <b v="0"/>
    <s v="theater/plays"/>
    <x v="1"/>
    <s v="plays"/>
    <n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d v="2015-06-11T23:00:00"/>
    <x v="3905"/>
    <n v="1434063600"/>
    <n v="1430405903"/>
    <b v="0"/>
    <n v="7"/>
    <b v="0"/>
    <s v="theater/plays"/>
    <x v="1"/>
    <s v="plays"/>
    <n v="12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d v="2015-06-26T13:25:00"/>
    <x v="3906"/>
    <n v="1435325100"/>
    <n v="1432072893"/>
    <b v="0"/>
    <n v="16"/>
    <b v="0"/>
    <s v="theater/plays"/>
    <x v="1"/>
    <s v="plays"/>
    <n v="67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d v="2014-10-26T20:08:00"/>
    <x v="3907"/>
    <n v="1414354080"/>
    <n v="1411587606"/>
    <b v="0"/>
    <n v="4"/>
    <b v="0"/>
    <s v="theater/plays"/>
    <x v="1"/>
    <s v="plays"/>
    <n v="15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d v="2014-07-29T03:14:56"/>
    <x v="3908"/>
    <n v="1406603696"/>
    <n v="1405307696"/>
    <b v="0"/>
    <n v="4"/>
    <b v="0"/>
    <s v="theater/plays"/>
    <x v="1"/>
    <s v="plays"/>
    <n v="9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d v="2014-09-11T08:37:22"/>
    <x v="3909"/>
    <n v="1410424642"/>
    <n v="1407832642"/>
    <b v="0"/>
    <n v="4"/>
    <b v="0"/>
    <s v="theater/plays"/>
    <x v="1"/>
    <s v="plays"/>
    <n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d v="2015-09-07T18:09:57"/>
    <x v="3910"/>
    <n v="1441649397"/>
    <n v="1439057397"/>
    <b v="0"/>
    <n v="3"/>
    <b v="0"/>
    <s v="theater/plays"/>
    <x v="1"/>
    <s v="plays"/>
    <n v="3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d v="2014-11-26T20:29:37"/>
    <x v="3911"/>
    <n v="1417033777"/>
    <n v="1414438177"/>
    <b v="0"/>
    <n v="36"/>
    <b v="0"/>
    <s v="theater/plays"/>
    <x v="1"/>
    <s v="plays"/>
    <n v="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d v="2015-04-25T04:35:00"/>
    <x v="3912"/>
    <n v="1429936500"/>
    <n v="1424759330"/>
    <b v="0"/>
    <n v="1"/>
    <b v="0"/>
    <s v="theater/plays"/>
    <x v="1"/>
    <s v="plays"/>
    <n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d v="2015-11-30T06:04:09"/>
    <x v="3913"/>
    <n v="1448863449"/>
    <n v="1446267849"/>
    <b v="0"/>
    <n v="7"/>
    <b v="0"/>
    <s v="theater/plays"/>
    <x v="1"/>
    <s v="plays"/>
    <n v="1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d v="2015-05-10T22:59:00"/>
    <x v="3914"/>
    <n v="1431298740"/>
    <n v="1429558756"/>
    <b v="0"/>
    <n v="27"/>
    <b v="0"/>
    <s v="theater/plays"/>
    <x v="1"/>
    <s v="plays"/>
    <n v="3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d v="2016-06-01T23:38:29"/>
    <x v="3915"/>
    <n v="1464824309"/>
    <n v="1462232309"/>
    <b v="0"/>
    <n v="1"/>
    <b v="0"/>
    <s v="theater/plays"/>
    <x v="1"/>
    <s v="plays"/>
    <n v="0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d v="2016-06-03T11:19:12"/>
    <x v="3916"/>
    <n v="1464952752"/>
    <n v="1462360752"/>
    <b v="0"/>
    <n v="0"/>
    <b v="0"/>
    <s v="theater/plays"/>
    <x v="1"/>
    <s v="plays"/>
    <n v="0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d v="2014-09-11T12:39:21"/>
    <x v="3917"/>
    <n v="1410439161"/>
    <n v="1407847161"/>
    <b v="0"/>
    <n v="1"/>
    <b v="0"/>
    <s v="theater/plays"/>
    <x v="1"/>
    <s v="plays"/>
    <n v="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d v="2014-08-04T16:00:00"/>
    <x v="3918"/>
    <n v="1407168000"/>
    <n v="1406131023"/>
    <b v="0"/>
    <n v="3"/>
    <b v="0"/>
    <s v="theater/plays"/>
    <x v="1"/>
    <s v="plays"/>
    <n v="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d v="2016-01-18T00:00:00"/>
    <x v="3919"/>
    <n v="1453075200"/>
    <n v="1450628773"/>
    <b v="0"/>
    <n v="3"/>
    <b v="0"/>
    <s v="theater/plays"/>
    <x v="1"/>
    <s v="plays"/>
    <n v="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d v="2016-11-13T10:17:40"/>
    <x v="3920"/>
    <n v="1479032260"/>
    <n v="1476436660"/>
    <b v="0"/>
    <n v="3"/>
    <b v="0"/>
    <s v="theater/plays"/>
    <x v="1"/>
    <s v="plays"/>
    <n v="5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d v="2014-10-26T18:00:00"/>
    <x v="3921"/>
    <n v="1414346400"/>
    <n v="1413291655"/>
    <b v="0"/>
    <n v="0"/>
    <b v="0"/>
    <s v="theater/plays"/>
    <x v="1"/>
    <s v="plays"/>
    <n v="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d v="2015-03-02T23:00:00"/>
    <x v="3922"/>
    <n v="1425337200"/>
    <n v="1421432810"/>
    <b v="0"/>
    <n v="6"/>
    <b v="0"/>
    <s v="theater/plays"/>
    <x v="1"/>
    <s v="plays"/>
    <n v="8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d v="2015-04-09T23:31:11"/>
    <x v="3923"/>
    <n v="1428622271"/>
    <n v="1426203071"/>
    <b v="0"/>
    <n v="17"/>
    <b v="0"/>
    <s v="theater/plays"/>
    <x v="1"/>
    <s v="plays"/>
    <n v="12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d v="2014-06-26T23:02:02"/>
    <x v="3924"/>
    <n v="1403823722"/>
    <n v="1401231722"/>
    <b v="0"/>
    <n v="40"/>
    <b v="0"/>
    <s v="theater/plays"/>
    <x v="1"/>
    <s v="plays"/>
    <n v="1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d v="2014-07-30T20:53:59"/>
    <x v="3925"/>
    <n v="1406753639"/>
    <n v="1404161639"/>
    <b v="0"/>
    <n v="3"/>
    <b v="0"/>
    <s v="theater/plays"/>
    <x v="1"/>
    <s v="plays"/>
    <n v="1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d v="2014-12-27T02:02:28"/>
    <x v="3926"/>
    <n v="1419645748"/>
    <n v="1417053748"/>
    <b v="0"/>
    <n v="1"/>
    <b v="0"/>
    <s v="theater/plays"/>
    <x v="1"/>
    <s v="plays"/>
    <n v="0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d v="2014-08-09T06:25:04"/>
    <x v="3927"/>
    <n v="1407565504"/>
    <n v="1404973504"/>
    <b v="0"/>
    <n v="2"/>
    <b v="0"/>
    <s v="theater/plays"/>
    <x v="1"/>
    <s v="plays"/>
    <n v="1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d v="2015-10-16T04:59:00"/>
    <x v="3928"/>
    <n v="1444971540"/>
    <n v="1442593427"/>
    <b v="0"/>
    <n v="7"/>
    <b v="0"/>
    <s v="theater/plays"/>
    <x v="1"/>
    <s v="plays"/>
    <n v="13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d v="2016-09-18T19:51:05"/>
    <x v="3929"/>
    <n v="1474228265"/>
    <n v="1471636265"/>
    <b v="0"/>
    <n v="14"/>
    <b v="0"/>
    <s v="theater/plays"/>
    <x v="1"/>
    <s v="plays"/>
    <n v="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d v="2016-04-01T06:00:00"/>
    <x v="3930"/>
    <n v="1459490400"/>
    <n v="1457078868"/>
    <b v="0"/>
    <n v="0"/>
    <b v="0"/>
    <s v="theater/plays"/>
    <x v="1"/>
    <s v="plays"/>
    <n v="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d v="2015-09-06T03:38:27"/>
    <x v="3931"/>
    <n v="1441510707"/>
    <n v="1439350707"/>
    <b v="0"/>
    <n v="0"/>
    <b v="0"/>
    <s v="theater/plays"/>
    <x v="1"/>
    <s v="plays"/>
    <n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d v="2016-03-16T03:02:44"/>
    <x v="3932"/>
    <n v="1458097364"/>
    <n v="1455508964"/>
    <b v="0"/>
    <n v="1"/>
    <b v="0"/>
    <s v="theater/plays"/>
    <x v="1"/>
    <s v="plays"/>
    <n v="0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d v="2016-07-17T00:43:00"/>
    <x v="3933"/>
    <n v="1468716180"/>
    <n v="1466205262"/>
    <b v="0"/>
    <n v="12"/>
    <b v="0"/>
    <s v="theater/plays"/>
    <x v="1"/>
    <s v="plays"/>
    <n v="1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d v="2015-10-01T13:00:00"/>
    <x v="3934"/>
    <n v="1443704400"/>
    <n v="1439827639"/>
    <b v="0"/>
    <n v="12"/>
    <b v="0"/>
    <s v="theater/plays"/>
    <x v="1"/>
    <s v="plays"/>
    <n v="11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d v="2015-10-04T15:45:46"/>
    <x v="3935"/>
    <n v="1443973546"/>
    <n v="1438789546"/>
    <b v="0"/>
    <n v="23"/>
    <b v="0"/>
    <s v="theater/plays"/>
    <x v="1"/>
    <s v="plays"/>
    <n v="44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d v="2016-12-01T07:18:40"/>
    <x v="3936"/>
    <n v="1480576720"/>
    <n v="1477981120"/>
    <b v="0"/>
    <n v="0"/>
    <b v="0"/>
    <s v="theater/plays"/>
    <x v="1"/>
    <s v="plays"/>
    <n v="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d v="2016-07-11T15:09:20"/>
    <x v="3937"/>
    <n v="1468249760"/>
    <n v="1465830560"/>
    <b v="0"/>
    <n v="10"/>
    <b v="0"/>
    <s v="theater/plays"/>
    <x v="1"/>
    <s v="plays"/>
    <n v="86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d v="2015-06-27T21:44:14"/>
    <x v="3938"/>
    <n v="1435441454"/>
    <n v="1432763054"/>
    <b v="0"/>
    <n v="5"/>
    <b v="0"/>
    <s v="theater/plays"/>
    <x v="1"/>
    <s v="plays"/>
    <n v="12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d v="2014-10-07T04:30:00"/>
    <x v="3939"/>
    <n v="1412656200"/>
    <n v="1412328979"/>
    <b v="0"/>
    <n v="1"/>
    <b v="0"/>
    <s v="theater/plays"/>
    <x v="1"/>
    <s v="plays"/>
    <n v="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d v="2015-01-02T11:49:11"/>
    <x v="3940"/>
    <n v="1420199351"/>
    <n v="1416311351"/>
    <b v="0"/>
    <n v="2"/>
    <b v="0"/>
    <s v="theater/plays"/>
    <x v="1"/>
    <s v="plays"/>
    <n v="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d v="2014-11-25T01:00:00"/>
    <x v="3941"/>
    <n v="1416877200"/>
    <n v="1414505137"/>
    <b v="0"/>
    <n v="2"/>
    <b v="0"/>
    <s v="theater/plays"/>
    <x v="1"/>
    <s v="plays"/>
    <n v="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d v="2015-06-16T21:41:54"/>
    <x v="3942"/>
    <n v="1434490914"/>
    <n v="1429306914"/>
    <b v="0"/>
    <n v="0"/>
    <b v="0"/>
    <s v="theater/plays"/>
    <x v="1"/>
    <s v="plays"/>
    <n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d v="2015-11-02T16:50:00"/>
    <x v="3943"/>
    <n v="1446483000"/>
    <n v="1443811268"/>
    <b v="0"/>
    <n v="13"/>
    <b v="0"/>
    <s v="theater/plays"/>
    <x v="1"/>
    <s v="plays"/>
    <n v="3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d v="2015-08-27T15:54:35"/>
    <x v="3944"/>
    <n v="1440690875"/>
    <n v="1438098875"/>
    <b v="0"/>
    <n v="0"/>
    <b v="0"/>
    <s v="theater/plays"/>
    <x v="1"/>
    <s v="plays"/>
    <n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d v="2015-05-15T19:14:28"/>
    <x v="3945"/>
    <n v="1431717268"/>
    <n v="1429125268"/>
    <b v="0"/>
    <n v="1"/>
    <b v="0"/>
    <s v="theater/plays"/>
    <x v="1"/>
    <s v="plays"/>
    <n v="0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d v="2015-02-28T08:00:00"/>
    <x v="3946"/>
    <n v="1425110400"/>
    <n v="1422388822"/>
    <b v="0"/>
    <n v="5"/>
    <b v="0"/>
    <s v="theater/plays"/>
    <x v="1"/>
    <s v="plays"/>
    <n v="3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d v="2016-10-02T03:25:44"/>
    <x v="3947"/>
    <n v="1475378744"/>
    <n v="1472786744"/>
    <b v="0"/>
    <n v="2"/>
    <b v="0"/>
    <s v="theater/plays"/>
    <x v="1"/>
    <s v="plays"/>
    <n v="3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d v="2014-09-07T07:48:43"/>
    <x v="3948"/>
    <n v="1410076123"/>
    <n v="1404892123"/>
    <b v="0"/>
    <n v="0"/>
    <b v="0"/>
    <s v="theater/plays"/>
    <x v="1"/>
    <s v="plays"/>
    <n v="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d v="2015-02-11T02:53:41"/>
    <x v="3949"/>
    <n v="1423623221"/>
    <n v="1421031221"/>
    <b v="0"/>
    <n v="32"/>
    <b v="0"/>
    <s v="theater/plays"/>
    <x v="1"/>
    <s v="plays"/>
    <n v="1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d v="2016-04-08T18:35:00"/>
    <x v="3950"/>
    <n v="1460140500"/>
    <n v="1457628680"/>
    <b v="0"/>
    <n v="1"/>
    <b v="0"/>
    <s v="theater/plays"/>
    <x v="1"/>
    <s v="plays"/>
    <n v="1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d v="2016-05-03T18:49:02"/>
    <x v="3951"/>
    <n v="1462301342"/>
    <n v="1457120942"/>
    <b v="0"/>
    <n v="1"/>
    <b v="0"/>
    <s v="theater/plays"/>
    <x v="1"/>
    <s v="plays"/>
    <n v="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d v="2015-10-26T18:58:10"/>
    <x v="3952"/>
    <n v="1445885890"/>
    <n v="1440701890"/>
    <b v="0"/>
    <n v="1"/>
    <b v="0"/>
    <s v="theater/plays"/>
    <x v="1"/>
    <s v="plays"/>
    <n v="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d v="2016-07-29T23:29:00"/>
    <x v="3953"/>
    <n v="1469834940"/>
    <n v="1467162586"/>
    <b v="0"/>
    <n v="0"/>
    <b v="0"/>
    <s v="theater/plays"/>
    <x v="1"/>
    <s v="plays"/>
    <n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d v="2014-07-14T15:37:44"/>
    <x v="3954"/>
    <n v="1405352264"/>
    <n v="1400168264"/>
    <b v="0"/>
    <n v="0"/>
    <b v="0"/>
    <s v="theater/plays"/>
    <x v="1"/>
    <s v="plays"/>
    <n v="0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d v="2015-11-28T21:22:21"/>
    <x v="3955"/>
    <n v="1448745741"/>
    <n v="1446150141"/>
    <b v="0"/>
    <n v="8"/>
    <b v="0"/>
    <s v="theater/plays"/>
    <x v="1"/>
    <s v="plays"/>
    <n v="2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d v="2016-04-25T00:20:00"/>
    <x v="3956"/>
    <n v="1461543600"/>
    <n v="1459203727"/>
    <b v="0"/>
    <n v="0"/>
    <b v="0"/>
    <s v="theater/plays"/>
    <x v="1"/>
    <s v="plays"/>
    <n v="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d v="2016-07-08T23:25:54"/>
    <x v="3957"/>
    <n v="1468020354"/>
    <n v="1464045954"/>
    <b v="0"/>
    <n v="1"/>
    <b v="0"/>
    <s v="theater/plays"/>
    <x v="1"/>
    <s v="plays"/>
    <n v="0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d v="2014-08-02T14:00:00"/>
    <x v="3958"/>
    <n v="1406988000"/>
    <n v="1403822912"/>
    <b v="0"/>
    <n v="16"/>
    <b v="0"/>
    <s v="theater/plays"/>
    <x v="1"/>
    <s v="plays"/>
    <n v="32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d v="2014-09-28T18:55:56"/>
    <x v="3959"/>
    <n v="1411930556"/>
    <n v="1409338556"/>
    <b v="0"/>
    <n v="12"/>
    <b v="0"/>
    <s v="theater/plays"/>
    <x v="1"/>
    <s v="plays"/>
    <n v="24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d v="2016-01-03T20:17:36"/>
    <x v="3960"/>
    <n v="1451852256"/>
    <n v="1449260256"/>
    <b v="0"/>
    <n v="4"/>
    <b v="0"/>
    <s v="theater/plays"/>
    <x v="1"/>
    <s v="plays"/>
    <n v="2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d v="2014-05-08T21:23:30"/>
    <x v="3961"/>
    <n v="1399584210"/>
    <n v="1397683410"/>
    <b v="0"/>
    <n v="2"/>
    <b v="0"/>
    <s v="theater/plays"/>
    <x v="1"/>
    <s v="plays"/>
    <n v="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d v="2015-11-28T14:54:54"/>
    <x v="3962"/>
    <n v="1448722494"/>
    <n v="1446562494"/>
    <b v="0"/>
    <n v="3"/>
    <b v="0"/>
    <s v="theater/plays"/>
    <x v="1"/>
    <s v="plays"/>
    <n v="3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d v="2015-11-18T04:41:57"/>
    <x v="3963"/>
    <n v="1447821717"/>
    <n v="1445226117"/>
    <b v="0"/>
    <n v="0"/>
    <b v="0"/>
    <s v="theater/plays"/>
    <x v="1"/>
    <s v="plays"/>
    <n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d v="2015-04-19T16:19:46"/>
    <x v="3964"/>
    <n v="1429460386"/>
    <n v="1424279986"/>
    <b v="0"/>
    <n v="3"/>
    <b v="0"/>
    <s v="theater/plays"/>
    <x v="1"/>
    <s v="plays"/>
    <n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d v="2016-04-14T04:39:40"/>
    <x v="3965"/>
    <n v="1460608780"/>
    <n v="1455428380"/>
    <b v="0"/>
    <n v="4"/>
    <b v="0"/>
    <s v="theater/plays"/>
    <x v="1"/>
    <s v="plays"/>
    <n v="14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d v="2014-07-24T02:59:00"/>
    <x v="3966"/>
    <n v="1406170740"/>
    <n v="1402506278"/>
    <b v="0"/>
    <n v="2"/>
    <b v="0"/>
    <s v="theater/plays"/>
    <x v="1"/>
    <s v="plays"/>
    <n v="1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d v="2017-03-06T06:58:27"/>
    <x v="3967"/>
    <n v="1488783507"/>
    <n v="1486191507"/>
    <b v="0"/>
    <n v="10"/>
    <b v="0"/>
    <s v="theater/plays"/>
    <x v="1"/>
    <s v="plays"/>
    <n v="24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d v="2016-05-22T19:34:33"/>
    <x v="3968"/>
    <n v="1463945673"/>
    <n v="1458761673"/>
    <b v="0"/>
    <n v="11"/>
    <b v="0"/>
    <s v="theater/plays"/>
    <x v="1"/>
    <s v="plays"/>
    <n v="1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d v="2016-08-29T03:55:00"/>
    <x v="3969"/>
    <n v="1472442900"/>
    <n v="1471638646"/>
    <b v="0"/>
    <n v="6"/>
    <b v="0"/>
    <s v="theater/plays"/>
    <x v="1"/>
    <s v="plays"/>
    <n v="7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d v="2016-04-17T20:43:31"/>
    <x v="3970"/>
    <n v="1460925811"/>
    <n v="1458333811"/>
    <b v="0"/>
    <n v="2"/>
    <b v="0"/>
    <s v="theater/plays"/>
    <x v="1"/>
    <s v="plays"/>
    <n v="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d v="2014-07-21T12:52:06"/>
    <x v="3971"/>
    <n v="1405947126"/>
    <n v="1403355126"/>
    <b v="0"/>
    <n v="6"/>
    <b v="0"/>
    <s v="theater/plays"/>
    <x v="1"/>
    <s v="plays"/>
    <n v="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d v="2015-02-06T01:37:14"/>
    <x v="3972"/>
    <n v="1423186634"/>
    <n v="1418002634"/>
    <b v="0"/>
    <n v="8"/>
    <b v="0"/>
    <s v="theater/plays"/>
    <x v="1"/>
    <s v="plays"/>
    <n v="2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d v="2016-05-09T04:00:00"/>
    <x v="3973"/>
    <n v="1462766400"/>
    <n v="1460219110"/>
    <b v="0"/>
    <n v="37"/>
    <b v="0"/>
    <s v="theater/plays"/>
    <x v="1"/>
    <s v="plays"/>
    <n v="78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d v="2016-06-02T13:07:28"/>
    <x v="3974"/>
    <n v="1464872848"/>
    <n v="1462280848"/>
    <b v="0"/>
    <n v="11"/>
    <b v="0"/>
    <s v="theater/plays"/>
    <x v="1"/>
    <s v="plays"/>
    <n v="32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d v="2016-07-13T20:48:18"/>
    <x v="3975"/>
    <n v="1468442898"/>
    <n v="1465850898"/>
    <b v="0"/>
    <n v="0"/>
    <b v="0"/>
    <s v="theater/plays"/>
    <x v="1"/>
    <s v="plays"/>
    <n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d v="2014-08-01T07:00:00"/>
    <x v="3976"/>
    <n v="1406876400"/>
    <n v="1405024561"/>
    <b v="0"/>
    <n v="10"/>
    <b v="0"/>
    <s v="theater/plays"/>
    <x v="1"/>
    <s v="plays"/>
    <n v="48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d v="2016-07-22T18:55:32"/>
    <x v="3977"/>
    <n v="1469213732"/>
    <n v="1466621732"/>
    <b v="0"/>
    <n v="6"/>
    <b v="0"/>
    <s v="theater/plays"/>
    <x v="1"/>
    <s v="plays"/>
    <n v="1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d v="2015-01-31T15:25:53"/>
    <x v="3978"/>
    <n v="1422717953"/>
    <n v="1417533953"/>
    <b v="0"/>
    <n v="8"/>
    <b v="0"/>
    <s v="theater/plays"/>
    <x v="1"/>
    <s v="plays"/>
    <n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d v="2015-03-29T20:00:00"/>
    <x v="3979"/>
    <n v="1427659200"/>
    <n v="1425678057"/>
    <b v="0"/>
    <n v="6"/>
    <b v="0"/>
    <s v="theater/plays"/>
    <x v="1"/>
    <s v="plays"/>
    <n v="2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d v="2014-07-05T14:22:27"/>
    <x v="3980"/>
    <n v="1404570147"/>
    <n v="1401978147"/>
    <b v="0"/>
    <n v="7"/>
    <b v="0"/>
    <s v="theater/plays"/>
    <x v="1"/>
    <s v="plays"/>
    <n v="18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d v="2016-07-17T04:19:09"/>
    <x v="3981"/>
    <n v="1468729149"/>
    <n v="1463545149"/>
    <b v="0"/>
    <n v="7"/>
    <b v="0"/>
    <s v="theater/plays"/>
    <x v="1"/>
    <s v="plays"/>
    <n v="4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d v="2015-07-07T19:26:20"/>
    <x v="3982"/>
    <n v="1436297180"/>
    <n v="1431113180"/>
    <b v="0"/>
    <n v="5"/>
    <b v="0"/>
    <s v="theater/plays"/>
    <x v="1"/>
    <s v="plays"/>
    <n v="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d v="2014-05-20T06:59:00"/>
    <x v="3983"/>
    <n v="1400569140"/>
    <n v="1397854356"/>
    <b v="0"/>
    <n v="46"/>
    <b v="0"/>
    <s v="theater/plays"/>
    <x v="1"/>
    <s v="plays"/>
    <n v="35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d v="2014-11-08T00:00:00"/>
    <x v="3984"/>
    <n v="1415404800"/>
    <n v="1412809644"/>
    <b v="0"/>
    <n v="10"/>
    <b v="0"/>
    <s v="theater/plays"/>
    <x v="1"/>
    <s v="plays"/>
    <n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d v="2016-02-20T21:05:00"/>
    <x v="3985"/>
    <n v="1456002300"/>
    <n v="1454173120"/>
    <b v="0"/>
    <n v="19"/>
    <b v="0"/>
    <s v="theater/plays"/>
    <x v="1"/>
    <s v="plays"/>
    <n v="32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d v="2016-05-06T13:04:00"/>
    <x v="3986"/>
    <n v="1462539840"/>
    <n v="1460034594"/>
    <b v="0"/>
    <n v="13"/>
    <b v="0"/>
    <s v="theater/plays"/>
    <x v="1"/>
    <s v="plays"/>
    <n v="1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d v="2014-05-16T22:11:30"/>
    <x v="3987"/>
    <n v="1400278290"/>
    <n v="1399414290"/>
    <b v="0"/>
    <n v="13"/>
    <b v="0"/>
    <s v="theater/plays"/>
    <x v="1"/>
    <s v="plays"/>
    <n v="38"/>
    <x v="3"/>
  </r>
  <r>
    <n v="3988"/>
    <s v="Folk-Tales: What Stories Do Your Folks Tell?"/>
    <s v="An evening of of stories based both in myth and truth."/>
    <n v="1500"/>
    <n v="32"/>
    <x v="2"/>
    <s v="US"/>
    <s v="USD"/>
    <d v="2015-08-29T01:56:53"/>
    <x v="3988"/>
    <n v="1440813413"/>
    <n v="1439517413"/>
    <b v="0"/>
    <n v="4"/>
    <b v="0"/>
    <s v="theater/plays"/>
    <x v="1"/>
    <s v="plays"/>
    <n v="2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d v="2015-11-08T18:59:41"/>
    <x v="3989"/>
    <n v="1447009181"/>
    <n v="1444413581"/>
    <b v="0"/>
    <n v="0"/>
    <b v="0"/>
    <s v="theater/plays"/>
    <x v="1"/>
    <s v="plays"/>
    <n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d v="2016-03-02T16:08:13"/>
    <x v="3990"/>
    <n v="1456934893"/>
    <n v="1454342893"/>
    <b v="0"/>
    <n v="3"/>
    <b v="0"/>
    <s v="theater/plays"/>
    <x v="1"/>
    <s v="plays"/>
    <n v="4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d v="2015-05-31T15:28:02"/>
    <x v="3991"/>
    <n v="1433086082"/>
    <n v="1430494082"/>
    <b v="0"/>
    <n v="1"/>
    <b v="0"/>
    <s v="theater/plays"/>
    <x v="1"/>
    <s v="plays"/>
    <n v="2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d v="2015-12-11T23:34:19"/>
    <x v="3992"/>
    <n v="1449876859"/>
    <n v="1444689259"/>
    <b v="0"/>
    <n v="9"/>
    <b v="0"/>
    <s v="theater/plays"/>
    <x v="1"/>
    <s v="plays"/>
    <n v="5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d v="2015-05-13T20:45:12"/>
    <x v="3993"/>
    <n v="1431549912"/>
    <n v="1428957912"/>
    <b v="0"/>
    <n v="1"/>
    <b v="0"/>
    <s v="theater/plays"/>
    <x v="1"/>
    <s v="plays"/>
    <n v="0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d v="2014-07-19T09:21:30"/>
    <x v="3994"/>
    <n v="1405761690"/>
    <n v="1403169690"/>
    <b v="0"/>
    <n v="1"/>
    <b v="0"/>
    <s v="theater/plays"/>
    <x v="1"/>
    <s v="plays"/>
    <n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d v="2015-02-14T11:27:00"/>
    <x v="3995"/>
    <n v="1423913220"/>
    <n v="1421339077"/>
    <b v="0"/>
    <n v="4"/>
    <b v="0"/>
    <s v="theater/plays"/>
    <x v="1"/>
    <s v="plays"/>
    <n v="3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d v="2014-11-20T16:04:00"/>
    <x v="3996"/>
    <n v="1416499440"/>
    <n v="1415341464"/>
    <b v="0"/>
    <n v="17"/>
    <b v="0"/>
    <s v="theater/plays"/>
    <x v="1"/>
    <s v="plays"/>
    <n v="17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d v="2015-04-05T08:23:41"/>
    <x v="3997"/>
    <n v="1428222221"/>
    <n v="1425633821"/>
    <b v="0"/>
    <n v="0"/>
    <b v="0"/>
    <s v="theater/plays"/>
    <x v="1"/>
    <s v="plays"/>
    <n v="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d v="2015-03-28T22:07:06"/>
    <x v="3998"/>
    <n v="1427580426"/>
    <n v="1424992026"/>
    <b v="0"/>
    <n v="12"/>
    <b v="0"/>
    <s v="theater/plays"/>
    <x v="1"/>
    <s v="plays"/>
    <n v="57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d v="2014-08-31T19:51:49"/>
    <x v="3999"/>
    <n v="1409514709"/>
    <n v="1406058798"/>
    <b v="0"/>
    <n v="14"/>
    <b v="0"/>
    <s v="theater/plays"/>
    <x v="1"/>
    <s v="plays"/>
    <n v="17"/>
    <x v="3"/>
  </r>
  <r>
    <n v="4000"/>
    <s v="The Escorts"/>
    <s v="An Enticing Trip into the World of Assisted Dying"/>
    <n v="8000"/>
    <n v="10"/>
    <x v="2"/>
    <s v="US"/>
    <s v="USD"/>
    <d v="2016-05-07T14:29:18"/>
    <x v="4000"/>
    <n v="1462631358"/>
    <n v="1457450958"/>
    <b v="0"/>
    <n v="1"/>
    <b v="0"/>
    <s v="theater/plays"/>
    <x v="1"/>
    <s v="plays"/>
    <n v="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d v="2017-03-01T19:00:00"/>
    <x v="4001"/>
    <n v="1488394800"/>
    <n v="1486681708"/>
    <b v="0"/>
    <n v="14"/>
    <b v="0"/>
    <s v="theater/plays"/>
    <x v="1"/>
    <s v="plays"/>
    <n v="3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d v="2014-09-27T01:02:41"/>
    <x v="4002"/>
    <n v="1411779761"/>
    <n v="1409187761"/>
    <b v="0"/>
    <n v="4"/>
    <b v="0"/>
    <s v="theater/plays"/>
    <x v="1"/>
    <s v="plays"/>
    <n v="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d v="2015-02-15T14:05:47"/>
    <x v="4003"/>
    <n v="1424009147"/>
    <n v="1421417147"/>
    <b v="0"/>
    <n v="2"/>
    <b v="0"/>
    <s v="theater/plays"/>
    <x v="1"/>
    <s v="plays"/>
    <n v="10"/>
    <x v="0"/>
  </r>
  <r>
    <n v="4004"/>
    <s v="South Florida Tours"/>
    <s v="Help Launch The Queen Into South Florida!"/>
    <n v="500"/>
    <n v="1"/>
    <x v="2"/>
    <s v="US"/>
    <s v="USD"/>
    <d v="2014-10-08T03:54:17"/>
    <x v="4004"/>
    <n v="1412740457"/>
    <n v="1410148457"/>
    <b v="0"/>
    <n v="1"/>
    <b v="0"/>
    <s v="theater/plays"/>
    <x v="1"/>
    <s v="plays"/>
    <n v="0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d v="2014-10-20T19:23:05"/>
    <x v="4005"/>
    <n v="1413832985"/>
    <n v="1408648985"/>
    <b v="0"/>
    <n v="2"/>
    <b v="0"/>
    <s v="theater/plays"/>
    <x v="1"/>
    <s v="plays"/>
    <n v="1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d v="2016-02-16T18:33:07"/>
    <x v="4006"/>
    <n v="1455647587"/>
    <n v="1453487587"/>
    <b v="0"/>
    <n v="1"/>
    <b v="0"/>
    <s v="theater/plays"/>
    <x v="1"/>
    <s v="plays"/>
    <n v="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d v="2014-08-26T16:28:00"/>
    <x v="4007"/>
    <n v="1409070480"/>
    <n v="1406572381"/>
    <b v="0"/>
    <n v="1"/>
    <b v="0"/>
    <s v="theater/plays"/>
    <x v="1"/>
    <s v="plays"/>
    <n v="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d v="2015-07-22T23:08:27"/>
    <x v="4008"/>
    <n v="1437606507"/>
    <n v="1435014507"/>
    <b v="0"/>
    <n v="4"/>
    <b v="0"/>
    <s v="theater/plays"/>
    <x v="1"/>
    <s v="plays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d v="2014-09-09T16:49:20"/>
    <x v="4009"/>
    <n v="1410281360"/>
    <n v="1406825360"/>
    <b v="0"/>
    <n v="3"/>
    <b v="0"/>
    <s v="theater/plays"/>
    <x v="1"/>
    <s v="plays"/>
    <n v="4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d v="2014-10-26T18:29:26"/>
    <x v="4010"/>
    <n v="1414348166"/>
    <n v="1412879366"/>
    <b v="0"/>
    <n v="38"/>
    <b v="0"/>
    <s v="theater/plays"/>
    <x v="1"/>
    <s v="plays"/>
    <n v="24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d v="2015-01-28T13:04:38"/>
    <x v="4011"/>
    <n v="1422450278"/>
    <n v="1419858278"/>
    <b v="0"/>
    <n v="4"/>
    <b v="0"/>
    <s v="theater/plays"/>
    <x v="1"/>
    <s v="plays"/>
    <n v="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d v="2015-05-02T13:04:09"/>
    <x v="4012"/>
    <n v="1430571849"/>
    <n v="1427979849"/>
    <b v="0"/>
    <n v="0"/>
    <b v="0"/>
    <s v="theater/plays"/>
    <x v="1"/>
    <s v="plays"/>
    <n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d v="2015-02-16T07:13:43"/>
    <x v="4013"/>
    <n v="1424070823"/>
    <n v="1421478823"/>
    <b v="0"/>
    <n v="2"/>
    <b v="0"/>
    <s v="theater/plays"/>
    <x v="1"/>
    <s v="plays"/>
    <n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d v="2016-03-05T05:54:29"/>
    <x v="4014"/>
    <n v="1457157269"/>
    <n v="1455861269"/>
    <b v="0"/>
    <n v="0"/>
    <b v="0"/>
    <s v="theater/plays"/>
    <x v="1"/>
    <s v="plays"/>
    <n v="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d v="2015-07-19T18:44:23"/>
    <x v="4015"/>
    <n v="1437331463"/>
    <n v="1434739463"/>
    <b v="0"/>
    <n v="1"/>
    <b v="0"/>
    <s v="theater/plays"/>
    <x v="1"/>
    <s v="plays"/>
    <n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d v="2014-09-17T20:56:40"/>
    <x v="4016"/>
    <n v="1410987400"/>
    <n v="1408395400"/>
    <b v="0"/>
    <n v="7"/>
    <b v="0"/>
    <s v="theater/plays"/>
    <x v="1"/>
    <s v="plays"/>
    <n v="14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d v="2014-09-04T16:07:54"/>
    <x v="4017"/>
    <n v="1409846874"/>
    <n v="1407254874"/>
    <b v="0"/>
    <n v="2"/>
    <b v="0"/>
    <s v="theater/plays"/>
    <x v="1"/>
    <s v="plays"/>
    <n v="1"/>
    <x v="3"/>
  </r>
  <r>
    <n v="4018"/>
    <s v="Time Please Fringe"/>
    <s v="Funding for a production of Time Please at the Brighton Fringe 2017... and beyond."/>
    <n v="1500"/>
    <n v="130"/>
    <x v="2"/>
    <s v="GB"/>
    <s v="GBP"/>
    <d v="2016-10-07T21:51:48"/>
    <x v="4018"/>
    <n v="1475877108"/>
    <n v="1473285108"/>
    <b v="0"/>
    <n v="4"/>
    <b v="0"/>
    <s v="theater/plays"/>
    <x v="1"/>
    <s v="plays"/>
    <n v="9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d v="2016-04-15T16:28:00"/>
    <x v="4019"/>
    <n v="1460737680"/>
    <n v="1455725596"/>
    <b v="0"/>
    <n v="4"/>
    <b v="0"/>
    <s v="theater/plays"/>
    <x v="1"/>
    <s v="plays"/>
    <n v="1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d v="2015-03-24T03:34:59"/>
    <x v="4020"/>
    <n v="1427168099"/>
    <n v="1424579699"/>
    <b v="0"/>
    <n v="3"/>
    <b v="0"/>
    <s v="theater/plays"/>
    <x v="1"/>
    <s v="plays"/>
    <n v="17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d v="2014-10-26T21:52:38"/>
    <x v="4021"/>
    <n v="1414360358"/>
    <n v="1409176358"/>
    <b v="0"/>
    <n v="2"/>
    <b v="0"/>
    <s v="theater/plays"/>
    <x v="1"/>
    <s v="plays"/>
    <n v="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d v="2015-02-01T02:54:00"/>
    <x v="4022"/>
    <n v="1422759240"/>
    <n v="1418824867"/>
    <b v="0"/>
    <n v="197"/>
    <b v="0"/>
    <s v="theater/plays"/>
    <x v="1"/>
    <s v="plays"/>
    <n v="7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d v="2016-03-24T22:59:23"/>
    <x v="4023"/>
    <n v="1458860363"/>
    <n v="1454975963"/>
    <b v="0"/>
    <n v="0"/>
    <b v="0"/>
    <s v="theater/plays"/>
    <x v="1"/>
    <s v="plays"/>
    <n v="0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d v="2015-08-31T16:04:57"/>
    <x v="4024"/>
    <n v="1441037097"/>
    <n v="1438445097"/>
    <b v="0"/>
    <n v="1"/>
    <b v="0"/>
    <s v="theater/plays"/>
    <x v="1"/>
    <s v="plays"/>
    <n v="1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d v="2015-07-26T05:42:16"/>
    <x v="4025"/>
    <n v="1437889336"/>
    <n v="1432705336"/>
    <b v="0"/>
    <n v="4"/>
    <b v="0"/>
    <s v="theater/plays"/>
    <x v="1"/>
    <s v="plays"/>
    <n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d v="2015-12-04T16:43:59"/>
    <x v="4026"/>
    <n v="1449247439"/>
    <n v="1444059839"/>
    <b v="0"/>
    <n v="0"/>
    <b v="0"/>
    <s v="theater/plays"/>
    <x v="1"/>
    <s v="plays"/>
    <n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d v="2017-02-23T01:00:00"/>
    <x v="4027"/>
    <n v="1487811600"/>
    <n v="1486077481"/>
    <b v="0"/>
    <n v="7"/>
    <b v="0"/>
    <s v="theater/plays"/>
    <x v="1"/>
    <s v="plays"/>
    <n v="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d v="2014-06-05T22:31:40"/>
    <x v="4028"/>
    <n v="1402007500"/>
    <n v="1399415500"/>
    <b v="0"/>
    <n v="11"/>
    <b v="0"/>
    <s v="theater/plays"/>
    <x v="1"/>
    <s v="plays"/>
    <n v="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d v="2015-12-14T00:36:10"/>
    <x v="4029"/>
    <n v="1450053370"/>
    <n v="1447461370"/>
    <b v="0"/>
    <n v="0"/>
    <b v="0"/>
    <s v="theater/plays"/>
    <x v="1"/>
    <s v="plays"/>
    <n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d v="2016-02-03T18:49:00"/>
    <x v="4030"/>
    <n v="1454525340"/>
    <n v="1452008599"/>
    <b v="0"/>
    <n v="6"/>
    <b v="0"/>
    <s v="theater/plays"/>
    <x v="1"/>
    <s v="plays"/>
    <n v="1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d v="2014-12-18T15:02:44"/>
    <x v="4031"/>
    <n v="1418914964"/>
    <n v="1414591364"/>
    <b v="0"/>
    <n v="0"/>
    <b v="0"/>
    <s v="theater/plays"/>
    <x v="1"/>
    <s v="plays"/>
    <n v="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d v="2015-12-15T20:25:16"/>
    <x v="4032"/>
    <n v="1450211116"/>
    <n v="1445023516"/>
    <b v="0"/>
    <n v="7"/>
    <b v="0"/>
    <s v="theater/plays"/>
    <x v="1"/>
    <s v="plays"/>
    <n v="7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d v="2016-10-02T09:00:00"/>
    <x v="4033"/>
    <n v="1475398800"/>
    <n v="1472711224"/>
    <b v="0"/>
    <n v="94"/>
    <b v="0"/>
    <s v="theater/plays"/>
    <x v="1"/>
    <s v="plays"/>
    <n v="2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d v="2015-04-03T21:44:10"/>
    <x v="4034"/>
    <n v="1428097450"/>
    <n v="1425509050"/>
    <b v="0"/>
    <n v="2"/>
    <b v="0"/>
    <s v="theater/plays"/>
    <x v="1"/>
    <s v="plays"/>
    <n v="1"/>
    <x v="0"/>
  </r>
  <r>
    <n v="4035"/>
    <s v="The Lost Boy"/>
    <s v="&quot;Stories are where you go to look for the truth of your own life.&quot; (Frank Delaney)"/>
    <n v="10000"/>
    <n v="3685"/>
    <x v="2"/>
    <s v="US"/>
    <s v="USD"/>
    <d v="2014-10-21T21:11:27"/>
    <x v="4035"/>
    <n v="1413925887"/>
    <n v="1411333887"/>
    <b v="0"/>
    <n v="25"/>
    <b v="0"/>
    <s v="theater/plays"/>
    <x v="1"/>
    <s v="plays"/>
    <n v="3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d v="2014-07-01T22:30:00"/>
    <x v="4036"/>
    <n v="1404253800"/>
    <n v="1402784964"/>
    <b v="0"/>
    <n v="17"/>
    <b v="0"/>
    <s v="theater/plays"/>
    <x v="1"/>
    <s v="plays"/>
    <n v="47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d v="2016-05-24T14:25:00"/>
    <x v="4037"/>
    <n v="1464099900"/>
    <n v="1462585315"/>
    <b v="0"/>
    <n v="2"/>
    <b v="0"/>
    <s v="theater/plays"/>
    <x v="1"/>
    <s v="plays"/>
    <n v="11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d v="2014-10-17T19:10:10"/>
    <x v="4038"/>
    <n v="1413573010"/>
    <n v="1408389010"/>
    <b v="0"/>
    <n v="4"/>
    <b v="0"/>
    <s v="theater/plays"/>
    <x v="1"/>
    <s v="plays"/>
    <n v="12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d v="2015-12-01T05:59:00"/>
    <x v="4039"/>
    <n v="1448949540"/>
    <n v="1446048367"/>
    <b v="0"/>
    <n v="5"/>
    <b v="0"/>
    <s v="theater/plays"/>
    <x v="1"/>
    <s v="plays"/>
    <n v="6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d v="2015-07-18T03:00:00"/>
    <x v="4040"/>
    <n v="1437188400"/>
    <n v="1432100004"/>
    <b v="0"/>
    <n v="2"/>
    <b v="0"/>
    <s v="theater/plays"/>
    <x v="1"/>
    <s v="plays"/>
    <n v="31"/>
    <x v="0"/>
  </r>
  <r>
    <n v="4041"/>
    <s v="In the Land of Gold"/>
    <s v="A bold, colouful, vibrant play centred around the last remaining monarchy of Africa."/>
    <n v="5000"/>
    <n v="21"/>
    <x v="2"/>
    <s v="GB"/>
    <s v="GBP"/>
    <d v="2016-09-06T11:22:34"/>
    <x v="4041"/>
    <n v="1473160954"/>
    <n v="1467976954"/>
    <b v="0"/>
    <n v="2"/>
    <b v="0"/>
    <s v="theater/plays"/>
    <x v="1"/>
    <s v="plays"/>
    <n v="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d v="2015-01-20T19:16:00"/>
    <x v="4042"/>
    <n v="1421781360"/>
    <n v="1419213664"/>
    <b v="0"/>
    <n v="3"/>
    <b v="0"/>
    <s v="theater/plays"/>
    <x v="1"/>
    <s v="plays"/>
    <n v="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d v="2014-11-20T22:58:45"/>
    <x v="4043"/>
    <n v="1416524325"/>
    <n v="1415228325"/>
    <b v="0"/>
    <n v="0"/>
    <b v="0"/>
    <s v="theater/plays"/>
    <x v="1"/>
    <s v="plays"/>
    <n v="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d v="2015-04-10T05:00:00"/>
    <x v="4044"/>
    <n v="1428642000"/>
    <n v="1426050982"/>
    <b v="0"/>
    <n v="4"/>
    <b v="0"/>
    <s v="theater/plays"/>
    <x v="1"/>
    <s v="plays"/>
    <n v="38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d v="2014-08-21T04:49:49"/>
    <x v="4045"/>
    <n v="1408596589"/>
    <n v="1406004589"/>
    <b v="0"/>
    <n v="1"/>
    <b v="0"/>
    <s v="theater/plays"/>
    <x v="1"/>
    <s v="plays"/>
    <n v="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d v="2014-10-22T15:36:50"/>
    <x v="4046"/>
    <n v="1413992210"/>
    <n v="1411400210"/>
    <b v="0"/>
    <n v="12"/>
    <b v="0"/>
    <s v="theater/plays"/>
    <x v="1"/>
    <s v="plays"/>
    <n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d v="2015-01-11T01:00:00"/>
    <x v="4047"/>
    <n v="1420938000"/>
    <n v="1418862743"/>
    <b v="0"/>
    <n v="4"/>
    <b v="0"/>
    <s v="theater/plays"/>
    <x v="1"/>
    <s v="plays"/>
    <n v="2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d v="2016-04-11T11:13:07"/>
    <x v="4048"/>
    <n v="1460373187"/>
    <n v="1457352787"/>
    <b v="0"/>
    <n v="91"/>
    <b v="0"/>
    <s v="theater/plays"/>
    <x v="1"/>
    <s v="plays"/>
    <n v="1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d v="2015-07-14T23:00:15"/>
    <x v="4049"/>
    <n v="1436914815"/>
    <n v="1434322815"/>
    <b v="0"/>
    <n v="1"/>
    <b v="0"/>
    <s v="theater/plays"/>
    <x v="1"/>
    <s v="plays"/>
    <n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d v="2014-10-23T15:16:31"/>
    <x v="4050"/>
    <n v="1414077391"/>
    <n v="1411485391"/>
    <b v="0"/>
    <n v="1"/>
    <b v="0"/>
    <s v="theater/plays"/>
    <x v="1"/>
    <s v="plays"/>
    <n v="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d v="2014-05-09T06:53:00"/>
    <x v="4051"/>
    <n v="1399618380"/>
    <n v="1399058797"/>
    <b v="0"/>
    <n v="0"/>
    <b v="0"/>
    <s v="theater/plays"/>
    <x v="1"/>
    <s v="plays"/>
    <n v="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d v="2014-10-13T21:05:16"/>
    <x v="4052"/>
    <n v="1413234316"/>
    <n v="1408050316"/>
    <b v="0"/>
    <n v="13"/>
    <b v="0"/>
    <s v="theater/plays"/>
    <x v="1"/>
    <s v="plays"/>
    <n v="38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d v="2014-11-15T20:00:00"/>
    <x v="4053"/>
    <n v="1416081600"/>
    <n v="1413477228"/>
    <b v="0"/>
    <n v="2"/>
    <b v="0"/>
    <s v="theater/plays"/>
    <x v="1"/>
    <s v="plays"/>
    <n v="2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d v="2016-10-01T04:00:00"/>
    <x v="4054"/>
    <n v="1475294400"/>
    <n v="1472674285"/>
    <b v="0"/>
    <n v="0"/>
    <b v="0"/>
    <s v="theater/plays"/>
    <x v="1"/>
    <s v="plays"/>
    <n v="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d v="2014-06-19T15:33:51"/>
    <x v="4055"/>
    <n v="1403192031"/>
    <n v="1400600031"/>
    <b v="0"/>
    <n v="21"/>
    <b v="0"/>
    <s v="theater/plays"/>
    <x v="1"/>
    <s v="plays"/>
    <n v="18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d v="2016-07-03T19:59:00"/>
    <x v="4056"/>
    <n v="1467575940"/>
    <n v="1465856639"/>
    <b v="0"/>
    <n v="9"/>
    <b v="0"/>
    <s v="theater/plays"/>
    <x v="1"/>
    <s v="plays"/>
    <n v="53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d v="2015-11-25T23:00:00"/>
    <x v="4057"/>
    <n v="1448492400"/>
    <n v="1446506080"/>
    <b v="0"/>
    <n v="6"/>
    <b v="0"/>
    <s v="theater/plays"/>
    <x v="1"/>
    <s v="plays"/>
    <n v="22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d v="2016-04-01T03:59:00"/>
    <x v="4058"/>
    <n v="1459483140"/>
    <n v="1458178044"/>
    <b v="0"/>
    <n v="4"/>
    <b v="0"/>
    <s v="theater/plays"/>
    <x v="1"/>
    <s v="plays"/>
    <n v="3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d v="2014-09-16T03:00:00"/>
    <x v="4059"/>
    <n v="1410836400"/>
    <n v="1408116152"/>
    <b v="0"/>
    <n v="7"/>
    <b v="0"/>
    <s v="theater/plays"/>
    <x v="1"/>
    <s v="plays"/>
    <n v="3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d v="2014-06-23T16:00:00"/>
    <x v="4060"/>
    <n v="1403539200"/>
    <n v="1400604056"/>
    <b v="0"/>
    <n v="5"/>
    <b v="0"/>
    <s v="theater/plays"/>
    <x v="1"/>
    <s v="plays"/>
    <n v="3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d v="2016-04-21T02:23:43"/>
    <x v="4061"/>
    <n v="1461205423"/>
    <n v="1456025023"/>
    <b v="0"/>
    <n v="0"/>
    <b v="0"/>
    <s v="theater/plays"/>
    <x v="1"/>
    <s v="plays"/>
    <n v="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d v="2016-07-02T17:44:28"/>
    <x v="4062"/>
    <n v="1467481468"/>
    <n v="1464889468"/>
    <b v="0"/>
    <n v="3"/>
    <b v="0"/>
    <s v="theater/plays"/>
    <x v="1"/>
    <s v="plays"/>
    <n v="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d v="2014-06-27T16:21:24"/>
    <x v="4063"/>
    <n v="1403886084"/>
    <n v="1401294084"/>
    <b v="0"/>
    <n v="9"/>
    <b v="0"/>
    <s v="theater/plays"/>
    <x v="1"/>
    <s v="plays"/>
    <n v="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d v="2015-04-29T14:07:06"/>
    <x v="4064"/>
    <n v="1430316426"/>
    <n v="1427724426"/>
    <b v="0"/>
    <n v="6"/>
    <b v="0"/>
    <s v="theater/plays"/>
    <x v="1"/>
    <s v="plays"/>
    <n v="19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d v="2014-08-12T22:50:11"/>
    <x v="4065"/>
    <n v="1407883811"/>
    <n v="1405291811"/>
    <b v="0"/>
    <n v="4"/>
    <b v="0"/>
    <s v="theater/plays"/>
    <x v="1"/>
    <s v="plays"/>
    <n v="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d v="2016-05-19T00:56:28"/>
    <x v="4066"/>
    <n v="1463619388"/>
    <n v="1461027388"/>
    <b v="0"/>
    <n v="1"/>
    <b v="0"/>
    <s v="theater/plays"/>
    <x v="1"/>
    <s v="plays"/>
    <n v="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d v="2015-09-28T02:49:10"/>
    <x v="4067"/>
    <n v="1443408550"/>
    <n v="1439952550"/>
    <b v="0"/>
    <n v="17"/>
    <b v="0"/>
    <s v="theater/plays"/>
    <x v="1"/>
    <s v="plays"/>
    <n v="61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d v="2017-01-13T23:05:00"/>
    <x v="4068"/>
    <n v="1484348700"/>
    <n v="1481756855"/>
    <b v="0"/>
    <n v="1"/>
    <b v="0"/>
    <s v="theater/plays"/>
    <x v="1"/>
    <s v="plays"/>
    <n v="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d v="2015-02-28T12:00:00"/>
    <x v="4069"/>
    <n v="1425124800"/>
    <n v="1421596356"/>
    <b v="0"/>
    <n v="13"/>
    <b v="0"/>
    <s v="theater/plays"/>
    <x v="1"/>
    <s v="plays"/>
    <n v="34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d v="2015-03-01T03:00:00"/>
    <x v="4070"/>
    <n v="1425178800"/>
    <n v="1422374420"/>
    <b v="0"/>
    <n v="6"/>
    <b v="0"/>
    <s v="theater/plays"/>
    <x v="1"/>
    <s v="plays"/>
    <n v="17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d v="2016-12-26T19:18:51"/>
    <x v="4071"/>
    <n v="1482779931"/>
    <n v="1480187931"/>
    <b v="0"/>
    <n v="0"/>
    <b v="0"/>
    <s v="theater/plays"/>
    <x v="1"/>
    <s v="plays"/>
    <n v="0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d v="2014-08-21T18:35:11"/>
    <x v="4072"/>
    <n v="1408646111"/>
    <n v="1403462111"/>
    <b v="0"/>
    <n v="2"/>
    <b v="0"/>
    <s v="theater/plays"/>
    <x v="1"/>
    <s v="plays"/>
    <n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d v="2015-05-09T04:00:00"/>
    <x v="4073"/>
    <n v="1431144000"/>
    <n v="1426407426"/>
    <b v="0"/>
    <n v="2"/>
    <b v="0"/>
    <s v="theater/plays"/>
    <x v="1"/>
    <s v="plays"/>
    <n v="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d v="2015-11-05T14:16:15"/>
    <x v="4074"/>
    <n v="1446732975"/>
    <n v="1444137375"/>
    <b v="0"/>
    <n v="21"/>
    <b v="0"/>
    <s v="theater/plays"/>
    <x v="1"/>
    <s v="plays"/>
    <n v="27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d v="2014-06-30T17:28:00"/>
    <x v="4075"/>
    <n v="1404149280"/>
    <n v="1400547969"/>
    <b v="0"/>
    <n v="13"/>
    <b v="0"/>
    <s v="theater/plays"/>
    <x v="1"/>
    <s v="plays"/>
    <n v="29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d v="2014-10-21T19:51:00"/>
    <x v="4076"/>
    <n v="1413921060"/>
    <n v="1411499149"/>
    <b v="0"/>
    <n v="0"/>
    <b v="0"/>
    <s v="theater/plays"/>
    <x v="1"/>
    <s v="plays"/>
    <n v="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d v="2016-12-21T17:03:14"/>
    <x v="4077"/>
    <n v="1482339794"/>
    <n v="1479747794"/>
    <b v="0"/>
    <n v="6"/>
    <b v="0"/>
    <s v="theater/plays"/>
    <x v="1"/>
    <s v="plays"/>
    <n v="9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d v="2017-01-27T18:54:02"/>
    <x v="4078"/>
    <n v="1485543242"/>
    <n v="1482951242"/>
    <b v="0"/>
    <n v="0"/>
    <b v="0"/>
    <s v="theater/plays"/>
    <x v="1"/>
    <s v="plays"/>
    <n v="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d v="2016-06-19T22:32:01"/>
    <x v="4079"/>
    <n v="1466375521"/>
    <n v="1463783521"/>
    <b v="0"/>
    <n v="1"/>
    <b v="0"/>
    <s v="theater/plays"/>
    <x v="1"/>
    <s v="plays"/>
    <n v="0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d v="2016-06-14T18:54:00"/>
    <x v="4080"/>
    <n v="1465930440"/>
    <n v="1463849116"/>
    <b v="0"/>
    <n v="0"/>
    <b v="0"/>
    <s v="theater/plays"/>
    <x v="1"/>
    <s v="plays"/>
    <n v="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d v="2015-03-08T12:57:05"/>
    <x v="4081"/>
    <n v="1425819425"/>
    <n v="1423231025"/>
    <b v="0"/>
    <n v="12"/>
    <b v="0"/>
    <s v="theater/plays"/>
    <x v="1"/>
    <s v="plays"/>
    <n v="1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d v="2015-11-14T23:00:00"/>
    <x v="4082"/>
    <n v="1447542000"/>
    <n v="1446179553"/>
    <b v="0"/>
    <n v="2"/>
    <b v="0"/>
    <s v="theater/plays"/>
    <x v="1"/>
    <s v="plays"/>
    <n v="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d v="2016-01-14T18:16:56"/>
    <x v="4083"/>
    <n v="1452795416"/>
    <n v="1450203416"/>
    <b v="0"/>
    <n v="6"/>
    <b v="0"/>
    <s v="theater/plays"/>
    <x v="1"/>
    <s v="plays"/>
    <n v="22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d v="2016-10-09T10:28:26"/>
    <x v="4084"/>
    <n v="1476008906"/>
    <n v="1473416906"/>
    <b v="0"/>
    <n v="1"/>
    <b v="0"/>
    <s v="theater/plays"/>
    <x v="1"/>
    <s v="plays"/>
    <n v="0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d v="2015-03-24T03:59:00"/>
    <x v="4085"/>
    <n v="1427169540"/>
    <n v="1424701775"/>
    <b v="0"/>
    <n v="1"/>
    <b v="0"/>
    <s v="theater/plays"/>
    <x v="1"/>
    <s v="plays"/>
    <n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d v="2015-11-21T04:00:00"/>
    <x v="4086"/>
    <n v="1448078400"/>
    <n v="1445985299"/>
    <b v="0"/>
    <n v="5"/>
    <b v="0"/>
    <s v="theater/plays"/>
    <x v="1"/>
    <s v="plays"/>
    <n v="5"/>
    <x v="0"/>
  </r>
  <r>
    <n v="4087"/>
    <s v="Stage Production &quot;The Nail Shop&quot;"/>
    <s v="Comedy Stage Play"/>
    <n v="9600"/>
    <n v="0"/>
    <x v="2"/>
    <s v="US"/>
    <s v="USD"/>
    <d v="2016-07-17T17:49:46"/>
    <x v="4087"/>
    <n v="1468777786"/>
    <n v="1466185786"/>
    <b v="0"/>
    <n v="0"/>
    <b v="0"/>
    <s v="theater/plays"/>
    <x v="1"/>
    <s v="plays"/>
    <n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d v="2015-01-16T10:26:00"/>
    <x v="4088"/>
    <n v="1421403960"/>
    <n v="1418827324"/>
    <b v="0"/>
    <n v="3"/>
    <b v="0"/>
    <s v="theater/plays"/>
    <x v="1"/>
    <s v="plays"/>
    <n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d v="2015-05-31T17:35:00"/>
    <x v="4089"/>
    <n v="1433093700"/>
    <n v="1430242488"/>
    <b v="0"/>
    <n v="8"/>
    <b v="0"/>
    <s v="theater/plays"/>
    <x v="1"/>
    <s v="plays"/>
    <n v="5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d v="2015-08-07T15:00:00"/>
    <x v="4090"/>
    <n v="1438959600"/>
    <n v="1437754137"/>
    <b v="0"/>
    <n v="3"/>
    <b v="0"/>
    <s v="theater/plays"/>
    <x v="1"/>
    <s v="plays"/>
    <n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d v="2015-01-16T12:09:11"/>
    <x v="4091"/>
    <n v="1421410151"/>
    <n v="1418818151"/>
    <b v="0"/>
    <n v="8"/>
    <b v="0"/>
    <s v="theater/plays"/>
    <x v="1"/>
    <s v="plays"/>
    <n v="13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d v="2015-04-05T03:40:47"/>
    <x v="4092"/>
    <n v="1428205247"/>
    <n v="1423024847"/>
    <b v="0"/>
    <n v="1"/>
    <b v="0"/>
    <s v="theater/plays"/>
    <x v="1"/>
    <s v="plays"/>
    <n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d v="2015-08-22T19:34:53"/>
    <x v="4093"/>
    <n v="1440272093"/>
    <n v="1435088093"/>
    <b v="0"/>
    <n v="4"/>
    <b v="0"/>
    <s v="theater/plays"/>
    <x v="1"/>
    <s v="plays"/>
    <n v="2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d v="2014-10-22T04:59:00"/>
    <x v="4094"/>
    <n v="1413953940"/>
    <n v="1410141900"/>
    <b v="0"/>
    <n v="8"/>
    <b v="0"/>
    <s v="theater/plays"/>
    <x v="1"/>
    <s v="plays"/>
    <n v="37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d v="2016-12-19T00:45:50"/>
    <x v="4095"/>
    <n v="1482108350"/>
    <n v="1479516350"/>
    <b v="0"/>
    <n v="1"/>
    <b v="0"/>
    <s v="theater/plays"/>
    <x v="1"/>
    <s v="plays"/>
    <n v="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d v="2017-02-28T08:51:00"/>
    <x v="4096"/>
    <n v="1488271860"/>
    <n v="1484484219"/>
    <b v="0"/>
    <n v="5"/>
    <b v="0"/>
    <s v="theater/plays"/>
    <x v="1"/>
    <s v="plays"/>
    <n v="1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d v="2016-01-31T23:55:00"/>
    <x v="4097"/>
    <n v="1454284500"/>
    <n v="1449431237"/>
    <b v="0"/>
    <n v="0"/>
    <b v="0"/>
    <s v="theater/plays"/>
    <x v="1"/>
    <s v="plays"/>
    <n v="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d v="2016-06-04T17:19:57"/>
    <x v="4098"/>
    <n v="1465060797"/>
    <n v="1462468797"/>
    <b v="0"/>
    <n v="0"/>
    <b v="0"/>
    <s v="theater/plays"/>
    <x v="1"/>
    <s v="plays"/>
    <n v="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d v="2016-09-02T20:24:33"/>
    <x v="4099"/>
    <n v="1472847873"/>
    <n v="1468959873"/>
    <b v="0"/>
    <n v="1"/>
    <b v="0"/>
    <s v="theater/plays"/>
    <x v="1"/>
    <s v="plays"/>
    <n v="1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d v="2014-10-25T02:59:50"/>
    <x v="4100"/>
    <n v="1414205990"/>
    <n v="1413341990"/>
    <b v="0"/>
    <n v="0"/>
    <b v="0"/>
    <s v="theater/plays"/>
    <x v="1"/>
    <s v="plays"/>
    <n v="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d v="2017-01-25T21:41:22"/>
    <x v="4101"/>
    <n v="1485380482"/>
    <n v="1482788482"/>
    <b v="0"/>
    <n v="0"/>
    <b v="0"/>
    <s v="theater/plays"/>
    <x v="1"/>
    <s v="plays"/>
    <n v="0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d v="2016-05-15T20:21:13"/>
    <x v="4102"/>
    <n v="1463343673"/>
    <n v="1460751673"/>
    <b v="0"/>
    <n v="6"/>
    <b v="0"/>
    <s v="theater/plays"/>
    <x v="1"/>
    <s v="plays"/>
    <n v="27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d v="2015-08-26T18:32:00"/>
    <x v="4103"/>
    <n v="1440613920"/>
    <n v="1435953566"/>
    <b v="0"/>
    <n v="6"/>
    <b v="0"/>
    <s v="theater/plays"/>
    <x v="1"/>
    <s v="plays"/>
    <n v="1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d v="2016-10-27T06:40:34"/>
    <x v="4104"/>
    <n v="1477550434"/>
    <n v="1474958434"/>
    <b v="0"/>
    <n v="14"/>
    <b v="0"/>
    <s v="theater/plays"/>
    <x v="1"/>
    <s v="plays"/>
    <n v="21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d v="2016-12-26T00:15:09"/>
    <x v="4105"/>
    <n v="1482711309"/>
    <n v="1479860109"/>
    <b v="0"/>
    <n v="6"/>
    <b v="0"/>
    <s v="theater/plays"/>
    <x v="1"/>
    <s v="plays"/>
    <n v="7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d v="2015-04-02T01:00:00"/>
    <x v="4106"/>
    <n v="1427936400"/>
    <n v="1424221866"/>
    <b v="0"/>
    <n v="33"/>
    <b v="0"/>
    <s v="theater/plays"/>
    <x v="1"/>
    <s v="plays"/>
    <n v="71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d v="2014-09-24T22:00:01"/>
    <x v="4107"/>
    <n v="1411596001"/>
    <n v="1409608801"/>
    <b v="0"/>
    <n v="4"/>
    <b v="0"/>
    <s v="theater/plays"/>
    <x v="1"/>
    <s v="plays"/>
    <n v="2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d v="2017-03-03T05:00:00"/>
    <x v="4108"/>
    <n v="1488517200"/>
    <n v="1485909937"/>
    <b v="0"/>
    <n v="1"/>
    <b v="0"/>
    <s v="theater/plays"/>
    <x v="1"/>
    <s v="plays"/>
    <n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d v="2015-11-29T13:56:44"/>
    <x v="4109"/>
    <n v="1448805404"/>
    <n v="1446209804"/>
    <b v="0"/>
    <n v="0"/>
    <b v="0"/>
    <s v="theater/plays"/>
    <x v="1"/>
    <s v="plays"/>
    <n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d v="2016-07-21T15:02:31"/>
    <x v="4110"/>
    <n v="1469113351"/>
    <n v="1463929351"/>
    <b v="0"/>
    <n v="6"/>
    <b v="0"/>
    <s v="theater/plays"/>
    <x v="1"/>
    <s v="plays"/>
    <n v="29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d v="2015-02-24T03:15:40"/>
    <x v="4111"/>
    <n v="1424747740"/>
    <n v="1422155740"/>
    <b v="0"/>
    <n v="6"/>
    <b v="0"/>
    <s v="theater/plays"/>
    <x v="1"/>
    <s v="plays"/>
    <n v="3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d v="2016-02-28T00:00:00"/>
    <x v="4112"/>
    <n v="1456617600"/>
    <n v="1454280186"/>
    <b v="0"/>
    <n v="1"/>
    <b v="0"/>
    <s v="theater/plays"/>
    <x v="1"/>
    <s v="plays"/>
    <n v="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d v="2016-01-08T06:34:00"/>
    <x v="4113"/>
    <n v="1452234840"/>
    <n v="1450619123"/>
    <b v="0"/>
    <n v="3"/>
    <b v="0"/>
    <s v="theater/plays"/>
    <x v="1"/>
    <s v="plays"/>
    <n v="0"/>
    <x v="0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  <r>
    <m/>
    <m/>
    <m/>
    <m/>
    <m/>
    <x v="4"/>
    <m/>
    <m/>
    <m/>
    <x v="4114"/>
    <m/>
    <m/>
    <m/>
    <m/>
    <m/>
    <m/>
    <x v="9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D947F-B765-4F9C-A42C-CFFF690EA0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name="Launched at"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9" hier="-1"/>
    <pageField fld="16" item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er_Outcomes_vs_Launch.png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23"/>
  <sheetViews>
    <sheetView topLeftCell="A7" zoomScale="95" zoomScaleNormal="95" workbookViewId="0">
      <selection activeCell="C10" sqref="C10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20" customWidth="1"/>
    <col min="12" max="12" width="17.77734375" customWidth="1"/>
    <col min="13" max="13" width="15.44140625" customWidth="1"/>
    <col min="14" max="14" width="24.44140625" customWidth="1"/>
    <col min="15" max="15" width="36.33203125" customWidth="1"/>
    <col min="16" max="17" width="41.109375" customWidth="1"/>
    <col min="18" max="18" width="14.44140625" customWidth="1"/>
    <col min="19" max="19" width="17.88671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8377</v>
      </c>
      <c r="J1" s="1" t="s">
        <v>8398</v>
      </c>
      <c r="K1" s="1" t="s">
        <v>8258</v>
      </c>
      <c r="L1" s="1" t="s">
        <v>8259</v>
      </c>
      <c r="M1" s="1" t="s">
        <v>8260</v>
      </c>
      <c r="N1" s="1" t="s">
        <v>8261</v>
      </c>
      <c r="O1" s="1" t="s">
        <v>8262</v>
      </c>
      <c r="P1" s="1" t="s">
        <v>8305</v>
      </c>
      <c r="Q1" s="9" t="s">
        <v>8358</v>
      </c>
      <c r="R1" s="1" t="s">
        <v>8357</v>
      </c>
      <c r="S1" s="1" t="s">
        <v>8306</v>
      </c>
      <c r="T1" s="1" t="s">
        <v>8376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4">
        <f t="shared" ref="I2:I65" si="0">K2/60/60/24+DATE(1970,1,1)</f>
        <v>42208.125</v>
      </c>
      <c r="J2" s="14">
        <f t="shared" ref="J2:J65" si="1">L2/60/60/24+DATE(1970,1,1)</f>
        <v>42177.007071759261</v>
      </c>
      <c r="K2">
        <v>1437620400</v>
      </c>
      <c r="L2">
        <v>1434931811</v>
      </c>
      <c r="M2" t="b">
        <v>0</v>
      </c>
      <c r="N2">
        <v>182</v>
      </c>
      <c r="O2" t="b">
        <v>1</v>
      </c>
      <c r="P2" t="s">
        <v>8263</v>
      </c>
      <c r="Q2" s="10" t="s">
        <v>8307</v>
      </c>
      <c r="R2" t="s">
        <v>8308</v>
      </c>
      <c r="S2">
        <f t="shared" ref="S2:S65" si="2">ROUND(E2/D2*100,0)</f>
        <v>137</v>
      </c>
      <c r="T2">
        <f t="shared" ref="T2:T65" si="3">YEAR(J2)</f>
        <v>2015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4">
        <f t="shared" si="0"/>
        <v>42796.600497685184</v>
      </c>
      <c r="J3" s="14">
        <f t="shared" si="1"/>
        <v>42766.600497685184</v>
      </c>
      <c r="K3">
        <v>1488464683</v>
      </c>
      <c r="L3">
        <v>1485872683</v>
      </c>
      <c r="M3" t="b">
        <v>0</v>
      </c>
      <c r="N3">
        <v>79</v>
      </c>
      <c r="O3" t="b">
        <v>1</v>
      </c>
      <c r="P3" t="s">
        <v>8263</v>
      </c>
      <c r="Q3" s="10" t="s">
        <v>8307</v>
      </c>
      <c r="R3" t="s">
        <v>8308</v>
      </c>
      <c r="S3">
        <f t="shared" si="2"/>
        <v>143</v>
      </c>
      <c r="T3">
        <f t="shared" si="3"/>
        <v>2017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4">
        <f t="shared" si="0"/>
        <v>42415.702349537038</v>
      </c>
      <c r="J4" s="14">
        <f t="shared" si="1"/>
        <v>42405.702349537038</v>
      </c>
      <c r="K4">
        <v>1455555083</v>
      </c>
      <c r="L4">
        <v>1454691083</v>
      </c>
      <c r="M4" t="b">
        <v>0</v>
      </c>
      <c r="N4">
        <v>35</v>
      </c>
      <c r="O4" t="b">
        <v>1</v>
      </c>
      <c r="P4" t="s">
        <v>8263</v>
      </c>
      <c r="Q4" s="10" t="s">
        <v>8307</v>
      </c>
      <c r="R4" t="s">
        <v>8308</v>
      </c>
      <c r="S4">
        <f t="shared" si="2"/>
        <v>105</v>
      </c>
      <c r="T4">
        <f t="shared" si="3"/>
        <v>2016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4">
        <f t="shared" si="0"/>
        <v>41858.515127314815</v>
      </c>
      <c r="J5" s="14">
        <f t="shared" si="1"/>
        <v>41828.515127314815</v>
      </c>
      <c r="K5">
        <v>1407414107</v>
      </c>
      <c r="L5">
        <v>1404822107</v>
      </c>
      <c r="M5" t="b">
        <v>0</v>
      </c>
      <c r="N5">
        <v>150</v>
      </c>
      <c r="O5" t="b">
        <v>1</v>
      </c>
      <c r="P5" t="s">
        <v>8263</v>
      </c>
      <c r="Q5" s="10" t="s">
        <v>8307</v>
      </c>
      <c r="R5" t="s">
        <v>8308</v>
      </c>
      <c r="S5">
        <f t="shared" si="2"/>
        <v>104</v>
      </c>
      <c r="T5">
        <f t="shared" si="3"/>
        <v>2014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4">
        <f t="shared" si="0"/>
        <v>42357.834247685183</v>
      </c>
      <c r="J6" s="14">
        <f t="shared" si="1"/>
        <v>42327.834247685183</v>
      </c>
      <c r="K6">
        <v>1450555279</v>
      </c>
      <c r="L6">
        <v>1447963279</v>
      </c>
      <c r="M6" t="b">
        <v>0</v>
      </c>
      <c r="N6">
        <v>284</v>
      </c>
      <c r="O6" t="b">
        <v>1</v>
      </c>
      <c r="P6" t="s">
        <v>8263</v>
      </c>
      <c r="Q6" s="10" t="s">
        <v>8307</v>
      </c>
      <c r="R6" t="s">
        <v>8308</v>
      </c>
      <c r="S6">
        <f t="shared" si="2"/>
        <v>123</v>
      </c>
      <c r="T6">
        <f t="shared" si="3"/>
        <v>2015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4">
        <f t="shared" si="0"/>
        <v>42580.232638888891</v>
      </c>
      <c r="J7" s="14">
        <f t="shared" si="1"/>
        <v>42563.932951388888</v>
      </c>
      <c r="K7">
        <v>1469770500</v>
      </c>
      <c r="L7">
        <v>1468362207</v>
      </c>
      <c r="M7" t="b">
        <v>0</v>
      </c>
      <c r="N7">
        <v>47</v>
      </c>
      <c r="O7" t="b">
        <v>1</v>
      </c>
      <c r="P7" t="s">
        <v>8263</v>
      </c>
      <c r="Q7" s="10" t="s">
        <v>8307</v>
      </c>
      <c r="R7" t="s">
        <v>8308</v>
      </c>
      <c r="S7">
        <f t="shared" si="2"/>
        <v>110</v>
      </c>
      <c r="T7">
        <f t="shared" si="3"/>
        <v>2016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4">
        <f t="shared" si="0"/>
        <v>41804.072337962964</v>
      </c>
      <c r="J8" s="14">
        <f t="shared" si="1"/>
        <v>41794.072337962964</v>
      </c>
      <c r="K8">
        <v>1402710250</v>
      </c>
      <c r="L8">
        <v>1401846250</v>
      </c>
      <c r="M8" t="b">
        <v>0</v>
      </c>
      <c r="N8">
        <v>58</v>
      </c>
      <c r="O8" t="b">
        <v>1</v>
      </c>
      <c r="P8" t="s">
        <v>8263</v>
      </c>
      <c r="Q8" s="10" t="s">
        <v>8307</v>
      </c>
      <c r="R8" t="s">
        <v>8308</v>
      </c>
      <c r="S8">
        <f t="shared" si="2"/>
        <v>106</v>
      </c>
      <c r="T8">
        <f t="shared" si="3"/>
        <v>2014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4">
        <f t="shared" si="0"/>
        <v>42556.047071759262</v>
      </c>
      <c r="J9" s="14">
        <f t="shared" si="1"/>
        <v>42516.047071759262</v>
      </c>
      <c r="K9">
        <v>1467680867</v>
      </c>
      <c r="L9">
        <v>1464224867</v>
      </c>
      <c r="M9" t="b">
        <v>0</v>
      </c>
      <c r="N9">
        <v>57</v>
      </c>
      <c r="O9" t="b">
        <v>1</v>
      </c>
      <c r="P9" t="s">
        <v>8263</v>
      </c>
      <c r="Q9" s="10" t="s">
        <v>8307</v>
      </c>
      <c r="R9" t="s">
        <v>8308</v>
      </c>
      <c r="S9">
        <f t="shared" si="2"/>
        <v>101</v>
      </c>
      <c r="T9">
        <f t="shared" si="3"/>
        <v>2016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4">
        <f t="shared" si="0"/>
        <v>42475.875</v>
      </c>
      <c r="J10" s="14">
        <f t="shared" si="1"/>
        <v>42468.94458333333</v>
      </c>
      <c r="K10">
        <v>1460754000</v>
      </c>
      <c r="L10">
        <v>1460155212</v>
      </c>
      <c r="M10" t="b">
        <v>0</v>
      </c>
      <c r="N10">
        <v>12</v>
      </c>
      <c r="O10" t="b">
        <v>1</v>
      </c>
      <c r="P10" t="s">
        <v>8263</v>
      </c>
      <c r="Q10" s="10" t="s">
        <v>8307</v>
      </c>
      <c r="R10" t="s">
        <v>8308</v>
      </c>
      <c r="S10">
        <f t="shared" si="2"/>
        <v>100</v>
      </c>
      <c r="T10">
        <f t="shared" si="3"/>
        <v>2016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4">
        <f t="shared" si="0"/>
        <v>42477.103518518517</v>
      </c>
      <c r="J11" s="14">
        <f t="shared" si="1"/>
        <v>42447.103518518517</v>
      </c>
      <c r="K11">
        <v>1460860144</v>
      </c>
      <c r="L11">
        <v>1458268144</v>
      </c>
      <c r="M11" t="b">
        <v>0</v>
      </c>
      <c r="N11">
        <v>20</v>
      </c>
      <c r="O11" t="b">
        <v>1</v>
      </c>
      <c r="P11" t="s">
        <v>8263</v>
      </c>
      <c r="Q11" s="10" t="s">
        <v>8307</v>
      </c>
      <c r="R11" t="s">
        <v>8308</v>
      </c>
      <c r="S11">
        <f t="shared" si="2"/>
        <v>126</v>
      </c>
      <c r="T11">
        <f t="shared" si="3"/>
        <v>2016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4">
        <f t="shared" si="0"/>
        <v>41815.068043981482</v>
      </c>
      <c r="J12" s="14">
        <f t="shared" si="1"/>
        <v>41780.068043981482</v>
      </c>
      <c r="K12">
        <v>1403660279</v>
      </c>
      <c r="L12">
        <v>1400636279</v>
      </c>
      <c r="M12" t="b">
        <v>0</v>
      </c>
      <c r="N12">
        <v>19</v>
      </c>
      <c r="O12" t="b">
        <v>1</v>
      </c>
      <c r="P12" t="s">
        <v>8263</v>
      </c>
      <c r="Q12" s="10" t="s">
        <v>8307</v>
      </c>
      <c r="R12" t="s">
        <v>8308</v>
      </c>
      <c r="S12">
        <f t="shared" si="2"/>
        <v>101</v>
      </c>
      <c r="T12">
        <f t="shared" si="3"/>
        <v>2014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4">
        <f t="shared" si="0"/>
        <v>42604.125</v>
      </c>
      <c r="J13" s="14">
        <f t="shared" si="1"/>
        <v>42572.778495370367</v>
      </c>
      <c r="K13">
        <v>1471834800</v>
      </c>
      <c r="L13">
        <v>1469126462</v>
      </c>
      <c r="M13" t="b">
        <v>0</v>
      </c>
      <c r="N13">
        <v>75</v>
      </c>
      <c r="O13" t="b">
        <v>1</v>
      </c>
      <c r="P13" t="s">
        <v>8263</v>
      </c>
      <c r="Q13" s="10" t="s">
        <v>8307</v>
      </c>
      <c r="R13" t="s">
        <v>8308</v>
      </c>
      <c r="S13">
        <f t="shared" si="2"/>
        <v>121</v>
      </c>
      <c r="T13">
        <f t="shared" si="3"/>
        <v>2016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4">
        <f t="shared" si="0"/>
        <v>41836.125</v>
      </c>
      <c r="J14" s="14">
        <f t="shared" si="1"/>
        <v>41791.713252314818</v>
      </c>
      <c r="K14">
        <v>1405479600</v>
      </c>
      <c r="L14">
        <v>1401642425</v>
      </c>
      <c r="M14" t="b">
        <v>0</v>
      </c>
      <c r="N14">
        <v>827</v>
      </c>
      <c r="O14" t="b">
        <v>1</v>
      </c>
      <c r="P14" t="s">
        <v>8263</v>
      </c>
      <c r="Q14" s="10" t="s">
        <v>8307</v>
      </c>
      <c r="R14" t="s">
        <v>8308</v>
      </c>
      <c r="S14">
        <f t="shared" si="2"/>
        <v>165</v>
      </c>
      <c r="T14">
        <f t="shared" si="3"/>
        <v>2014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4">
        <f t="shared" si="0"/>
        <v>42544.852083333331</v>
      </c>
      <c r="J15" s="14">
        <f t="shared" si="1"/>
        <v>42508.677187499998</v>
      </c>
      <c r="K15">
        <v>1466713620</v>
      </c>
      <c r="L15">
        <v>1463588109</v>
      </c>
      <c r="M15" t="b">
        <v>0</v>
      </c>
      <c r="N15">
        <v>51</v>
      </c>
      <c r="O15" t="b">
        <v>1</v>
      </c>
      <c r="P15" t="s">
        <v>8263</v>
      </c>
      <c r="Q15" s="10" t="s">
        <v>8307</v>
      </c>
      <c r="R15" t="s">
        <v>8308</v>
      </c>
      <c r="S15">
        <f t="shared" si="2"/>
        <v>160</v>
      </c>
      <c r="T15">
        <f t="shared" si="3"/>
        <v>2016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4">
        <f t="shared" si="0"/>
        <v>41833.582638888889</v>
      </c>
      <c r="J16" s="14">
        <f t="shared" si="1"/>
        <v>41808.02648148148</v>
      </c>
      <c r="K16">
        <v>1405259940</v>
      </c>
      <c r="L16">
        <v>1403051888</v>
      </c>
      <c r="M16" t="b">
        <v>0</v>
      </c>
      <c r="N16">
        <v>41</v>
      </c>
      <c r="O16" t="b">
        <v>1</v>
      </c>
      <c r="P16" t="s">
        <v>8263</v>
      </c>
      <c r="Q16" s="10" t="s">
        <v>8307</v>
      </c>
      <c r="R16" t="s">
        <v>8308</v>
      </c>
      <c r="S16">
        <f t="shared" si="2"/>
        <v>101</v>
      </c>
      <c r="T16">
        <f t="shared" si="3"/>
        <v>2014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4">
        <f t="shared" si="0"/>
        <v>42274.843055555553</v>
      </c>
      <c r="J17" s="14">
        <f t="shared" si="1"/>
        <v>42256.391875000001</v>
      </c>
      <c r="K17">
        <v>1443384840</v>
      </c>
      <c r="L17">
        <v>1441790658</v>
      </c>
      <c r="M17" t="b">
        <v>0</v>
      </c>
      <c r="N17">
        <v>98</v>
      </c>
      <c r="O17" t="b">
        <v>1</v>
      </c>
      <c r="P17" t="s">
        <v>8263</v>
      </c>
      <c r="Q17" s="10" t="s">
        <v>8307</v>
      </c>
      <c r="R17" t="s">
        <v>8308</v>
      </c>
      <c r="S17">
        <f t="shared" si="2"/>
        <v>107</v>
      </c>
      <c r="T17">
        <f t="shared" si="3"/>
        <v>2015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4">
        <f t="shared" si="0"/>
        <v>41806.229166666664</v>
      </c>
      <c r="J18" s="14">
        <f t="shared" si="1"/>
        <v>41760.796423611115</v>
      </c>
      <c r="K18">
        <v>1402896600</v>
      </c>
      <c r="L18">
        <v>1398971211</v>
      </c>
      <c r="M18" t="b">
        <v>0</v>
      </c>
      <c r="N18">
        <v>70</v>
      </c>
      <c r="O18" t="b">
        <v>1</v>
      </c>
      <c r="P18" t="s">
        <v>8263</v>
      </c>
      <c r="Q18" s="10" t="s">
        <v>8307</v>
      </c>
      <c r="R18" t="s">
        <v>8308</v>
      </c>
      <c r="S18">
        <f t="shared" si="2"/>
        <v>100</v>
      </c>
      <c r="T18">
        <f t="shared" si="3"/>
        <v>2014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4">
        <f t="shared" si="0"/>
        <v>41947.773402777777</v>
      </c>
      <c r="J19" s="14">
        <f t="shared" si="1"/>
        <v>41917.731736111113</v>
      </c>
      <c r="K19">
        <v>1415126022</v>
      </c>
      <c r="L19">
        <v>1412530422</v>
      </c>
      <c r="M19" t="b">
        <v>0</v>
      </c>
      <c r="N19">
        <v>36</v>
      </c>
      <c r="O19" t="b">
        <v>1</v>
      </c>
      <c r="P19" t="s">
        <v>8263</v>
      </c>
      <c r="Q19" s="10" t="s">
        <v>8307</v>
      </c>
      <c r="R19" t="s">
        <v>8308</v>
      </c>
      <c r="S19">
        <f t="shared" si="2"/>
        <v>101</v>
      </c>
      <c r="T19">
        <f t="shared" si="3"/>
        <v>2014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4">
        <f t="shared" si="0"/>
        <v>41899.542314814818</v>
      </c>
      <c r="J20" s="14">
        <f t="shared" si="1"/>
        <v>41869.542314814818</v>
      </c>
      <c r="K20">
        <v>1410958856</v>
      </c>
      <c r="L20">
        <v>1408366856</v>
      </c>
      <c r="M20" t="b">
        <v>0</v>
      </c>
      <c r="N20">
        <v>342</v>
      </c>
      <c r="O20" t="b">
        <v>1</v>
      </c>
      <c r="P20" t="s">
        <v>8263</v>
      </c>
      <c r="Q20" s="10" t="s">
        <v>8307</v>
      </c>
      <c r="R20" t="s">
        <v>8308</v>
      </c>
      <c r="S20">
        <f t="shared" si="2"/>
        <v>106</v>
      </c>
      <c r="T20">
        <f t="shared" si="3"/>
        <v>2014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4">
        <f t="shared" si="0"/>
        <v>42205.816365740742</v>
      </c>
      <c r="J21" s="14">
        <f t="shared" si="1"/>
        <v>42175.816365740742</v>
      </c>
      <c r="K21">
        <v>1437420934</v>
      </c>
      <c r="L21">
        <v>1434828934</v>
      </c>
      <c r="M21" t="b">
        <v>0</v>
      </c>
      <c r="N21">
        <v>22</v>
      </c>
      <c r="O21" t="b">
        <v>1</v>
      </c>
      <c r="P21" t="s">
        <v>8263</v>
      </c>
      <c r="Q21" s="10" t="s">
        <v>8307</v>
      </c>
      <c r="R21" t="s">
        <v>8308</v>
      </c>
      <c r="S21">
        <f t="shared" si="2"/>
        <v>145</v>
      </c>
      <c r="T21">
        <f t="shared" si="3"/>
        <v>2015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4">
        <f t="shared" si="0"/>
        <v>42260.758240740746</v>
      </c>
      <c r="J22" s="14">
        <f t="shared" si="1"/>
        <v>42200.758240740746</v>
      </c>
      <c r="K22">
        <v>1442167912</v>
      </c>
      <c r="L22">
        <v>1436983912</v>
      </c>
      <c r="M22" t="b">
        <v>0</v>
      </c>
      <c r="N22">
        <v>25</v>
      </c>
      <c r="O22" t="b">
        <v>1</v>
      </c>
      <c r="P22" t="s">
        <v>8263</v>
      </c>
      <c r="Q22" s="10" t="s">
        <v>8307</v>
      </c>
      <c r="R22" t="s">
        <v>8308</v>
      </c>
      <c r="S22">
        <f t="shared" si="2"/>
        <v>100</v>
      </c>
      <c r="T22">
        <f t="shared" si="3"/>
        <v>2015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4">
        <f t="shared" si="0"/>
        <v>41908.627187500002</v>
      </c>
      <c r="J23" s="14">
        <f t="shared" si="1"/>
        <v>41878.627187500002</v>
      </c>
      <c r="K23">
        <v>1411743789</v>
      </c>
      <c r="L23">
        <v>1409151789</v>
      </c>
      <c r="M23" t="b">
        <v>0</v>
      </c>
      <c r="N23">
        <v>101</v>
      </c>
      <c r="O23" t="b">
        <v>1</v>
      </c>
      <c r="P23" t="s">
        <v>8263</v>
      </c>
      <c r="Q23" s="10" t="s">
        <v>8307</v>
      </c>
      <c r="R23" t="s">
        <v>8308</v>
      </c>
      <c r="S23">
        <f t="shared" si="2"/>
        <v>109</v>
      </c>
      <c r="T23">
        <f t="shared" si="3"/>
        <v>2014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4">
        <f t="shared" si="0"/>
        <v>42005.332638888889</v>
      </c>
      <c r="J24" s="14">
        <f t="shared" si="1"/>
        <v>41989.91134259259</v>
      </c>
      <c r="K24">
        <v>1420099140</v>
      </c>
      <c r="L24">
        <v>1418766740</v>
      </c>
      <c r="M24" t="b">
        <v>0</v>
      </c>
      <c r="N24">
        <v>8</v>
      </c>
      <c r="O24" t="b">
        <v>1</v>
      </c>
      <c r="P24" t="s">
        <v>8263</v>
      </c>
      <c r="Q24" s="10" t="s">
        <v>8307</v>
      </c>
      <c r="R24" t="s">
        <v>8308</v>
      </c>
      <c r="S24">
        <f t="shared" si="2"/>
        <v>117</v>
      </c>
      <c r="T24">
        <f t="shared" si="3"/>
        <v>2014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4">
        <f t="shared" si="0"/>
        <v>42124.638888888891</v>
      </c>
      <c r="J25" s="14">
        <f t="shared" si="1"/>
        <v>42097.778946759259</v>
      </c>
      <c r="K25">
        <v>1430407200</v>
      </c>
      <c r="L25">
        <v>1428086501</v>
      </c>
      <c r="M25" t="b">
        <v>0</v>
      </c>
      <c r="N25">
        <v>23</v>
      </c>
      <c r="O25" t="b">
        <v>1</v>
      </c>
      <c r="P25" t="s">
        <v>8263</v>
      </c>
      <c r="Q25" s="10" t="s">
        <v>8307</v>
      </c>
      <c r="R25" t="s">
        <v>8308</v>
      </c>
      <c r="S25">
        <f t="shared" si="2"/>
        <v>119</v>
      </c>
      <c r="T25">
        <f t="shared" si="3"/>
        <v>2015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4">
        <f t="shared" si="0"/>
        <v>42262.818750000006</v>
      </c>
      <c r="J26" s="14">
        <f t="shared" si="1"/>
        <v>42229.820173611108</v>
      </c>
      <c r="K26">
        <v>1442345940</v>
      </c>
      <c r="L26">
        <v>1439494863</v>
      </c>
      <c r="M26" t="b">
        <v>0</v>
      </c>
      <c r="N26">
        <v>574</v>
      </c>
      <c r="O26" t="b">
        <v>1</v>
      </c>
      <c r="P26" t="s">
        <v>8263</v>
      </c>
      <c r="Q26" s="10" t="s">
        <v>8307</v>
      </c>
      <c r="R26" t="s">
        <v>8308</v>
      </c>
      <c r="S26">
        <f t="shared" si="2"/>
        <v>109</v>
      </c>
      <c r="T26">
        <f t="shared" si="3"/>
        <v>2015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4">
        <f t="shared" si="0"/>
        <v>42378.025011574078</v>
      </c>
      <c r="J27" s="14">
        <f t="shared" si="1"/>
        <v>42318.025011574078</v>
      </c>
      <c r="K27">
        <v>1452299761</v>
      </c>
      <c r="L27">
        <v>1447115761</v>
      </c>
      <c r="M27" t="b">
        <v>0</v>
      </c>
      <c r="N27">
        <v>14</v>
      </c>
      <c r="O27" t="b">
        <v>1</v>
      </c>
      <c r="P27" t="s">
        <v>8263</v>
      </c>
      <c r="Q27" s="10" t="s">
        <v>8307</v>
      </c>
      <c r="R27" t="s">
        <v>8308</v>
      </c>
      <c r="S27">
        <f t="shared" si="2"/>
        <v>133</v>
      </c>
      <c r="T27">
        <f t="shared" si="3"/>
        <v>2015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4">
        <f t="shared" si="0"/>
        <v>41868.515555555554</v>
      </c>
      <c r="J28" s="14">
        <f t="shared" si="1"/>
        <v>41828.515555555554</v>
      </c>
      <c r="K28">
        <v>1408278144</v>
      </c>
      <c r="L28">
        <v>1404822144</v>
      </c>
      <c r="M28" t="b">
        <v>0</v>
      </c>
      <c r="N28">
        <v>19</v>
      </c>
      <c r="O28" t="b">
        <v>1</v>
      </c>
      <c r="P28" t="s">
        <v>8263</v>
      </c>
      <c r="Q28" s="10" t="s">
        <v>8307</v>
      </c>
      <c r="R28" t="s">
        <v>8308</v>
      </c>
      <c r="S28">
        <f t="shared" si="2"/>
        <v>155</v>
      </c>
      <c r="T28">
        <f t="shared" si="3"/>
        <v>2014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4">
        <f t="shared" si="0"/>
        <v>41959.206400462965</v>
      </c>
      <c r="J29" s="14">
        <f t="shared" si="1"/>
        <v>41929.164733796293</v>
      </c>
      <c r="K29">
        <v>1416113833</v>
      </c>
      <c r="L29">
        <v>1413518233</v>
      </c>
      <c r="M29" t="b">
        <v>0</v>
      </c>
      <c r="N29">
        <v>150</v>
      </c>
      <c r="O29" t="b">
        <v>1</v>
      </c>
      <c r="P29" t="s">
        <v>8263</v>
      </c>
      <c r="Q29" s="10" t="s">
        <v>8307</v>
      </c>
      <c r="R29" t="s">
        <v>8308</v>
      </c>
      <c r="S29">
        <f t="shared" si="2"/>
        <v>112</v>
      </c>
      <c r="T29">
        <f t="shared" si="3"/>
        <v>2014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4">
        <f t="shared" si="0"/>
        <v>42354.96393518518</v>
      </c>
      <c r="J30" s="14">
        <f t="shared" si="1"/>
        <v>42324.96393518518</v>
      </c>
      <c r="K30">
        <v>1450307284</v>
      </c>
      <c r="L30">
        <v>1447715284</v>
      </c>
      <c r="M30" t="b">
        <v>0</v>
      </c>
      <c r="N30">
        <v>71</v>
      </c>
      <c r="O30" t="b">
        <v>1</v>
      </c>
      <c r="P30" t="s">
        <v>8263</v>
      </c>
      <c r="Q30" s="10" t="s">
        <v>8307</v>
      </c>
      <c r="R30" t="s">
        <v>8308</v>
      </c>
      <c r="S30">
        <f t="shared" si="2"/>
        <v>100</v>
      </c>
      <c r="T30">
        <f t="shared" si="3"/>
        <v>2015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4">
        <f t="shared" si="0"/>
        <v>41842.67324074074</v>
      </c>
      <c r="J31" s="14">
        <f t="shared" si="1"/>
        <v>41812.67324074074</v>
      </c>
      <c r="K31">
        <v>1406045368</v>
      </c>
      <c r="L31">
        <v>1403453368</v>
      </c>
      <c r="M31" t="b">
        <v>0</v>
      </c>
      <c r="N31">
        <v>117</v>
      </c>
      <c r="O31" t="b">
        <v>1</v>
      </c>
      <c r="P31" t="s">
        <v>8263</v>
      </c>
      <c r="Q31" s="10" t="s">
        <v>8307</v>
      </c>
      <c r="R31" t="s">
        <v>8308</v>
      </c>
      <c r="S31">
        <f t="shared" si="2"/>
        <v>123</v>
      </c>
      <c r="T31">
        <f t="shared" si="3"/>
        <v>2014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4">
        <f t="shared" si="0"/>
        <v>41872.292997685188</v>
      </c>
      <c r="J32" s="14">
        <f t="shared" si="1"/>
        <v>41842.292997685188</v>
      </c>
      <c r="K32">
        <v>1408604515</v>
      </c>
      <c r="L32">
        <v>1406012515</v>
      </c>
      <c r="M32" t="b">
        <v>0</v>
      </c>
      <c r="N32">
        <v>53</v>
      </c>
      <c r="O32" t="b">
        <v>1</v>
      </c>
      <c r="P32" t="s">
        <v>8263</v>
      </c>
      <c r="Q32" s="10" t="s">
        <v>8307</v>
      </c>
      <c r="R32" t="s">
        <v>8308</v>
      </c>
      <c r="S32">
        <f t="shared" si="2"/>
        <v>101</v>
      </c>
      <c r="T32">
        <f t="shared" si="3"/>
        <v>2014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4">
        <f t="shared" si="0"/>
        <v>42394.79206018518</v>
      </c>
      <c r="J33" s="14">
        <f t="shared" si="1"/>
        <v>42376.79206018518</v>
      </c>
      <c r="K33">
        <v>1453748434</v>
      </c>
      <c r="L33">
        <v>1452193234</v>
      </c>
      <c r="M33" t="b">
        <v>0</v>
      </c>
      <c r="N33">
        <v>1</v>
      </c>
      <c r="O33" t="b">
        <v>1</v>
      </c>
      <c r="P33" t="s">
        <v>8263</v>
      </c>
      <c r="Q33" s="10" t="s">
        <v>8307</v>
      </c>
      <c r="R33" t="s">
        <v>8308</v>
      </c>
      <c r="S33">
        <f t="shared" si="2"/>
        <v>100</v>
      </c>
      <c r="T33">
        <f t="shared" si="3"/>
        <v>2016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4">
        <f t="shared" si="0"/>
        <v>42503.165972222225</v>
      </c>
      <c r="J34" s="14">
        <f t="shared" si="1"/>
        <v>42461.627511574072</v>
      </c>
      <c r="K34">
        <v>1463111940</v>
      </c>
      <c r="L34">
        <v>1459523017</v>
      </c>
      <c r="M34" t="b">
        <v>0</v>
      </c>
      <c r="N34">
        <v>89</v>
      </c>
      <c r="O34" t="b">
        <v>1</v>
      </c>
      <c r="P34" t="s">
        <v>8263</v>
      </c>
      <c r="Q34" s="10" t="s">
        <v>8307</v>
      </c>
      <c r="R34" t="s">
        <v>8308</v>
      </c>
      <c r="S34">
        <f t="shared" si="2"/>
        <v>100</v>
      </c>
      <c r="T34">
        <f t="shared" si="3"/>
        <v>2016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4">
        <f t="shared" si="0"/>
        <v>42316.702557870376</v>
      </c>
      <c r="J35" s="14">
        <f t="shared" si="1"/>
        <v>42286.660891203705</v>
      </c>
      <c r="K35">
        <v>1447001501</v>
      </c>
      <c r="L35">
        <v>1444405901</v>
      </c>
      <c r="M35" t="b">
        <v>0</v>
      </c>
      <c r="N35">
        <v>64</v>
      </c>
      <c r="O35" t="b">
        <v>1</v>
      </c>
      <c r="P35" t="s">
        <v>8263</v>
      </c>
      <c r="Q35" s="10" t="s">
        <v>8307</v>
      </c>
      <c r="R35" t="s">
        <v>8308</v>
      </c>
      <c r="S35">
        <f t="shared" si="2"/>
        <v>102</v>
      </c>
      <c r="T35">
        <f t="shared" si="3"/>
        <v>2015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4">
        <f t="shared" si="0"/>
        <v>41856.321770833332</v>
      </c>
      <c r="J36" s="14">
        <f t="shared" si="1"/>
        <v>41841.321770833332</v>
      </c>
      <c r="K36">
        <v>1407224601</v>
      </c>
      <c r="L36">
        <v>1405928601</v>
      </c>
      <c r="M36" t="b">
        <v>0</v>
      </c>
      <c r="N36">
        <v>68</v>
      </c>
      <c r="O36" t="b">
        <v>1</v>
      </c>
      <c r="P36" t="s">
        <v>8263</v>
      </c>
      <c r="Q36" s="10" t="s">
        <v>8307</v>
      </c>
      <c r="R36" t="s">
        <v>8308</v>
      </c>
      <c r="S36">
        <f t="shared" si="2"/>
        <v>130</v>
      </c>
      <c r="T36">
        <f t="shared" si="3"/>
        <v>2014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4">
        <f t="shared" si="0"/>
        <v>42122</v>
      </c>
      <c r="J37" s="14">
        <f t="shared" si="1"/>
        <v>42098.291828703703</v>
      </c>
      <c r="K37">
        <v>1430179200</v>
      </c>
      <c r="L37">
        <v>1428130814</v>
      </c>
      <c r="M37" t="b">
        <v>0</v>
      </c>
      <c r="N37">
        <v>28</v>
      </c>
      <c r="O37" t="b">
        <v>1</v>
      </c>
      <c r="P37" t="s">
        <v>8263</v>
      </c>
      <c r="Q37" s="10" t="s">
        <v>8307</v>
      </c>
      <c r="R37" t="s">
        <v>8308</v>
      </c>
      <c r="S37">
        <f t="shared" si="2"/>
        <v>167</v>
      </c>
      <c r="T37">
        <f t="shared" si="3"/>
        <v>2015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4">
        <f t="shared" si="0"/>
        <v>42098.265335648146</v>
      </c>
      <c r="J38" s="14">
        <f t="shared" si="1"/>
        <v>42068.307002314818</v>
      </c>
      <c r="K38">
        <v>1428128525</v>
      </c>
      <c r="L38">
        <v>1425540125</v>
      </c>
      <c r="M38" t="b">
        <v>0</v>
      </c>
      <c r="N38">
        <v>44</v>
      </c>
      <c r="O38" t="b">
        <v>1</v>
      </c>
      <c r="P38" t="s">
        <v>8263</v>
      </c>
      <c r="Q38" s="10" t="s">
        <v>8307</v>
      </c>
      <c r="R38" t="s">
        <v>8308</v>
      </c>
      <c r="S38">
        <f t="shared" si="2"/>
        <v>142</v>
      </c>
      <c r="T38">
        <f t="shared" si="3"/>
        <v>2015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4">
        <f t="shared" si="0"/>
        <v>42062.693043981482</v>
      </c>
      <c r="J39" s="14">
        <f t="shared" si="1"/>
        <v>42032.693043981482</v>
      </c>
      <c r="K39">
        <v>1425055079</v>
      </c>
      <c r="L39">
        <v>1422463079</v>
      </c>
      <c r="M39" t="b">
        <v>0</v>
      </c>
      <c r="N39">
        <v>253</v>
      </c>
      <c r="O39" t="b">
        <v>1</v>
      </c>
      <c r="P39" t="s">
        <v>8263</v>
      </c>
      <c r="Q39" s="10" t="s">
        <v>8307</v>
      </c>
      <c r="R39" t="s">
        <v>8308</v>
      </c>
      <c r="S39">
        <f t="shared" si="2"/>
        <v>183</v>
      </c>
      <c r="T39">
        <f t="shared" si="3"/>
        <v>2015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4">
        <f t="shared" si="0"/>
        <v>41405.057222222218</v>
      </c>
      <c r="J40" s="14">
        <f t="shared" si="1"/>
        <v>41375.057222222218</v>
      </c>
      <c r="K40">
        <v>1368235344</v>
      </c>
      <c r="L40">
        <v>1365643344</v>
      </c>
      <c r="M40" t="b">
        <v>0</v>
      </c>
      <c r="N40">
        <v>66</v>
      </c>
      <c r="O40" t="b">
        <v>1</v>
      </c>
      <c r="P40" t="s">
        <v>8263</v>
      </c>
      <c r="Q40" s="10" t="s">
        <v>8307</v>
      </c>
      <c r="R40" t="s">
        <v>8308</v>
      </c>
      <c r="S40">
        <f t="shared" si="2"/>
        <v>110</v>
      </c>
      <c r="T40">
        <f t="shared" si="3"/>
        <v>2013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4">
        <f t="shared" si="0"/>
        <v>41784.957638888889</v>
      </c>
      <c r="J41" s="14">
        <f t="shared" si="1"/>
        <v>41754.047083333331</v>
      </c>
      <c r="K41">
        <v>1401058740</v>
      </c>
      <c r="L41">
        <v>1398388068</v>
      </c>
      <c r="M41" t="b">
        <v>0</v>
      </c>
      <c r="N41">
        <v>217</v>
      </c>
      <c r="O41" t="b">
        <v>1</v>
      </c>
      <c r="P41" t="s">
        <v>8263</v>
      </c>
      <c r="Q41" s="10" t="s">
        <v>8307</v>
      </c>
      <c r="R41" t="s">
        <v>8308</v>
      </c>
      <c r="S41">
        <f t="shared" si="2"/>
        <v>131</v>
      </c>
      <c r="T41">
        <f t="shared" si="3"/>
        <v>2014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4">
        <f t="shared" si="0"/>
        <v>41809.166666666664</v>
      </c>
      <c r="J42" s="14">
        <f t="shared" si="1"/>
        <v>41789.21398148148</v>
      </c>
      <c r="K42">
        <v>1403150400</v>
      </c>
      <c r="L42">
        <v>1401426488</v>
      </c>
      <c r="M42" t="b">
        <v>0</v>
      </c>
      <c r="N42">
        <v>16</v>
      </c>
      <c r="O42" t="b">
        <v>1</v>
      </c>
      <c r="P42" t="s">
        <v>8263</v>
      </c>
      <c r="Q42" s="10" t="s">
        <v>8307</v>
      </c>
      <c r="R42" t="s">
        <v>8308</v>
      </c>
      <c r="S42">
        <f t="shared" si="2"/>
        <v>101</v>
      </c>
      <c r="T42">
        <f t="shared" si="3"/>
        <v>2014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4">
        <f t="shared" si="0"/>
        <v>41917.568912037037</v>
      </c>
      <c r="J43" s="14">
        <f t="shared" si="1"/>
        <v>41887.568912037037</v>
      </c>
      <c r="K43">
        <v>1412516354</v>
      </c>
      <c r="L43">
        <v>1409924354</v>
      </c>
      <c r="M43" t="b">
        <v>0</v>
      </c>
      <c r="N43">
        <v>19</v>
      </c>
      <c r="O43" t="b">
        <v>1</v>
      </c>
      <c r="P43" t="s">
        <v>8263</v>
      </c>
      <c r="Q43" s="10" t="s">
        <v>8307</v>
      </c>
      <c r="R43" t="s">
        <v>8308</v>
      </c>
      <c r="S43">
        <f t="shared" si="2"/>
        <v>100</v>
      </c>
      <c r="T43">
        <f t="shared" si="3"/>
        <v>2014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4">
        <f t="shared" si="0"/>
        <v>42001.639189814814</v>
      </c>
      <c r="J44" s="14">
        <f t="shared" si="1"/>
        <v>41971.639189814814</v>
      </c>
      <c r="K44">
        <v>1419780026</v>
      </c>
      <c r="L44">
        <v>1417188026</v>
      </c>
      <c r="M44" t="b">
        <v>0</v>
      </c>
      <c r="N44">
        <v>169</v>
      </c>
      <c r="O44" t="b">
        <v>1</v>
      </c>
      <c r="P44" t="s">
        <v>8263</v>
      </c>
      <c r="Q44" s="10" t="s">
        <v>8307</v>
      </c>
      <c r="R44" t="s">
        <v>8308</v>
      </c>
      <c r="S44">
        <f t="shared" si="2"/>
        <v>142</v>
      </c>
      <c r="T44">
        <f t="shared" si="3"/>
        <v>2014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4">
        <f t="shared" si="0"/>
        <v>41833</v>
      </c>
      <c r="J45" s="14">
        <f t="shared" si="1"/>
        <v>41802.790347222224</v>
      </c>
      <c r="K45">
        <v>1405209600</v>
      </c>
      <c r="L45">
        <v>1402599486</v>
      </c>
      <c r="M45" t="b">
        <v>0</v>
      </c>
      <c r="N45">
        <v>263</v>
      </c>
      <c r="O45" t="b">
        <v>1</v>
      </c>
      <c r="P45" t="s">
        <v>8263</v>
      </c>
      <c r="Q45" s="10" t="s">
        <v>8307</v>
      </c>
      <c r="R45" t="s">
        <v>8308</v>
      </c>
      <c r="S45">
        <f t="shared" si="2"/>
        <v>309</v>
      </c>
      <c r="T45">
        <f t="shared" si="3"/>
        <v>2014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4">
        <f t="shared" si="0"/>
        <v>41919.098807870374</v>
      </c>
      <c r="J46" s="14">
        <f t="shared" si="1"/>
        <v>41874.098807870374</v>
      </c>
      <c r="K46">
        <v>1412648537</v>
      </c>
      <c r="L46">
        <v>1408760537</v>
      </c>
      <c r="M46" t="b">
        <v>0</v>
      </c>
      <c r="N46">
        <v>15</v>
      </c>
      <c r="O46" t="b">
        <v>1</v>
      </c>
      <c r="P46" t="s">
        <v>8263</v>
      </c>
      <c r="Q46" s="10" t="s">
        <v>8307</v>
      </c>
      <c r="R46" t="s">
        <v>8308</v>
      </c>
      <c r="S46">
        <f t="shared" si="2"/>
        <v>100</v>
      </c>
      <c r="T46">
        <f t="shared" si="3"/>
        <v>2014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4">
        <f t="shared" si="0"/>
        <v>42487.623923611114</v>
      </c>
      <c r="J47" s="14">
        <f t="shared" si="1"/>
        <v>42457.623923611114</v>
      </c>
      <c r="K47">
        <v>1461769107</v>
      </c>
      <c r="L47">
        <v>1459177107</v>
      </c>
      <c r="M47" t="b">
        <v>0</v>
      </c>
      <c r="N47">
        <v>61</v>
      </c>
      <c r="O47" t="b">
        <v>1</v>
      </c>
      <c r="P47" t="s">
        <v>8263</v>
      </c>
      <c r="Q47" s="10" t="s">
        <v>8307</v>
      </c>
      <c r="R47" t="s">
        <v>8308</v>
      </c>
      <c r="S47">
        <f t="shared" si="2"/>
        <v>120</v>
      </c>
      <c r="T47">
        <f t="shared" si="3"/>
        <v>2016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4">
        <f t="shared" si="0"/>
        <v>42353.964976851858</v>
      </c>
      <c r="J48" s="14">
        <f t="shared" si="1"/>
        <v>42323.964976851858</v>
      </c>
      <c r="K48">
        <v>1450220974</v>
      </c>
      <c r="L48">
        <v>1447628974</v>
      </c>
      <c r="M48" t="b">
        <v>0</v>
      </c>
      <c r="N48">
        <v>45</v>
      </c>
      <c r="O48" t="b">
        <v>1</v>
      </c>
      <c r="P48" t="s">
        <v>8263</v>
      </c>
      <c r="Q48" s="10" t="s">
        <v>8307</v>
      </c>
      <c r="R48" t="s">
        <v>8308</v>
      </c>
      <c r="S48">
        <f t="shared" si="2"/>
        <v>104</v>
      </c>
      <c r="T48">
        <f t="shared" si="3"/>
        <v>2015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4">
        <f t="shared" si="0"/>
        <v>41992.861192129625</v>
      </c>
      <c r="J49" s="14">
        <f t="shared" si="1"/>
        <v>41932.819525462961</v>
      </c>
      <c r="K49">
        <v>1419021607</v>
      </c>
      <c r="L49">
        <v>1413834007</v>
      </c>
      <c r="M49" t="b">
        <v>0</v>
      </c>
      <c r="N49">
        <v>70</v>
      </c>
      <c r="O49" t="b">
        <v>1</v>
      </c>
      <c r="P49" t="s">
        <v>8263</v>
      </c>
      <c r="Q49" s="10" t="s">
        <v>8307</v>
      </c>
      <c r="R49" t="s">
        <v>8308</v>
      </c>
      <c r="S49">
        <f t="shared" si="2"/>
        <v>108</v>
      </c>
      <c r="T49">
        <f t="shared" si="3"/>
        <v>2014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4">
        <f t="shared" si="0"/>
        <v>42064.5</v>
      </c>
      <c r="J50" s="14">
        <f t="shared" si="1"/>
        <v>42033.516898148147</v>
      </c>
      <c r="K50">
        <v>1425211200</v>
      </c>
      <c r="L50">
        <v>1422534260</v>
      </c>
      <c r="M50" t="b">
        <v>0</v>
      </c>
      <c r="N50">
        <v>38</v>
      </c>
      <c r="O50" t="b">
        <v>1</v>
      </c>
      <c r="P50" t="s">
        <v>8263</v>
      </c>
      <c r="Q50" s="10" t="s">
        <v>8307</v>
      </c>
      <c r="R50" t="s">
        <v>8308</v>
      </c>
      <c r="S50">
        <f t="shared" si="2"/>
        <v>108</v>
      </c>
      <c r="T50">
        <f t="shared" si="3"/>
        <v>2015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4">
        <f t="shared" si="0"/>
        <v>42301.176446759258</v>
      </c>
      <c r="J51" s="14">
        <f t="shared" si="1"/>
        <v>42271.176446759258</v>
      </c>
      <c r="K51">
        <v>1445660045</v>
      </c>
      <c r="L51">
        <v>1443068045</v>
      </c>
      <c r="M51" t="b">
        <v>0</v>
      </c>
      <c r="N51">
        <v>87</v>
      </c>
      <c r="O51" t="b">
        <v>1</v>
      </c>
      <c r="P51" t="s">
        <v>8263</v>
      </c>
      <c r="Q51" s="10" t="s">
        <v>8307</v>
      </c>
      <c r="R51" t="s">
        <v>8308</v>
      </c>
      <c r="S51">
        <f t="shared" si="2"/>
        <v>100</v>
      </c>
      <c r="T51">
        <f t="shared" si="3"/>
        <v>2015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4">
        <f t="shared" si="0"/>
        <v>42034.708333333328</v>
      </c>
      <c r="J52" s="14">
        <f t="shared" si="1"/>
        <v>41995.752986111111</v>
      </c>
      <c r="K52">
        <v>1422637200</v>
      </c>
      <c r="L52">
        <v>1419271458</v>
      </c>
      <c r="M52" t="b">
        <v>0</v>
      </c>
      <c r="N52">
        <v>22</v>
      </c>
      <c r="O52" t="b">
        <v>1</v>
      </c>
      <c r="P52" t="s">
        <v>8263</v>
      </c>
      <c r="Q52" s="10" t="s">
        <v>8307</v>
      </c>
      <c r="R52" t="s">
        <v>8308</v>
      </c>
      <c r="S52">
        <f t="shared" si="2"/>
        <v>100</v>
      </c>
      <c r="T52">
        <f t="shared" si="3"/>
        <v>2014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4">
        <f t="shared" si="0"/>
        <v>42226.928668981483</v>
      </c>
      <c r="J53" s="14">
        <f t="shared" si="1"/>
        <v>42196.928668981483</v>
      </c>
      <c r="K53">
        <v>1439245037</v>
      </c>
      <c r="L53">
        <v>1436653037</v>
      </c>
      <c r="M53" t="b">
        <v>0</v>
      </c>
      <c r="N53">
        <v>119</v>
      </c>
      <c r="O53" t="b">
        <v>1</v>
      </c>
      <c r="P53" t="s">
        <v>8263</v>
      </c>
      <c r="Q53" s="10" t="s">
        <v>8307</v>
      </c>
      <c r="R53" t="s">
        <v>8308</v>
      </c>
      <c r="S53">
        <f t="shared" si="2"/>
        <v>128</v>
      </c>
      <c r="T53">
        <f t="shared" si="3"/>
        <v>2015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4">
        <f t="shared" si="0"/>
        <v>41837.701921296299</v>
      </c>
      <c r="J54" s="14">
        <f t="shared" si="1"/>
        <v>41807.701921296299</v>
      </c>
      <c r="K54">
        <v>1405615846</v>
      </c>
      <c r="L54">
        <v>1403023846</v>
      </c>
      <c r="M54" t="b">
        <v>0</v>
      </c>
      <c r="N54">
        <v>52</v>
      </c>
      <c r="O54" t="b">
        <v>1</v>
      </c>
      <c r="P54" t="s">
        <v>8263</v>
      </c>
      <c r="Q54" s="10" t="s">
        <v>8307</v>
      </c>
      <c r="R54" t="s">
        <v>8308</v>
      </c>
      <c r="S54">
        <f t="shared" si="2"/>
        <v>116</v>
      </c>
      <c r="T54">
        <f t="shared" si="3"/>
        <v>2014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4">
        <f t="shared" si="0"/>
        <v>41733.916666666664</v>
      </c>
      <c r="J55" s="14">
        <f t="shared" si="1"/>
        <v>41719.549131944441</v>
      </c>
      <c r="K55">
        <v>1396648800</v>
      </c>
      <c r="L55">
        <v>1395407445</v>
      </c>
      <c r="M55" t="b">
        <v>0</v>
      </c>
      <c r="N55">
        <v>117</v>
      </c>
      <c r="O55" t="b">
        <v>1</v>
      </c>
      <c r="P55" t="s">
        <v>8263</v>
      </c>
      <c r="Q55" s="10" t="s">
        <v>8307</v>
      </c>
      <c r="R55" t="s">
        <v>8308</v>
      </c>
      <c r="S55">
        <f t="shared" si="2"/>
        <v>110</v>
      </c>
      <c r="T55">
        <f t="shared" si="3"/>
        <v>2014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4">
        <f t="shared" si="0"/>
        <v>42363.713206018518</v>
      </c>
      <c r="J56" s="14">
        <f t="shared" si="1"/>
        <v>42333.713206018518</v>
      </c>
      <c r="K56">
        <v>1451063221</v>
      </c>
      <c r="L56">
        <v>1448471221</v>
      </c>
      <c r="M56" t="b">
        <v>0</v>
      </c>
      <c r="N56">
        <v>52</v>
      </c>
      <c r="O56" t="b">
        <v>1</v>
      </c>
      <c r="P56" t="s">
        <v>8263</v>
      </c>
      <c r="Q56" s="10" t="s">
        <v>8307</v>
      </c>
      <c r="R56" t="s">
        <v>8308</v>
      </c>
      <c r="S56">
        <f t="shared" si="2"/>
        <v>101</v>
      </c>
      <c r="T56">
        <f t="shared" si="3"/>
        <v>2015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4">
        <f t="shared" si="0"/>
        <v>42517.968935185185</v>
      </c>
      <c r="J57" s="14">
        <f t="shared" si="1"/>
        <v>42496.968935185185</v>
      </c>
      <c r="K57">
        <v>1464390916</v>
      </c>
      <c r="L57">
        <v>1462576516</v>
      </c>
      <c r="M57" t="b">
        <v>0</v>
      </c>
      <c r="N57">
        <v>86</v>
      </c>
      <c r="O57" t="b">
        <v>1</v>
      </c>
      <c r="P57" t="s">
        <v>8263</v>
      </c>
      <c r="Q57" s="10" t="s">
        <v>8307</v>
      </c>
      <c r="R57" t="s">
        <v>8308</v>
      </c>
      <c r="S57">
        <f t="shared" si="2"/>
        <v>129</v>
      </c>
      <c r="T57">
        <f t="shared" si="3"/>
        <v>2016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4">
        <f t="shared" si="0"/>
        <v>42163.666666666672</v>
      </c>
      <c r="J58" s="14">
        <f t="shared" si="1"/>
        <v>42149.548888888887</v>
      </c>
      <c r="K58">
        <v>1433779200</v>
      </c>
      <c r="L58">
        <v>1432559424</v>
      </c>
      <c r="M58" t="b">
        <v>0</v>
      </c>
      <c r="N58">
        <v>174</v>
      </c>
      <c r="O58" t="b">
        <v>1</v>
      </c>
      <c r="P58" t="s">
        <v>8263</v>
      </c>
      <c r="Q58" s="10" t="s">
        <v>8307</v>
      </c>
      <c r="R58" t="s">
        <v>8308</v>
      </c>
      <c r="S58">
        <f t="shared" si="2"/>
        <v>107</v>
      </c>
      <c r="T58">
        <f t="shared" si="3"/>
        <v>2015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4">
        <f t="shared" si="0"/>
        <v>42119.83289351852</v>
      </c>
      <c r="J59" s="14">
        <f t="shared" si="1"/>
        <v>42089.83289351852</v>
      </c>
      <c r="K59">
        <v>1429991962</v>
      </c>
      <c r="L59">
        <v>1427399962</v>
      </c>
      <c r="M59" t="b">
        <v>0</v>
      </c>
      <c r="N59">
        <v>69</v>
      </c>
      <c r="O59" t="b">
        <v>1</v>
      </c>
      <c r="P59" t="s">
        <v>8263</v>
      </c>
      <c r="Q59" s="10" t="s">
        <v>8307</v>
      </c>
      <c r="R59" t="s">
        <v>8308</v>
      </c>
      <c r="S59">
        <f t="shared" si="2"/>
        <v>102</v>
      </c>
      <c r="T59">
        <f t="shared" si="3"/>
        <v>2015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4">
        <f t="shared" si="0"/>
        <v>41962.786712962959</v>
      </c>
      <c r="J60" s="14">
        <f t="shared" si="1"/>
        <v>41932.745046296295</v>
      </c>
      <c r="K60">
        <v>1416423172</v>
      </c>
      <c r="L60">
        <v>1413827572</v>
      </c>
      <c r="M60" t="b">
        <v>0</v>
      </c>
      <c r="N60">
        <v>75</v>
      </c>
      <c r="O60" t="b">
        <v>1</v>
      </c>
      <c r="P60" t="s">
        <v>8263</v>
      </c>
      <c r="Q60" s="10" t="s">
        <v>8307</v>
      </c>
      <c r="R60" t="s">
        <v>8308</v>
      </c>
      <c r="S60">
        <f t="shared" si="2"/>
        <v>103</v>
      </c>
      <c r="T60">
        <f t="shared" si="3"/>
        <v>2014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4">
        <f t="shared" si="0"/>
        <v>42261.875</v>
      </c>
      <c r="J61" s="14">
        <f t="shared" si="1"/>
        <v>42230.23583333334</v>
      </c>
      <c r="K61">
        <v>1442264400</v>
      </c>
      <c r="L61">
        <v>1439530776</v>
      </c>
      <c r="M61" t="b">
        <v>0</v>
      </c>
      <c r="N61">
        <v>33</v>
      </c>
      <c r="O61" t="b">
        <v>1</v>
      </c>
      <c r="P61" t="s">
        <v>8263</v>
      </c>
      <c r="Q61" s="10" t="s">
        <v>8307</v>
      </c>
      <c r="R61" t="s">
        <v>8308</v>
      </c>
      <c r="S61">
        <f t="shared" si="2"/>
        <v>100</v>
      </c>
      <c r="T61">
        <f t="shared" si="3"/>
        <v>2015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4">
        <f t="shared" si="0"/>
        <v>41721</v>
      </c>
      <c r="J62" s="14">
        <f t="shared" si="1"/>
        <v>41701.901817129627</v>
      </c>
      <c r="K62">
        <v>1395532800</v>
      </c>
      <c r="L62">
        <v>1393882717</v>
      </c>
      <c r="M62" t="b">
        <v>0</v>
      </c>
      <c r="N62">
        <v>108</v>
      </c>
      <c r="O62" t="b">
        <v>1</v>
      </c>
      <c r="P62" t="s">
        <v>8264</v>
      </c>
      <c r="Q62" s="10" t="s">
        <v>8307</v>
      </c>
      <c r="R62" t="s">
        <v>8309</v>
      </c>
      <c r="S62">
        <f t="shared" si="2"/>
        <v>103</v>
      </c>
      <c r="T62">
        <f t="shared" si="3"/>
        <v>2014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4">
        <f t="shared" si="0"/>
        <v>41431.814317129632</v>
      </c>
      <c r="J63" s="14">
        <f t="shared" si="1"/>
        <v>41409.814317129632</v>
      </c>
      <c r="K63">
        <v>1370547157</v>
      </c>
      <c r="L63">
        <v>1368646357</v>
      </c>
      <c r="M63" t="b">
        <v>0</v>
      </c>
      <c r="N63">
        <v>23</v>
      </c>
      <c r="O63" t="b">
        <v>1</v>
      </c>
      <c r="P63" t="s">
        <v>8264</v>
      </c>
      <c r="Q63" s="10" t="s">
        <v>8307</v>
      </c>
      <c r="R63" t="s">
        <v>8309</v>
      </c>
      <c r="S63">
        <f t="shared" si="2"/>
        <v>148</v>
      </c>
      <c r="T63">
        <f t="shared" si="3"/>
        <v>2013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4">
        <f t="shared" si="0"/>
        <v>41336.799513888887</v>
      </c>
      <c r="J64" s="14">
        <f t="shared" si="1"/>
        <v>41311.799513888887</v>
      </c>
      <c r="K64">
        <v>1362337878</v>
      </c>
      <c r="L64">
        <v>1360177878</v>
      </c>
      <c r="M64" t="b">
        <v>0</v>
      </c>
      <c r="N64">
        <v>48</v>
      </c>
      <c r="O64" t="b">
        <v>1</v>
      </c>
      <c r="P64" t="s">
        <v>8264</v>
      </c>
      <c r="Q64" s="10" t="s">
        <v>8307</v>
      </c>
      <c r="R64" t="s">
        <v>8309</v>
      </c>
      <c r="S64">
        <f t="shared" si="2"/>
        <v>155</v>
      </c>
      <c r="T64">
        <f t="shared" si="3"/>
        <v>2013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4">
        <f t="shared" si="0"/>
        <v>41636.207638888889</v>
      </c>
      <c r="J65" s="14">
        <f t="shared" si="1"/>
        <v>41612.912187499998</v>
      </c>
      <c r="K65">
        <v>1388206740</v>
      </c>
      <c r="L65">
        <v>1386194013</v>
      </c>
      <c r="M65" t="b">
        <v>0</v>
      </c>
      <c r="N65">
        <v>64</v>
      </c>
      <c r="O65" t="b">
        <v>1</v>
      </c>
      <c r="P65" t="s">
        <v>8264</v>
      </c>
      <c r="Q65" s="10" t="s">
        <v>8307</v>
      </c>
      <c r="R65" t="s">
        <v>8309</v>
      </c>
      <c r="S65">
        <f t="shared" si="2"/>
        <v>114</v>
      </c>
      <c r="T65">
        <f t="shared" si="3"/>
        <v>2013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4">
        <f t="shared" ref="I66:I129" si="4">K66/60/60/24+DATE(1970,1,1)</f>
        <v>41463.01829861111</v>
      </c>
      <c r="J66" s="14">
        <f t="shared" ref="J66:J129" si="5">L66/60/60/24+DATE(1970,1,1)</f>
        <v>41433.01829861111</v>
      </c>
      <c r="K66">
        <v>1373243181</v>
      </c>
      <c r="L66">
        <v>1370651181</v>
      </c>
      <c r="M66" t="b">
        <v>0</v>
      </c>
      <c r="N66">
        <v>24</v>
      </c>
      <c r="O66" t="b">
        <v>1</v>
      </c>
      <c r="P66" t="s">
        <v>8264</v>
      </c>
      <c r="Q66" s="10" t="s">
        <v>8307</v>
      </c>
      <c r="R66" t="s">
        <v>8309</v>
      </c>
      <c r="S66">
        <f t="shared" ref="S66:S129" si="6">ROUND(E66/D66*100,0)</f>
        <v>173</v>
      </c>
      <c r="T66">
        <f t="shared" ref="T66:T129" si="7">YEAR(J66)</f>
        <v>2013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4">
        <f t="shared" si="4"/>
        <v>41862.249305555553</v>
      </c>
      <c r="J67" s="14">
        <f t="shared" si="5"/>
        <v>41835.821226851855</v>
      </c>
      <c r="K67">
        <v>1407736740</v>
      </c>
      <c r="L67">
        <v>1405453354</v>
      </c>
      <c r="M67" t="b">
        <v>0</v>
      </c>
      <c r="N67">
        <v>57</v>
      </c>
      <c r="O67" t="b">
        <v>1</v>
      </c>
      <c r="P67" t="s">
        <v>8264</v>
      </c>
      <c r="Q67" s="10" t="s">
        <v>8307</v>
      </c>
      <c r="R67" t="s">
        <v>8309</v>
      </c>
      <c r="S67">
        <f t="shared" si="6"/>
        <v>108</v>
      </c>
      <c r="T67">
        <f t="shared" si="7"/>
        <v>2014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4">
        <f t="shared" si="4"/>
        <v>42569.849768518514</v>
      </c>
      <c r="J68" s="14">
        <f t="shared" si="5"/>
        <v>42539.849768518514</v>
      </c>
      <c r="K68">
        <v>1468873420</v>
      </c>
      <c r="L68">
        <v>1466281420</v>
      </c>
      <c r="M68" t="b">
        <v>0</v>
      </c>
      <c r="N68">
        <v>26</v>
      </c>
      <c r="O68" t="b">
        <v>1</v>
      </c>
      <c r="P68" t="s">
        <v>8264</v>
      </c>
      <c r="Q68" s="10" t="s">
        <v>8307</v>
      </c>
      <c r="R68" t="s">
        <v>8309</v>
      </c>
      <c r="S68">
        <f t="shared" si="6"/>
        <v>119</v>
      </c>
      <c r="T68">
        <f t="shared" si="7"/>
        <v>2016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4">
        <f t="shared" si="4"/>
        <v>41105.583379629628</v>
      </c>
      <c r="J69" s="14">
        <f t="shared" si="5"/>
        <v>41075.583379629628</v>
      </c>
      <c r="K69">
        <v>1342360804</v>
      </c>
      <c r="L69">
        <v>1339768804</v>
      </c>
      <c r="M69" t="b">
        <v>0</v>
      </c>
      <c r="N69">
        <v>20</v>
      </c>
      <c r="O69" t="b">
        <v>1</v>
      </c>
      <c r="P69" t="s">
        <v>8264</v>
      </c>
      <c r="Q69" s="10" t="s">
        <v>8307</v>
      </c>
      <c r="R69" t="s">
        <v>8309</v>
      </c>
      <c r="S69">
        <f t="shared" si="6"/>
        <v>116</v>
      </c>
      <c r="T69">
        <f t="shared" si="7"/>
        <v>2012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4">
        <f t="shared" si="4"/>
        <v>41693.569340277776</v>
      </c>
      <c r="J70" s="14">
        <f t="shared" si="5"/>
        <v>41663.569340277776</v>
      </c>
      <c r="K70">
        <v>1393162791</v>
      </c>
      <c r="L70">
        <v>1390570791</v>
      </c>
      <c r="M70" t="b">
        <v>0</v>
      </c>
      <c r="N70">
        <v>36</v>
      </c>
      <c r="O70" t="b">
        <v>1</v>
      </c>
      <c r="P70" t="s">
        <v>8264</v>
      </c>
      <c r="Q70" s="10" t="s">
        <v>8307</v>
      </c>
      <c r="R70" t="s">
        <v>8309</v>
      </c>
      <c r="S70">
        <f t="shared" si="6"/>
        <v>127</v>
      </c>
      <c r="T70">
        <f t="shared" si="7"/>
        <v>2014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4">
        <f t="shared" si="4"/>
        <v>40818.290972222225</v>
      </c>
      <c r="J71" s="14">
        <f t="shared" si="5"/>
        <v>40786.187789351854</v>
      </c>
      <c r="K71">
        <v>1317538740</v>
      </c>
      <c r="L71">
        <v>1314765025</v>
      </c>
      <c r="M71" t="b">
        <v>0</v>
      </c>
      <c r="N71">
        <v>178</v>
      </c>
      <c r="O71" t="b">
        <v>1</v>
      </c>
      <c r="P71" t="s">
        <v>8264</v>
      </c>
      <c r="Q71" s="10" t="s">
        <v>8307</v>
      </c>
      <c r="R71" t="s">
        <v>8309</v>
      </c>
      <c r="S71">
        <f t="shared" si="6"/>
        <v>111</v>
      </c>
      <c r="T71">
        <f t="shared" si="7"/>
        <v>2011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4">
        <f t="shared" si="4"/>
        <v>40790.896354166667</v>
      </c>
      <c r="J72" s="14">
        <f t="shared" si="5"/>
        <v>40730.896354166667</v>
      </c>
      <c r="K72">
        <v>1315171845</v>
      </c>
      <c r="L72">
        <v>1309987845</v>
      </c>
      <c r="M72" t="b">
        <v>0</v>
      </c>
      <c r="N72">
        <v>17</v>
      </c>
      <c r="O72" t="b">
        <v>1</v>
      </c>
      <c r="P72" t="s">
        <v>8264</v>
      </c>
      <c r="Q72" s="10" t="s">
        <v>8307</v>
      </c>
      <c r="R72" t="s">
        <v>8309</v>
      </c>
      <c r="S72">
        <f t="shared" si="6"/>
        <v>127</v>
      </c>
      <c r="T72">
        <f t="shared" si="7"/>
        <v>2011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4">
        <f t="shared" si="4"/>
        <v>41057.271493055552</v>
      </c>
      <c r="J73" s="14">
        <f t="shared" si="5"/>
        <v>40997.271493055552</v>
      </c>
      <c r="K73">
        <v>1338186657</v>
      </c>
      <c r="L73">
        <v>1333002657</v>
      </c>
      <c r="M73" t="b">
        <v>0</v>
      </c>
      <c r="N73">
        <v>32</v>
      </c>
      <c r="O73" t="b">
        <v>1</v>
      </c>
      <c r="P73" t="s">
        <v>8264</v>
      </c>
      <c r="Q73" s="10" t="s">
        <v>8307</v>
      </c>
      <c r="R73" t="s">
        <v>8309</v>
      </c>
      <c r="S73">
        <f t="shared" si="6"/>
        <v>124</v>
      </c>
      <c r="T73">
        <f t="shared" si="7"/>
        <v>2012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4">
        <f t="shared" si="4"/>
        <v>41228</v>
      </c>
      <c r="J74" s="14">
        <f t="shared" si="5"/>
        <v>41208.010196759256</v>
      </c>
      <c r="K74">
        <v>1352937600</v>
      </c>
      <c r="L74">
        <v>1351210481</v>
      </c>
      <c r="M74" t="b">
        <v>0</v>
      </c>
      <c r="N74">
        <v>41</v>
      </c>
      <c r="O74" t="b">
        <v>1</v>
      </c>
      <c r="P74" t="s">
        <v>8264</v>
      </c>
      <c r="Q74" s="10" t="s">
        <v>8307</v>
      </c>
      <c r="R74" t="s">
        <v>8309</v>
      </c>
      <c r="S74">
        <f t="shared" si="6"/>
        <v>108</v>
      </c>
      <c r="T74">
        <f t="shared" si="7"/>
        <v>2012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4">
        <f t="shared" si="4"/>
        <v>40666.165972222225</v>
      </c>
      <c r="J75" s="14">
        <f t="shared" si="5"/>
        <v>40587.75675925926</v>
      </c>
      <c r="K75">
        <v>1304395140</v>
      </c>
      <c r="L75">
        <v>1297620584</v>
      </c>
      <c r="M75" t="b">
        <v>0</v>
      </c>
      <c r="N75">
        <v>18</v>
      </c>
      <c r="O75" t="b">
        <v>1</v>
      </c>
      <c r="P75" t="s">
        <v>8264</v>
      </c>
      <c r="Q75" s="10" t="s">
        <v>8307</v>
      </c>
      <c r="R75" t="s">
        <v>8309</v>
      </c>
      <c r="S75">
        <f t="shared" si="6"/>
        <v>100</v>
      </c>
      <c r="T75">
        <f t="shared" si="7"/>
        <v>2011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4">
        <f t="shared" si="4"/>
        <v>42390.487210648149</v>
      </c>
      <c r="J76" s="14">
        <f t="shared" si="5"/>
        <v>42360.487210648149</v>
      </c>
      <c r="K76">
        <v>1453376495</v>
      </c>
      <c r="L76">
        <v>1450784495</v>
      </c>
      <c r="M76" t="b">
        <v>0</v>
      </c>
      <c r="N76">
        <v>29</v>
      </c>
      <c r="O76" t="b">
        <v>1</v>
      </c>
      <c r="P76" t="s">
        <v>8264</v>
      </c>
      <c r="Q76" s="10" t="s">
        <v>8307</v>
      </c>
      <c r="R76" t="s">
        <v>8309</v>
      </c>
      <c r="S76">
        <f t="shared" si="6"/>
        <v>113</v>
      </c>
      <c r="T76">
        <f t="shared" si="7"/>
        <v>2015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4">
        <f t="shared" si="4"/>
        <v>41387.209166666667</v>
      </c>
      <c r="J77" s="14">
        <f t="shared" si="5"/>
        <v>41357.209166666667</v>
      </c>
      <c r="K77">
        <v>1366693272</v>
      </c>
      <c r="L77">
        <v>1364101272</v>
      </c>
      <c r="M77" t="b">
        <v>0</v>
      </c>
      <c r="N77">
        <v>47</v>
      </c>
      <c r="O77" t="b">
        <v>1</v>
      </c>
      <c r="P77" t="s">
        <v>8264</v>
      </c>
      <c r="Q77" s="10" t="s">
        <v>8307</v>
      </c>
      <c r="R77" t="s">
        <v>8309</v>
      </c>
      <c r="S77">
        <f t="shared" si="6"/>
        <v>115</v>
      </c>
      <c r="T77">
        <f t="shared" si="7"/>
        <v>2013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4">
        <f t="shared" si="4"/>
        <v>40904.733310185184</v>
      </c>
      <c r="J78" s="14">
        <f t="shared" si="5"/>
        <v>40844.691643518519</v>
      </c>
      <c r="K78">
        <v>1325007358</v>
      </c>
      <c r="L78">
        <v>1319819758</v>
      </c>
      <c r="M78" t="b">
        <v>0</v>
      </c>
      <c r="N78">
        <v>15</v>
      </c>
      <c r="O78" t="b">
        <v>1</v>
      </c>
      <c r="P78" t="s">
        <v>8264</v>
      </c>
      <c r="Q78" s="10" t="s">
        <v>8307</v>
      </c>
      <c r="R78" t="s">
        <v>8309</v>
      </c>
      <c r="S78">
        <f t="shared" si="6"/>
        <v>153</v>
      </c>
      <c r="T78">
        <f t="shared" si="7"/>
        <v>2011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4">
        <f t="shared" si="4"/>
        <v>41050.124305555553</v>
      </c>
      <c r="J79" s="14">
        <f t="shared" si="5"/>
        <v>40997.144872685189</v>
      </c>
      <c r="K79">
        <v>1337569140</v>
      </c>
      <c r="L79">
        <v>1332991717</v>
      </c>
      <c r="M79" t="b">
        <v>0</v>
      </c>
      <c r="N79">
        <v>26</v>
      </c>
      <c r="O79" t="b">
        <v>1</v>
      </c>
      <c r="P79" t="s">
        <v>8264</v>
      </c>
      <c r="Q79" s="10" t="s">
        <v>8307</v>
      </c>
      <c r="R79" t="s">
        <v>8309</v>
      </c>
      <c r="S79">
        <f t="shared" si="6"/>
        <v>393</v>
      </c>
      <c r="T79">
        <f t="shared" si="7"/>
        <v>2012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4">
        <f t="shared" si="4"/>
        <v>42614.730567129634</v>
      </c>
      <c r="J80" s="14">
        <f t="shared" si="5"/>
        <v>42604.730567129634</v>
      </c>
      <c r="K80">
        <v>1472751121</v>
      </c>
      <c r="L80">
        <v>1471887121</v>
      </c>
      <c r="M80" t="b">
        <v>0</v>
      </c>
      <c r="N80">
        <v>35</v>
      </c>
      <c r="O80" t="b">
        <v>1</v>
      </c>
      <c r="P80" t="s">
        <v>8264</v>
      </c>
      <c r="Q80" s="10" t="s">
        <v>8307</v>
      </c>
      <c r="R80" t="s">
        <v>8309</v>
      </c>
      <c r="S80">
        <f t="shared" si="6"/>
        <v>2702</v>
      </c>
      <c r="T80">
        <f t="shared" si="7"/>
        <v>2016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4">
        <f t="shared" si="4"/>
        <v>41754.776539351849</v>
      </c>
      <c r="J81" s="14">
        <f t="shared" si="5"/>
        <v>41724.776539351849</v>
      </c>
      <c r="K81">
        <v>1398451093</v>
      </c>
      <c r="L81">
        <v>1395859093</v>
      </c>
      <c r="M81" t="b">
        <v>0</v>
      </c>
      <c r="N81">
        <v>41</v>
      </c>
      <c r="O81" t="b">
        <v>1</v>
      </c>
      <c r="P81" t="s">
        <v>8264</v>
      </c>
      <c r="Q81" s="10" t="s">
        <v>8307</v>
      </c>
      <c r="R81" t="s">
        <v>8309</v>
      </c>
      <c r="S81">
        <f t="shared" si="6"/>
        <v>127</v>
      </c>
      <c r="T81">
        <f t="shared" si="7"/>
        <v>2014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4">
        <f t="shared" si="4"/>
        <v>41618.083981481483</v>
      </c>
      <c r="J82" s="14">
        <f t="shared" si="5"/>
        <v>41583.083981481483</v>
      </c>
      <c r="K82">
        <v>1386640856</v>
      </c>
      <c r="L82">
        <v>1383616856</v>
      </c>
      <c r="M82" t="b">
        <v>0</v>
      </c>
      <c r="N82">
        <v>47</v>
      </c>
      <c r="O82" t="b">
        <v>1</v>
      </c>
      <c r="P82" t="s">
        <v>8264</v>
      </c>
      <c r="Q82" s="10" t="s">
        <v>8307</v>
      </c>
      <c r="R82" t="s">
        <v>8309</v>
      </c>
      <c r="S82">
        <f t="shared" si="6"/>
        <v>107</v>
      </c>
      <c r="T82">
        <f t="shared" si="7"/>
        <v>2013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4">
        <f t="shared" si="4"/>
        <v>41104.126388888886</v>
      </c>
      <c r="J83" s="14">
        <f t="shared" si="5"/>
        <v>41100.158877314818</v>
      </c>
      <c r="K83">
        <v>1342234920</v>
      </c>
      <c r="L83">
        <v>1341892127</v>
      </c>
      <c r="M83" t="b">
        <v>0</v>
      </c>
      <c r="N83">
        <v>28</v>
      </c>
      <c r="O83" t="b">
        <v>1</v>
      </c>
      <c r="P83" t="s">
        <v>8264</v>
      </c>
      <c r="Q83" s="10" t="s">
        <v>8307</v>
      </c>
      <c r="R83" t="s">
        <v>8309</v>
      </c>
      <c r="S83">
        <f t="shared" si="6"/>
        <v>198</v>
      </c>
      <c r="T83">
        <f t="shared" si="7"/>
        <v>2012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4">
        <f t="shared" si="4"/>
        <v>40825.820150462961</v>
      </c>
      <c r="J84" s="14">
        <f t="shared" si="5"/>
        <v>40795.820150462961</v>
      </c>
      <c r="K84">
        <v>1318189261</v>
      </c>
      <c r="L84">
        <v>1315597261</v>
      </c>
      <c r="M84" t="b">
        <v>0</v>
      </c>
      <c r="N84">
        <v>100</v>
      </c>
      <c r="O84" t="b">
        <v>1</v>
      </c>
      <c r="P84" t="s">
        <v>8264</v>
      </c>
      <c r="Q84" s="10" t="s">
        <v>8307</v>
      </c>
      <c r="R84" t="s">
        <v>8309</v>
      </c>
      <c r="S84">
        <f t="shared" si="6"/>
        <v>100</v>
      </c>
      <c r="T84">
        <f t="shared" si="7"/>
        <v>2011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4">
        <f t="shared" si="4"/>
        <v>42057.479166666672</v>
      </c>
      <c r="J85" s="14">
        <f t="shared" si="5"/>
        <v>42042.615613425922</v>
      </c>
      <c r="K85">
        <v>1424604600</v>
      </c>
      <c r="L85">
        <v>1423320389</v>
      </c>
      <c r="M85" t="b">
        <v>0</v>
      </c>
      <c r="N85">
        <v>13</v>
      </c>
      <c r="O85" t="b">
        <v>1</v>
      </c>
      <c r="P85" t="s">
        <v>8264</v>
      </c>
      <c r="Q85" s="10" t="s">
        <v>8307</v>
      </c>
      <c r="R85" t="s">
        <v>8309</v>
      </c>
      <c r="S85">
        <f t="shared" si="6"/>
        <v>103</v>
      </c>
      <c r="T85">
        <f t="shared" si="7"/>
        <v>2015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4">
        <f t="shared" si="4"/>
        <v>40678.757939814815</v>
      </c>
      <c r="J86" s="14">
        <f t="shared" si="5"/>
        <v>40648.757939814815</v>
      </c>
      <c r="K86">
        <v>1305483086</v>
      </c>
      <c r="L86">
        <v>1302891086</v>
      </c>
      <c r="M86" t="b">
        <v>0</v>
      </c>
      <c r="N86">
        <v>7</v>
      </c>
      <c r="O86" t="b">
        <v>1</v>
      </c>
      <c r="P86" t="s">
        <v>8264</v>
      </c>
      <c r="Q86" s="10" t="s">
        <v>8307</v>
      </c>
      <c r="R86" t="s">
        <v>8309</v>
      </c>
      <c r="S86">
        <f t="shared" si="6"/>
        <v>100</v>
      </c>
      <c r="T86">
        <f t="shared" si="7"/>
        <v>2011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4">
        <f t="shared" si="4"/>
        <v>40809.125428240739</v>
      </c>
      <c r="J87" s="14">
        <f t="shared" si="5"/>
        <v>40779.125428240739</v>
      </c>
      <c r="K87">
        <v>1316746837</v>
      </c>
      <c r="L87">
        <v>1314154837</v>
      </c>
      <c r="M87" t="b">
        <v>0</v>
      </c>
      <c r="N87">
        <v>21</v>
      </c>
      <c r="O87" t="b">
        <v>1</v>
      </c>
      <c r="P87" t="s">
        <v>8264</v>
      </c>
      <c r="Q87" s="10" t="s">
        <v>8307</v>
      </c>
      <c r="R87" t="s">
        <v>8309</v>
      </c>
      <c r="S87">
        <f t="shared" si="6"/>
        <v>126</v>
      </c>
      <c r="T87">
        <f t="shared" si="7"/>
        <v>2011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4">
        <f t="shared" si="4"/>
        <v>42365.59774305555</v>
      </c>
      <c r="J88" s="14">
        <f t="shared" si="5"/>
        <v>42291.556076388893</v>
      </c>
      <c r="K88">
        <v>1451226045</v>
      </c>
      <c r="L88">
        <v>1444828845</v>
      </c>
      <c r="M88" t="b">
        <v>0</v>
      </c>
      <c r="N88">
        <v>17</v>
      </c>
      <c r="O88" t="b">
        <v>1</v>
      </c>
      <c r="P88" t="s">
        <v>8264</v>
      </c>
      <c r="Q88" s="10" t="s">
        <v>8307</v>
      </c>
      <c r="R88" t="s">
        <v>8309</v>
      </c>
      <c r="S88">
        <f t="shared" si="6"/>
        <v>106</v>
      </c>
      <c r="T88">
        <f t="shared" si="7"/>
        <v>2015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4">
        <f t="shared" si="4"/>
        <v>40332.070138888892</v>
      </c>
      <c r="J89" s="14">
        <f t="shared" si="5"/>
        <v>40322.53938657407</v>
      </c>
      <c r="K89">
        <v>1275529260</v>
      </c>
      <c r="L89">
        <v>1274705803</v>
      </c>
      <c r="M89" t="b">
        <v>0</v>
      </c>
      <c r="N89">
        <v>25</v>
      </c>
      <c r="O89" t="b">
        <v>1</v>
      </c>
      <c r="P89" t="s">
        <v>8264</v>
      </c>
      <c r="Q89" s="10" t="s">
        <v>8307</v>
      </c>
      <c r="R89" t="s">
        <v>8309</v>
      </c>
      <c r="S89">
        <f t="shared" si="6"/>
        <v>105</v>
      </c>
      <c r="T89">
        <f t="shared" si="7"/>
        <v>2010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4">
        <f t="shared" si="4"/>
        <v>41812.65892361111</v>
      </c>
      <c r="J90" s="14">
        <f t="shared" si="5"/>
        <v>41786.65892361111</v>
      </c>
      <c r="K90">
        <v>1403452131</v>
      </c>
      <c r="L90">
        <v>1401205731</v>
      </c>
      <c r="M90" t="b">
        <v>0</v>
      </c>
      <c r="N90">
        <v>60</v>
      </c>
      <c r="O90" t="b">
        <v>1</v>
      </c>
      <c r="P90" t="s">
        <v>8264</v>
      </c>
      <c r="Q90" s="10" t="s">
        <v>8307</v>
      </c>
      <c r="R90" t="s">
        <v>8309</v>
      </c>
      <c r="S90">
        <f t="shared" si="6"/>
        <v>103</v>
      </c>
      <c r="T90">
        <f t="shared" si="7"/>
        <v>2014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4">
        <f t="shared" si="4"/>
        <v>41427.752222222225</v>
      </c>
      <c r="J91" s="14">
        <f t="shared" si="5"/>
        <v>41402.752222222225</v>
      </c>
      <c r="K91">
        <v>1370196192</v>
      </c>
      <c r="L91">
        <v>1368036192</v>
      </c>
      <c r="M91" t="b">
        <v>0</v>
      </c>
      <c r="N91">
        <v>56</v>
      </c>
      <c r="O91" t="b">
        <v>1</v>
      </c>
      <c r="P91" t="s">
        <v>8264</v>
      </c>
      <c r="Q91" s="10" t="s">
        <v>8307</v>
      </c>
      <c r="R91" t="s">
        <v>8309</v>
      </c>
      <c r="S91">
        <f t="shared" si="6"/>
        <v>115</v>
      </c>
      <c r="T91">
        <f t="shared" si="7"/>
        <v>2013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4">
        <f t="shared" si="4"/>
        <v>40736.297442129631</v>
      </c>
      <c r="J92" s="14">
        <f t="shared" si="5"/>
        <v>40706.297442129631</v>
      </c>
      <c r="K92">
        <v>1310454499</v>
      </c>
      <c r="L92">
        <v>1307862499</v>
      </c>
      <c r="M92" t="b">
        <v>0</v>
      </c>
      <c r="N92">
        <v>16</v>
      </c>
      <c r="O92" t="b">
        <v>1</v>
      </c>
      <c r="P92" t="s">
        <v>8264</v>
      </c>
      <c r="Q92" s="10" t="s">
        <v>8307</v>
      </c>
      <c r="R92" t="s">
        <v>8309</v>
      </c>
      <c r="S92">
        <f t="shared" si="6"/>
        <v>100</v>
      </c>
      <c r="T92">
        <f t="shared" si="7"/>
        <v>2011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4">
        <f t="shared" si="4"/>
        <v>40680.402361111112</v>
      </c>
      <c r="J93" s="14">
        <f t="shared" si="5"/>
        <v>40619.402361111112</v>
      </c>
      <c r="K93">
        <v>1305625164</v>
      </c>
      <c r="L93">
        <v>1300354764</v>
      </c>
      <c r="M93" t="b">
        <v>0</v>
      </c>
      <c r="N93">
        <v>46</v>
      </c>
      <c r="O93" t="b">
        <v>1</v>
      </c>
      <c r="P93" t="s">
        <v>8264</v>
      </c>
      <c r="Q93" s="10" t="s">
        <v>8307</v>
      </c>
      <c r="R93" t="s">
        <v>8309</v>
      </c>
      <c r="S93">
        <f t="shared" si="6"/>
        <v>120</v>
      </c>
      <c r="T93">
        <f t="shared" si="7"/>
        <v>2011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4">
        <f t="shared" si="4"/>
        <v>42767.333333333328</v>
      </c>
      <c r="J94" s="14">
        <f t="shared" si="5"/>
        <v>42721.198877314819</v>
      </c>
      <c r="K94">
        <v>1485936000</v>
      </c>
      <c r="L94">
        <v>1481949983</v>
      </c>
      <c r="M94" t="b">
        <v>0</v>
      </c>
      <c r="N94">
        <v>43</v>
      </c>
      <c r="O94" t="b">
        <v>1</v>
      </c>
      <c r="P94" t="s">
        <v>8264</v>
      </c>
      <c r="Q94" s="10" t="s">
        <v>8307</v>
      </c>
      <c r="R94" t="s">
        <v>8309</v>
      </c>
      <c r="S94">
        <f t="shared" si="6"/>
        <v>105</v>
      </c>
      <c r="T94">
        <f t="shared" si="7"/>
        <v>2016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4">
        <f t="shared" si="4"/>
        <v>41093.875</v>
      </c>
      <c r="J95" s="14">
        <f t="shared" si="5"/>
        <v>41065.858067129629</v>
      </c>
      <c r="K95">
        <v>1341349200</v>
      </c>
      <c r="L95">
        <v>1338928537</v>
      </c>
      <c r="M95" t="b">
        <v>0</v>
      </c>
      <c r="N95">
        <v>15</v>
      </c>
      <c r="O95" t="b">
        <v>1</v>
      </c>
      <c r="P95" t="s">
        <v>8264</v>
      </c>
      <c r="Q95" s="10" t="s">
        <v>8307</v>
      </c>
      <c r="R95" t="s">
        <v>8309</v>
      </c>
      <c r="S95">
        <f t="shared" si="6"/>
        <v>111</v>
      </c>
      <c r="T95">
        <f t="shared" si="7"/>
        <v>2012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4">
        <f t="shared" si="4"/>
        <v>41736.717847222222</v>
      </c>
      <c r="J96" s="14">
        <f t="shared" si="5"/>
        <v>41716.717847222222</v>
      </c>
      <c r="K96">
        <v>1396890822</v>
      </c>
      <c r="L96">
        <v>1395162822</v>
      </c>
      <c r="M96" t="b">
        <v>0</v>
      </c>
      <c r="N96">
        <v>12</v>
      </c>
      <c r="O96" t="b">
        <v>1</v>
      </c>
      <c r="P96" t="s">
        <v>8264</v>
      </c>
      <c r="Q96" s="10" t="s">
        <v>8307</v>
      </c>
      <c r="R96" t="s">
        <v>8309</v>
      </c>
      <c r="S96">
        <f t="shared" si="6"/>
        <v>104</v>
      </c>
      <c r="T96">
        <f t="shared" si="7"/>
        <v>2014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4">
        <f t="shared" si="4"/>
        <v>40965.005104166667</v>
      </c>
      <c r="J97" s="14">
        <f t="shared" si="5"/>
        <v>40935.005104166667</v>
      </c>
      <c r="K97">
        <v>1330214841</v>
      </c>
      <c r="L97">
        <v>1327622841</v>
      </c>
      <c r="M97" t="b">
        <v>0</v>
      </c>
      <c r="N97">
        <v>21</v>
      </c>
      <c r="O97" t="b">
        <v>1</v>
      </c>
      <c r="P97" t="s">
        <v>8264</v>
      </c>
      <c r="Q97" s="10" t="s">
        <v>8307</v>
      </c>
      <c r="R97" t="s">
        <v>8309</v>
      </c>
      <c r="S97">
        <f t="shared" si="6"/>
        <v>131</v>
      </c>
      <c r="T97">
        <f t="shared" si="7"/>
        <v>2012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4">
        <f t="shared" si="4"/>
        <v>40391.125</v>
      </c>
      <c r="J98" s="14">
        <f t="shared" si="5"/>
        <v>40324.662511574075</v>
      </c>
      <c r="K98">
        <v>1280631600</v>
      </c>
      <c r="L98">
        <v>1274889241</v>
      </c>
      <c r="M98" t="b">
        <v>0</v>
      </c>
      <c r="N98">
        <v>34</v>
      </c>
      <c r="O98" t="b">
        <v>1</v>
      </c>
      <c r="P98" t="s">
        <v>8264</v>
      </c>
      <c r="Q98" s="10" t="s">
        <v>8307</v>
      </c>
      <c r="R98" t="s">
        <v>8309</v>
      </c>
      <c r="S98">
        <f t="shared" si="6"/>
        <v>115</v>
      </c>
      <c r="T98">
        <f t="shared" si="7"/>
        <v>2010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4">
        <f t="shared" si="4"/>
        <v>40736.135208333333</v>
      </c>
      <c r="J99" s="14">
        <f t="shared" si="5"/>
        <v>40706.135208333333</v>
      </c>
      <c r="K99">
        <v>1310440482</v>
      </c>
      <c r="L99">
        <v>1307848482</v>
      </c>
      <c r="M99" t="b">
        <v>0</v>
      </c>
      <c r="N99">
        <v>8</v>
      </c>
      <c r="O99" t="b">
        <v>1</v>
      </c>
      <c r="P99" t="s">
        <v>8264</v>
      </c>
      <c r="Q99" s="10" t="s">
        <v>8307</v>
      </c>
      <c r="R99" t="s">
        <v>8309</v>
      </c>
      <c r="S99">
        <f t="shared" si="6"/>
        <v>106</v>
      </c>
      <c r="T99">
        <f t="shared" si="7"/>
        <v>2011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4">
        <f t="shared" si="4"/>
        <v>41250.979166666664</v>
      </c>
      <c r="J100" s="14">
        <f t="shared" si="5"/>
        <v>41214.79483796296</v>
      </c>
      <c r="K100">
        <v>1354923000</v>
      </c>
      <c r="L100">
        <v>1351796674</v>
      </c>
      <c r="M100" t="b">
        <v>0</v>
      </c>
      <c r="N100">
        <v>60</v>
      </c>
      <c r="O100" t="b">
        <v>1</v>
      </c>
      <c r="P100" t="s">
        <v>8264</v>
      </c>
      <c r="Q100" s="10" t="s">
        <v>8307</v>
      </c>
      <c r="R100" t="s">
        <v>8309</v>
      </c>
      <c r="S100">
        <f t="shared" si="6"/>
        <v>106</v>
      </c>
      <c r="T100">
        <f t="shared" si="7"/>
        <v>2012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4">
        <f t="shared" si="4"/>
        <v>41661.902766203704</v>
      </c>
      <c r="J101" s="14">
        <f t="shared" si="5"/>
        <v>41631.902766203704</v>
      </c>
      <c r="K101">
        <v>1390426799</v>
      </c>
      <c r="L101">
        <v>1387834799</v>
      </c>
      <c r="M101" t="b">
        <v>0</v>
      </c>
      <c r="N101">
        <v>39</v>
      </c>
      <c r="O101" t="b">
        <v>1</v>
      </c>
      <c r="P101" t="s">
        <v>8264</v>
      </c>
      <c r="Q101" s="10" t="s">
        <v>8307</v>
      </c>
      <c r="R101" t="s">
        <v>8309</v>
      </c>
      <c r="S101">
        <f t="shared" si="6"/>
        <v>106</v>
      </c>
      <c r="T101">
        <f t="shared" si="7"/>
        <v>2013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4">
        <f t="shared" si="4"/>
        <v>41217.794976851852</v>
      </c>
      <c r="J102" s="14">
        <f t="shared" si="5"/>
        <v>41197.753310185188</v>
      </c>
      <c r="K102">
        <v>1352055886</v>
      </c>
      <c r="L102">
        <v>1350324286</v>
      </c>
      <c r="M102" t="b">
        <v>0</v>
      </c>
      <c r="N102">
        <v>26</v>
      </c>
      <c r="O102" t="b">
        <v>1</v>
      </c>
      <c r="P102" t="s">
        <v>8264</v>
      </c>
      <c r="Q102" s="10" t="s">
        <v>8307</v>
      </c>
      <c r="R102" t="s">
        <v>8309</v>
      </c>
      <c r="S102">
        <f t="shared" si="6"/>
        <v>100</v>
      </c>
      <c r="T102">
        <f t="shared" si="7"/>
        <v>2012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4">
        <f t="shared" si="4"/>
        <v>41298.776736111111</v>
      </c>
      <c r="J103" s="14">
        <f t="shared" si="5"/>
        <v>41274.776736111111</v>
      </c>
      <c r="K103">
        <v>1359052710</v>
      </c>
      <c r="L103">
        <v>1356979110</v>
      </c>
      <c r="M103" t="b">
        <v>0</v>
      </c>
      <c r="N103">
        <v>35</v>
      </c>
      <c r="O103" t="b">
        <v>1</v>
      </c>
      <c r="P103" t="s">
        <v>8264</v>
      </c>
      <c r="Q103" s="10" t="s">
        <v>8307</v>
      </c>
      <c r="R103" t="s">
        <v>8309</v>
      </c>
      <c r="S103">
        <f t="shared" si="6"/>
        <v>100</v>
      </c>
      <c r="T103">
        <f t="shared" si="7"/>
        <v>2012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4">
        <f t="shared" si="4"/>
        <v>40535.131168981483</v>
      </c>
      <c r="J104" s="14">
        <f t="shared" si="5"/>
        <v>40505.131168981483</v>
      </c>
      <c r="K104">
        <v>1293073733</v>
      </c>
      <c r="L104">
        <v>1290481733</v>
      </c>
      <c r="M104" t="b">
        <v>0</v>
      </c>
      <c r="N104">
        <v>65</v>
      </c>
      <c r="O104" t="b">
        <v>1</v>
      </c>
      <c r="P104" t="s">
        <v>8264</v>
      </c>
      <c r="Q104" s="10" t="s">
        <v>8307</v>
      </c>
      <c r="R104" t="s">
        <v>8309</v>
      </c>
      <c r="S104">
        <f t="shared" si="6"/>
        <v>128</v>
      </c>
      <c r="T104">
        <f t="shared" si="7"/>
        <v>2010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4">
        <f t="shared" si="4"/>
        <v>41705.805902777778</v>
      </c>
      <c r="J105" s="14">
        <f t="shared" si="5"/>
        <v>41682.805902777778</v>
      </c>
      <c r="K105">
        <v>1394220030</v>
      </c>
      <c r="L105">
        <v>1392232830</v>
      </c>
      <c r="M105" t="b">
        <v>0</v>
      </c>
      <c r="N105">
        <v>49</v>
      </c>
      <c r="O105" t="b">
        <v>1</v>
      </c>
      <c r="P105" t="s">
        <v>8264</v>
      </c>
      <c r="Q105" s="10" t="s">
        <v>8307</v>
      </c>
      <c r="R105" t="s">
        <v>8309</v>
      </c>
      <c r="S105">
        <f t="shared" si="6"/>
        <v>105</v>
      </c>
      <c r="T105">
        <f t="shared" si="7"/>
        <v>2014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4">
        <f t="shared" si="4"/>
        <v>40636.041666666664</v>
      </c>
      <c r="J106" s="14">
        <f t="shared" si="5"/>
        <v>40612.695208333331</v>
      </c>
      <c r="K106">
        <v>1301792400</v>
      </c>
      <c r="L106">
        <v>1299775266</v>
      </c>
      <c r="M106" t="b">
        <v>0</v>
      </c>
      <c r="N106">
        <v>10</v>
      </c>
      <c r="O106" t="b">
        <v>1</v>
      </c>
      <c r="P106" t="s">
        <v>8264</v>
      </c>
      <c r="Q106" s="10" t="s">
        <v>8307</v>
      </c>
      <c r="R106" t="s">
        <v>8309</v>
      </c>
      <c r="S106">
        <f t="shared" si="6"/>
        <v>120</v>
      </c>
      <c r="T106">
        <f t="shared" si="7"/>
        <v>2011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4">
        <f t="shared" si="4"/>
        <v>42504</v>
      </c>
      <c r="J107" s="14">
        <f t="shared" si="5"/>
        <v>42485.724768518514</v>
      </c>
      <c r="K107">
        <v>1463184000</v>
      </c>
      <c r="L107">
        <v>1461605020</v>
      </c>
      <c r="M107" t="b">
        <v>0</v>
      </c>
      <c r="N107">
        <v>60</v>
      </c>
      <c r="O107" t="b">
        <v>1</v>
      </c>
      <c r="P107" t="s">
        <v>8264</v>
      </c>
      <c r="Q107" s="10" t="s">
        <v>8307</v>
      </c>
      <c r="R107" t="s">
        <v>8309</v>
      </c>
      <c r="S107">
        <f t="shared" si="6"/>
        <v>107</v>
      </c>
      <c r="T107">
        <f t="shared" si="7"/>
        <v>2016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4">
        <f t="shared" si="4"/>
        <v>41001.776631944449</v>
      </c>
      <c r="J108" s="14">
        <f t="shared" si="5"/>
        <v>40987.776631944449</v>
      </c>
      <c r="K108">
        <v>1333391901</v>
      </c>
      <c r="L108">
        <v>1332182301</v>
      </c>
      <c r="M108" t="b">
        <v>0</v>
      </c>
      <c r="N108">
        <v>27</v>
      </c>
      <c r="O108" t="b">
        <v>1</v>
      </c>
      <c r="P108" t="s">
        <v>8264</v>
      </c>
      <c r="Q108" s="10" t="s">
        <v>8307</v>
      </c>
      <c r="R108" t="s">
        <v>8309</v>
      </c>
      <c r="S108">
        <f t="shared" si="6"/>
        <v>101</v>
      </c>
      <c r="T108">
        <f t="shared" si="7"/>
        <v>2012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4">
        <f t="shared" si="4"/>
        <v>40657.982488425929</v>
      </c>
      <c r="J109" s="14">
        <f t="shared" si="5"/>
        <v>40635.982488425929</v>
      </c>
      <c r="K109">
        <v>1303688087</v>
      </c>
      <c r="L109">
        <v>1301787287</v>
      </c>
      <c r="M109" t="b">
        <v>0</v>
      </c>
      <c r="N109">
        <v>69</v>
      </c>
      <c r="O109" t="b">
        <v>1</v>
      </c>
      <c r="P109" t="s">
        <v>8264</v>
      </c>
      <c r="Q109" s="10" t="s">
        <v>8307</v>
      </c>
      <c r="R109" t="s">
        <v>8309</v>
      </c>
      <c r="S109">
        <f t="shared" si="6"/>
        <v>102</v>
      </c>
      <c r="T109">
        <f t="shared" si="7"/>
        <v>2011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4">
        <f t="shared" si="4"/>
        <v>41425.613078703704</v>
      </c>
      <c r="J110" s="14">
        <f t="shared" si="5"/>
        <v>41365.613078703704</v>
      </c>
      <c r="K110">
        <v>1370011370</v>
      </c>
      <c r="L110">
        <v>1364827370</v>
      </c>
      <c r="M110" t="b">
        <v>0</v>
      </c>
      <c r="N110">
        <v>47</v>
      </c>
      <c r="O110" t="b">
        <v>1</v>
      </c>
      <c r="P110" t="s">
        <v>8264</v>
      </c>
      <c r="Q110" s="10" t="s">
        <v>8307</v>
      </c>
      <c r="R110" t="s">
        <v>8309</v>
      </c>
      <c r="S110">
        <f t="shared" si="6"/>
        <v>247</v>
      </c>
      <c r="T110">
        <f t="shared" si="7"/>
        <v>2013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4">
        <f t="shared" si="4"/>
        <v>40600.025810185187</v>
      </c>
      <c r="J111" s="14">
        <f t="shared" si="5"/>
        <v>40570.025810185187</v>
      </c>
      <c r="K111">
        <v>1298680630</v>
      </c>
      <c r="L111">
        <v>1296088630</v>
      </c>
      <c r="M111" t="b">
        <v>0</v>
      </c>
      <c r="N111">
        <v>47</v>
      </c>
      <c r="O111" t="b">
        <v>1</v>
      </c>
      <c r="P111" t="s">
        <v>8264</v>
      </c>
      <c r="Q111" s="10" t="s">
        <v>8307</v>
      </c>
      <c r="R111" t="s">
        <v>8309</v>
      </c>
      <c r="S111">
        <f t="shared" si="6"/>
        <v>220</v>
      </c>
      <c r="T111">
        <f t="shared" si="7"/>
        <v>2011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4">
        <f t="shared" si="4"/>
        <v>41592.249305555553</v>
      </c>
      <c r="J112" s="14">
        <f t="shared" si="5"/>
        <v>41557.949687500004</v>
      </c>
      <c r="K112">
        <v>1384408740</v>
      </c>
      <c r="L112">
        <v>1381445253</v>
      </c>
      <c r="M112" t="b">
        <v>0</v>
      </c>
      <c r="N112">
        <v>26</v>
      </c>
      <c r="O112" t="b">
        <v>1</v>
      </c>
      <c r="P112" t="s">
        <v>8264</v>
      </c>
      <c r="Q112" s="10" t="s">
        <v>8307</v>
      </c>
      <c r="R112" t="s">
        <v>8309</v>
      </c>
      <c r="S112">
        <f t="shared" si="6"/>
        <v>131</v>
      </c>
      <c r="T112">
        <f t="shared" si="7"/>
        <v>2013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4">
        <f t="shared" si="4"/>
        <v>42155.333182870367</v>
      </c>
      <c r="J113" s="14">
        <f t="shared" si="5"/>
        <v>42125.333182870367</v>
      </c>
      <c r="K113">
        <v>1433059187</v>
      </c>
      <c r="L113">
        <v>1430467187</v>
      </c>
      <c r="M113" t="b">
        <v>0</v>
      </c>
      <c r="N113">
        <v>53</v>
      </c>
      <c r="O113" t="b">
        <v>1</v>
      </c>
      <c r="P113" t="s">
        <v>8264</v>
      </c>
      <c r="Q113" s="10" t="s">
        <v>8307</v>
      </c>
      <c r="R113" t="s">
        <v>8309</v>
      </c>
      <c r="S113">
        <f t="shared" si="6"/>
        <v>155</v>
      </c>
      <c r="T113">
        <f t="shared" si="7"/>
        <v>2015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4">
        <f t="shared" si="4"/>
        <v>41742.083333333336</v>
      </c>
      <c r="J114" s="14">
        <f t="shared" si="5"/>
        <v>41718.043032407404</v>
      </c>
      <c r="K114">
        <v>1397354400</v>
      </c>
      <c r="L114">
        <v>1395277318</v>
      </c>
      <c r="M114" t="b">
        <v>0</v>
      </c>
      <c r="N114">
        <v>81</v>
      </c>
      <c r="O114" t="b">
        <v>1</v>
      </c>
      <c r="P114" t="s">
        <v>8264</v>
      </c>
      <c r="Q114" s="10" t="s">
        <v>8307</v>
      </c>
      <c r="R114" t="s">
        <v>8309</v>
      </c>
      <c r="S114">
        <f t="shared" si="6"/>
        <v>104</v>
      </c>
      <c r="T114">
        <f t="shared" si="7"/>
        <v>2014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4">
        <f t="shared" si="4"/>
        <v>40761.625</v>
      </c>
      <c r="J115" s="14">
        <f t="shared" si="5"/>
        <v>40753.758425925924</v>
      </c>
      <c r="K115">
        <v>1312642800</v>
      </c>
      <c r="L115">
        <v>1311963128</v>
      </c>
      <c r="M115" t="b">
        <v>0</v>
      </c>
      <c r="N115">
        <v>78</v>
      </c>
      <c r="O115" t="b">
        <v>1</v>
      </c>
      <c r="P115" t="s">
        <v>8264</v>
      </c>
      <c r="Q115" s="10" t="s">
        <v>8307</v>
      </c>
      <c r="R115" t="s">
        <v>8309</v>
      </c>
      <c r="S115">
        <f t="shared" si="6"/>
        <v>141</v>
      </c>
      <c r="T115">
        <f t="shared" si="7"/>
        <v>2011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4">
        <f t="shared" si="4"/>
        <v>40921.27416666667</v>
      </c>
      <c r="J116" s="14">
        <f t="shared" si="5"/>
        <v>40861.27416666667</v>
      </c>
      <c r="K116">
        <v>1326436488</v>
      </c>
      <c r="L116">
        <v>1321252488</v>
      </c>
      <c r="M116" t="b">
        <v>0</v>
      </c>
      <c r="N116">
        <v>35</v>
      </c>
      <c r="O116" t="b">
        <v>1</v>
      </c>
      <c r="P116" t="s">
        <v>8264</v>
      </c>
      <c r="Q116" s="10" t="s">
        <v>8307</v>
      </c>
      <c r="R116" t="s">
        <v>8309</v>
      </c>
      <c r="S116">
        <f t="shared" si="6"/>
        <v>103</v>
      </c>
      <c r="T116">
        <f t="shared" si="7"/>
        <v>2011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4">
        <f t="shared" si="4"/>
        <v>40943.738935185182</v>
      </c>
      <c r="J117" s="14">
        <f t="shared" si="5"/>
        <v>40918.738935185182</v>
      </c>
      <c r="K117">
        <v>1328377444</v>
      </c>
      <c r="L117">
        <v>1326217444</v>
      </c>
      <c r="M117" t="b">
        <v>0</v>
      </c>
      <c r="N117">
        <v>22</v>
      </c>
      <c r="O117" t="b">
        <v>1</v>
      </c>
      <c r="P117" t="s">
        <v>8264</v>
      </c>
      <c r="Q117" s="10" t="s">
        <v>8307</v>
      </c>
      <c r="R117" t="s">
        <v>8309</v>
      </c>
      <c r="S117">
        <f t="shared" si="6"/>
        <v>140</v>
      </c>
      <c r="T117">
        <f t="shared" si="7"/>
        <v>2012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4">
        <f t="shared" si="4"/>
        <v>40641.455497685187</v>
      </c>
      <c r="J118" s="14">
        <f t="shared" si="5"/>
        <v>40595.497164351851</v>
      </c>
      <c r="K118">
        <v>1302260155</v>
      </c>
      <c r="L118">
        <v>1298289355</v>
      </c>
      <c r="M118" t="b">
        <v>0</v>
      </c>
      <c r="N118">
        <v>57</v>
      </c>
      <c r="O118" t="b">
        <v>1</v>
      </c>
      <c r="P118" t="s">
        <v>8264</v>
      </c>
      <c r="Q118" s="10" t="s">
        <v>8307</v>
      </c>
      <c r="R118" t="s">
        <v>8309</v>
      </c>
      <c r="S118">
        <f t="shared" si="6"/>
        <v>114</v>
      </c>
      <c r="T118">
        <f t="shared" si="7"/>
        <v>2011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4">
        <f t="shared" si="4"/>
        <v>40338.791666666664</v>
      </c>
      <c r="J119" s="14">
        <f t="shared" si="5"/>
        <v>40248.834999999999</v>
      </c>
      <c r="K119">
        <v>1276110000</v>
      </c>
      <c r="L119">
        <v>1268337744</v>
      </c>
      <c r="M119" t="b">
        <v>0</v>
      </c>
      <c r="N119">
        <v>27</v>
      </c>
      <c r="O119" t="b">
        <v>1</v>
      </c>
      <c r="P119" t="s">
        <v>8264</v>
      </c>
      <c r="Q119" s="10" t="s">
        <v>8307</v>
      </c>
      <c r="R119" t="s">
        <v>8309</v>
      </c>
      <c r="S119">
        <f t="shared" si="6"/>
        <v>100</v>
      </c>
      <c r="T119">
        <f t="shared" si="7"/>
        <v>2010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4">
        <f t="shared" si="4"/>
        <v>40753.053657407407</v>
      </c>
      <c r="J120" s="14">
        <f t="shared" si="5"/>
        <v>40723.053657407407</v>
      </c>
      <c r="K120">
        <v>1311902236</v>
      </c>
      <c r="L120">
        <v>1309310236</v>
      </c>
      <c r="M120" t="b">
        <v>0</v>
      </c>
      <c r="N120">
        <v>39</v>
      </c>
      <c r="O120" t="b">
        <v>1</v>
      </c>
      <c r="P120" t="s">
        <v>8264</v>
      </c>
      <c r="Q120" s="10" t="s">
        <v>8307</v>
      </c>
      <c r="R120" t="s">
        <v>8309</v>
      </c>
      <c r="S120">
        <f t="shared" si="6"/>
        <v>113</v>
      </c>
      <c r="T120">
        <f t="shared" si="7"/>
        <v>2011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4">
        <f t="shared" si="4"/>
        <v>40768.958333333336</v>
      </c>
      <c r="J121" s="14">
        <f t="shared" si="5"/>
        <v>40739.069282407407</v>
      </c>
      <c r="K121">
        <v>1313276400</v>
      </c>
      <c r="L121">
        <v>1310693986</v>
      </c>
      <c r="M121" t="b">
        <v>0</v>
      </c>
      <c r="N121">
        <v>37</v>
      </c>
      <c r="O121" t="b">
        <v>1</v>
      </c>
      <c r="P121" t="s">
        <v>8264</v>
      </c>
      <c r="Q121" s="10" t="s">
        <v>8307</v>
      </c>
      <c r="R121" t="s">
        <v>8309</v>
      </c>
      <c r="S121">
        <f t="shared" si="6"/>
        <v>105</v>
      </c>
      <c r="T121">
        <f t="shared" si="7"/>
        <v>2011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4">
        <f t="shared" si="4"/>
        <v>42646.049849537041</v>
      </c>
      <c r="J122" s="14">
        <f t="shared" si="5"/>
        <v>42616.049849537041</v>
      </c>
      <c r="K122">
        <v>1475457107</v>
      </c>
      <c r="L122">
        <v>1472865107</v>
      </c>
      <c r="M122" t="b">
        <v>0</v>
      </c>
      <c r="N122">
        <v>1</v>
      </c>
      <c r="O122" t="b">
        <v>0</v>
      </c>
      <c r="P122" t="s">
        <v>8265</v>
      </c>
      <c r="Q122" s="10" t="s">
        <v>8307</v>
      </c>
      <c r="R122" t="s">
        <v>8310</v>
      </c>
      <c r="S122">
        <f t="shared" si="6"/>
        <v>0</v>
      </c>
      <c r="T122">
        <f t="shared" si="7"/>
        <v>2016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4">
        <f t="shared" si="4"/>
        <v>42112.427777777775</v>
      </c>
      <c r="J123" s="14">
        <f t="shared" si="5"/>
        <v>42096.704976851848</v>
      </c>
      <c r="K123">
        <v>1429352160</v>
      </c>
      <c r="L123">
        <v>1427993710</v>
      </c>
      <c r="M123" t="b">
        <v>0</v>
      </c>
      <c r="N123">
        <v>1</v>
      </c>
      <c r="O123" t="b">
        <v>0</v>
      </c>
      <c r="P123" t="s">
        <v>8265</v>
      </c>
      <c r="Q123" s="10" t="s">
        <v>8307</v>
      </c>
      <c r="R123" t="s">
        <v>8310</v>
      </c>
      <c r="S123">
        <f t="shared" si="6"/>
        <v>0</v>
      </c>
      <c r="T123">
        <f t="shared" si="7"/>
        <v>2015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4">
        <f t="shared" si="4"/>
        <v>42653.431793981479</v>
      </c>
      <c r="J124" s="14">
        <f t="shared" si="5"/>
        <v>42593.431793981479</v>
      </c>
      <c r="K124">
        <v>1476094907</v>
      </c>
      <c r="L124">
        <v>1470910907</v>
      </c>
      <c r="M124" t="b">
        <v>0</v>
      </c>
      <c r="N124">
        <v>0</v>
      </c>
      <c r="O124" t="b">
        <v>0</v>
      </c>
      <c r="P124" t="s">
        <v>8265</v>
      </c>
      <c r="Q124" s="10" t="s">
        <v>8307</v>
      </c>
      <c r="R124" t="s">
        <v>8310</v>
      </c>
      <c r="S124">
        <f t="shared" si="6"/>
        <v>0</v>
      </c>
      <c r="T124">
        <f t="shared" si="7"/>
        <v>2016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4">
        <f t="shared" si="4"/>
        <v>41940.916666666664</v>
      </c>
      <c r="J125" s="14">
        <f t="shared" si="5"/>
        <v>41904.781990740739</v>
      </c>
      <c r="K125">
        <v>1414533600</v>
      </c>
      <c r="L125">
        <v>1411411564</v>
      </c>
      <c r="M125" t="b">
        <v>0</v>
      </c>
      <c r="N125">
        <v>6</v>
      </c>
      <c r="O125" t="b">
        <v>0</v>
      </c>
      <c r="P125" t="s">
        <v>8265</v>
      </c>
      <c r="Q125" s="10" t="s">
        <v>8307</v>
      </c>
      <c r="R125" t="s">
        <v>8310</v>
      </c>
      <c r="S125">
        <f t="shared" si="6"/>
        <v>0</v>
      </c>
      <c r="T125">
        <f t="shared" si="7"/>
        <v>2014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4">
        <f t="shared" si="4"/>
        <v>42139.928726851853</v>
      </c>
      <c r="J126" s="14">
        <f t="shared" si="5"/>
        <v>42114.928726851853</v>
      </c>
      <c r="K126">
        <v>1431728242</v>
      </c>
      <c r="L126">
        <v>1429568242</v>
      </c>
      <c r="M126" t="b">
        <v>0</v>
      </c>
      <c r="N126">
        <v>0</v>
      </c>
      <c r="O126" t="b">
        <v>0</v>
      </c>
      <c r="P126" t="s">
        <v>8265</v>
      </c>
      <c r="Q126" s="10" t="s">
        <v>8307</v>
      </c>
      <c r="R126" t="s">
        <v>8310</v>
      </c>
      <c r="S126">
        <f t="shared" si="6"/>
        <v>0</v>
      </c>
      <c r="T126">
        <f t="shared" si="7"/>
        <v>2015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4">
        <f t="shared" si="4"/>
        <v>42769.993981481486</v>
      </c>
      <c r="J127" s="14">
        <f t="shared" si="5"/>
        <v>42709.993981481486</v>
      </c>
      <c r="K127">
        <v>1486165880</v>
      </c>
      <c r="L127">
        <v>1480981880</v>
      </c>
      <c r="M127" t="b">
        <v>0</v>
      </c>
      <c r="N127">
        <v>6</v>
      </c>
      <c r="O127" t="b">
        <v>0</v>
      </c>
      <c r="P127" t="s">
        <v>8265</v>
      </c>
      <c r="Q127" s="10" t="s">
        <v>8307</v>
      </c>
      <c r="R127" t="s">
        <v>8310</v>
      </c>
      <c r="S127">
        <f t="shared" si="6"/>
        <v>14</v>
      </c>
      <c r="T127">
        <f t="shared" si="7"/>
        <v>2016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4">
        <f t="shared" si="4"/>
        <v>42166.083333333328</v>
      </c>
      <c r="J128" s="14">
        <f t="shared" si="5"/>
        <v>42135.589548611111</v>
      </c>
      <c r="K128">
        <v>1433988000</v>
      </c>
      <c r="L128">
        <v>1431353337</v>
      </c>
      <c r="M128" t="b">
        <v>0</v>
      </c>
      <c r="N128">
        <v>13</v>
      </c>
      <c r="O128" t="b">
        <v>0</v>
      </c>
      <c r="P128" t="s">
        <v>8265</v>
      </c>
      <c r="Q128" s="10" t="s">
        <v>8307</v>
      </c>
      <c r="R128" t="s">
        <v>8310</v>
      </c>
      <c r="S128">
        <f t="shared" si="6"/>
        <v>6</v>
      </c>
      <c r="T128">
        <f t="shared" si="7"/>
        <v>2015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4">
        <f t="shared" si="4"/>
        <v>42097.582650462966</v>
      </c>
      <c r="J129" s="14">
        <f t="shared" si="5"/>
        <v>42067.62431712963</v>
      </c>
      <c r="K129">
        <v>1428069541</v>
      </c>
      <c r="L129">
        <v>1425481141</v>
      </c>
      <c r="M129" t="b">
        <v>0</v>
      </c>
      <c r="N129">
        <v>4</v>
      </c>
      <c r="O129" t="b">
        <v>0</v>
      </c>
      <c r="P129" t="s">
        <v>8265</v>
      </c>
      <c r="Q129" s="10" t="s">
        <v>8307</v>
      </c>
      <c r="R129" t="s">
        <v>8310</v>
      </c>
      <c r="S129">
        <f t="shared" si="6"/>
        <v>2</v>
      </c>
      <c r="T129">
        <f t="shared" si="7"/>
        <v>2015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4">
        <f t="shared" ref="I130:I193" si="8">K130/60/60/24+DATE(1970,1,1)</f>
        <v>42663.22792824074</v>
      </c>
      <c r="J130" s="14">
        <f t="shared" ref="J130:J193" si="9">L130/60/60/24+DATE(1970,1,1)</f>
        <v>42628.22792824074</v>
      </c>
      <c r="K130">
        <v>1476941293</v>
      </c>
      <c r="L130">
        <v>1473917293</v>
      </c>
      <c r="M130" t="b">
        <v>0</v>
      </c>
      <c r="N130">
        <v>6</v>
      </c>
      <c r="O130" t="b">
        <v>0</v>
      </c>
      <c r="P130" t="s">
        <v>8265</v>
      </c>
      <c r="Q130" s="10" t="s">
        <v>8307</v>
      </c>
      <c r="R130" t="s">
        <v>8310</v>
      </c>
      <c r="S130">
        <f t="shared" ref="S130:S193" si="10">ROUND(E130/D130*100,0)</f>
        <v>2</v>
      </c>
      <c r="T130">
        <f t="shared" ref="T130:T193" si="11">YEAR(J130)</f>
        <v>2016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4">
        <f t="shared" si="8"/>
        <v>41942.937303240738</v>
      </c>
      <c r="J131" s="14">
        <f t="shared" si="9"/>
        <v>41882.937303240738</v>
      </c>
      <c r="K131">
        <v>1414708183</v>
      </c>
      <c r="L131">
        <v>1409524183</v>
      </c>
      <c r="M131" t="b">
        <v>0</v>
      </c>
      <c r="N131">
        <v>0</v>
      </c>
      <c r="O131" t="b">
        <v>0</v>
      </c>
      <c r="P131" t="s">
        <v>8265</v>
      </c>
      <c r="Q131" s="10" t="s">
        <v>8307</v>
      </c>
      <c r="R131" t="s">
        <v>8310</v>
      </c>
      <c r="S131">
        <f t="shared" si="10"/>
        <v>0</v>
      </c>
      <c r="T131">
        <f t="shared" si="11"/>
        <v>2014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4">
        <f t="shared" si="8"/>
        <v>41806.844444444447</v>
      </c>
      <c r="J132" s="14">
        <f t="shared" si="9"/>
        <v>41778.915416666663</v>
      </c>
      <c r="K132">
        <v>1402949760</v>
      </c>
      <c r="L132">
        <v>1400536692</v>
      </c>
      <c r="M132" t="b">
        <v>0</v>
      </c>
      <c r="N132">
        <v>0</v>
      </c>
      <c r="O132" t="b">
        <v>0</v>
      </c>
      <c r="P132" t="s">
        <v>8265</v>
      </c>
      <c r="Q132" s="10" t="s">
        <v>8307</v>
      </c>
      <c r="R132" t="s">
        <v>8310</v>
      </c>
      <c r="S132">
        <f t="shared" si="10"/>
        <v>0</v>
      </c>
      <c r="T132">
        <f t="shared" si="11"/>
        <v>2014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4">
        <f t="shared" si="8"/>
        <v>42557</v>
      </c>
      <c r="J133" s="14">
        <f t="shared" si="9"/>
        <v>42541.837511574078</v>
      </c>
      <c r="K133">
        <v>1467763200</v>
      </c>
      <c r="L133">
        <v>1466453161</v>
      </c>
      <c r="M133" t="b">
        <v>0</v>
      </c>
      <c r="N133">
        <v>0</v>
      </c>
      <c r="O133" t="b">
        <v>0</v>
      </c>
      <c r="P133" t="s">
        <v>8265</v>
      </c>
      <c r="Q133" s="10" t="s">
        <v>8307</v>
      </c>
      <c r="R133" t="s">
        <v>8310</v>
      </c>
      <c r="S133">
        <f t="shared" si="10"/>
        <v>0</v>
      </c>
      <c r="T133">
        <f t="shared" si="11"/>
        <v>2016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4">
        <f t="shared" si="8"/>
        <v>41950.854247685187</v>
      </c>
      <c r="J134" s="14">
        <f t="shared" si="9"/>
        <v>41905.812581018516</v>
      </c>
      <c r="K134">
        <v>1415392207</v>
      </c>
      <c r="L134">
        <v>1411500607</v>
      </c>
      <c r="M134" t="b">
        <v>0</v>
      </c>
      <c r="N134">
        <v>81</v>
      </c>
      <c r="O134" t="b">
        <v>0</v>
      </c>
      <c r="P134" t="s">
        <v>8265</v>
      </c>
      <c r="Q134" s="10" t="s">
        <v>8307</v>
      </c>
      <c r="R134" t="s">
        <v>8310</v>
      </c>
      <c r="S134">
        <f t="shared" si="10"/>
        <v>10</v>
      </c>
      <c r="T134">
        <f t="shared" si="11"/>
        <v>2014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4">
        <f t="shared" si="8"/>
        <v>42521.729861111111</v>
      </c>
      <c r="J135" s="14">
        <f t="shared" si="9"/>
        <v>42491.80768518518</v>
      </c>
      <c r="K135">
        <v>1464715860</v>
      </c>
      <c r="L135">
        <v>1462130584</v>
      </c>
      <c r="M135" t="b">
        <v>0</v>
      </c>
      <c r="N135">
        <v>0</v>
      </c>
      <c r="O135" t="b">
        <v>0</v>
      </c>
      <c r="P135" t="s">
        <v>8265</v>
      </c>
      <c r="Q135" s="10" t="s">
        <v>8307</v>
      </c>
      <c r="R135" t="s">
        <v>8310</v>
      </c>
      <c r="S135">
        <f t="shared" si="10"/>
        <v>0</v>
      </c>
      <c r="T135">
        <f t="shared" si="11"/>
        <v>2016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4">
        <f t="shared" si="8"/>
        <v>42251.708333333328</v>
      </c>
      <c r="J136" s="14">
        <f t="shared" si="9"/>
        <v>42221.909930555557</v>
      </c>
      <c r="K136">
        <v>1441386000</v>
      </c>
      <c r="L136">
        <v>1438811418</v>
      </c>
      <c r="M136" t="b">
        <v>0</v>
      </c>
      <c r="N136">
        <v>0</v>
      </c>
      <c r="O136" t="b">
        <v>0</v>
      </c>
      <c r="P136" t="s">
        <v>8265</v>
      </c>
      <c r="Q136" s="10" t="s">
        <v>8307</v>
      </c>
      <c r="R136" t="s">
        <v>8310</v>
      </c>
      <c r="S136">
        <f t="shared" si="10"/>
        <v>0</v>
      </c>
      <c r="T136">
        <f t="shared" si="11"/>
        <v>2015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4">
        <f t="shared" si="8"/>
        <v>41821.791666666664</v>
      </c>
      <c r="J137" s="14">
        <f t="shared" si="9"/>
        <v>41788.381909722222</v>
      </c>
      <c r="K137">
        <v>1404241200</v>
      </c>
      <c r="L137">
        <v>1401354597</v>
      </c>
      <c r="M137" t="b">
        <v>0</v>
      </c>
      <c r="N137">
        <v>5</v>
      </c>
      <c r="O137" t="b">
        <v>0</v>
      </c>
      <c r="P137" t="s">
        <v>8265</v>
      </c>
      <c r="Q137" s="10" t="s">
        <v>8307</v>
      </c>
      <c r="R137" t="s">
        <v>8310</v>
      </c>
      <c r="S137">
        <f t="shared" si="10"/>
        <v>13</v>
      </c>
      <c r="T137">
        <f t="shared" si="11"/>
        <v>2014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4">
        <f t="shared" si="8"/>
        <v>42140.427777777775</v>
      </c>
      <c r="J138" s="14">
        <f t="shared" si="9"/>
        <v>42096.410115740742</v>
      </c>
      <c r="K138">
        <v>1431771360</v>
      </c>
      <c r="L138">
        <v>1427968234</v>
      </c>
      <c r="M138" t="b">
        <v>0</v>
      </c>
      <c r="N138">
        <v>0</v>
      </c>
      <c r="O138" t="b">
        <v>0</v>
      </c>
      <c r="P138" t="s">
        <v>8265</v>
      </c>
      <c r="Q138" s="10" t="s">
        <v>8307</v>
      </c>
      <c r="R138" t="s">
        <v>8310</v>
      </c>
      <c r="S138">
        <f t="shared" si="10"/>
        <v>0</v>
      </c>
      <c r="T138">
        <f t="shared" si="11"/>
        <v>2015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4">
        <f t="shared" si="8"/>
        <v>42289.573993055557</v>
      </c>
      <c r="J139" s="14">
        <f t="shared" si="9"/>
        <v>42239.573993055557</v>
      </c>
      <c r="K139">
        <v>1444657593</v>
      </c>
      <c r="L139">
        <v>1440337593</v>
      </c>
      <c r="M139" t="b">
        <v>0</v>
      </c>
      <c r="N139">
        <v>0</v>
      </c>
      <c r="O139" t="b">
        <v>0</v>
      </c>
      <c r="P139" t="s">
        <v>8265</v>
      </c>
      <c r="Q139" s="10" t="s">
        <v>8307</v>
      </c>
      <c r="R139" t="s">
        <v>8310</v>
      </c>
      <c r="S139">
        <f t="shared" si="10"/>
        <v>0</v>
      </c>
      <c r="T139">
        <f t="shared" si="11"/>
        <v>2015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4">
        <f t="shared" si="8"/>
        <v>42217.207638888889</v>
      </c>
      <c r="J140" s="14">
        <f t="shared" si="9"/>
        <v>42186.257418981477</v>
      </c>
      <c r="K140">
        <v>1438405140</v>
      </c>
      <c r="L140">
        <v>1435731041</v>
      </c>
      <c r="M140" t="b">
        <v>0</v>
      </c>
      <c r="N140">
        <v>58</v>
      </c>
      <c r="O140" t="b">
        <v>0</v>
      </c>
      <c r="P140" t="s">
        <v>8265</v>
      </c>
      <c r="Q140" s="10" t="s">
        <v>8307</v>
      </c>
      <c r="R140" t="s">
        <v>8310</v>
      </c>
      <c r="S140">
        <f t="shared" si="10"/>
        <v>3</v>
      </c>
      <c r="T140">
        <f t="shared" si="11"/>
        <v>2015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4">
        <f t="shared" si="8"/>
        <v>42197.920972222222</v>
      </c>
      <c r="J141" s="14">
        <f t="shared" si="9"/>
        <v>42187.920972222222</v>
      </c>
      <c r="K141">
        <v>1436738772</v>
      </c>
      <c r="L141">
        <v>1435874772</v>
      </c>
      <c r="M141" t="b">
        <v>0</v>
      </c>
      <c r="N141">
        <v>1</v>
      </c>
      <c r="O141" t="b">
        <v>0</v>
      </c>
      <c r="P141" t="s">
        <v>8265</v>
      </c>
      <c r="Q141" s="10" t="s">
        <v>8307</v>
      </c>
      <c r="R141" t="s">
        <v>8310</v>
      </c>
      <c r="S141">
        <f t="shared" si="10"/>
        <v>100</v>
      </c>
      <c r="T141">
        <f t="shared" si="11"/>
        <v>2015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4">
        <f t="shared" si="8"/>
        <v>42083.15662037037</v>
      </c>
      <c r="J142" s="14">
        <f t="shared" si="9"/>
        <v>42053.198287037041</v>
      </c>
      <c r="K142">
        <v>1426823132</v>
      </c>
      <c r="L142">
        <v>1424234732</v>
      </c>
      <c r="M142" t="b">
        <v>0</v>
      </c>
      <c r="N142">
        <v>0</v>
      </c>
      <c r="O142" t="b">
        <v>0</v>
      </c>
      <c r="P142" t="s">
        <v>8265</v>
      </c>
      <c r="Q142" s="10" t="s">
        <v>8307</v>
      </c>
      <c r="R142" t="s">
        <v>8310</v>
      </c>
      <c r="S142">
        <f t="shared" si="10"/>
        <v>0</v>
      </c>
      <c r="T142">
        <f t="shared" si="11"/>
        <v>2015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4">
        <f t="shared" si="8"/>
        <v>42155.153043981481</v>
      </c>
      <c r="J143" s="14">
        <f t="shared" si="9"/>
        <v>42110.153043981481</v>
      </c>
      <c r="K143">
        <v>1433043623</v>
      </c>
      <c r="L143">
        <v>1429155623</v>
      </c>
      <c r="M143" t="b">
        <v>0</v>
      </c>
      <c r="N143">
        <v>28</v>
      </c>
      <c r="O143" t="b">
        <v>0</v>
      </c>
      <c r="P143" t="s">
        <v>8265</v>
      </c>
      <c r="Q143" s="10" t="s">
        <v>8307</v>
      </c>
      <c r="R143" t="s">
        <v>8310</v>
      </c>
      <c r="S143">
        <f t="shared" si="10"/>
        <v>11</v>
      </c>
      <c r="T143">
        <f t="shared" si="11"/>
        <v>2015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4">
        <f t="shared" si="8"/>
        <v>41959.934930555552</v>
      </c>
      <c r="J144" s="14">
        <f t="shared" si="9"/>
        <v>41938.893263888887</v>
      </c>
      <c r="K144">
        <v>1416176778</v>
      </c>
      <c r="L144">
        <v>1414358778</v>
      </c>
      <c r="M144" t="b">
        <v>0</v>
      </c>
      <c r="N144">
        <v>1</v>
      </c>
      <c r="O144" t="b">
        <v>0</v>
      </c>
      <c r="P144" t="s">
        <v>8265</v>
      </c>
      <c r="Q144" s="10" t="s">
        <v>8307</v>
      </c>
      <c r="R144" t="s">
        <v>8310</v>
      </c>
      <c r="S144">
        <f t="shared" si="10"/>
        <v>0</v>
      </c>
      <c r="T144">
        <f t="shared" si="11"/>
        <v>2014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4">
        <f t="shared" si="8"/>
        <v>42616.246527777781</v>
      </c>
      <c r="J145" s="14">
        <f t="shared" si="9"/>
        <v>42559.064143518524</v>
      </c>
      <c r="K145">
        <v>1472882100</v>
      </c>
      <c r="L145">
        <v>1467941542</v>
      </c>
      <c r="M145" t="b">
        <v>0</v>
      </c>
      <c r="N145">
        <v>0</v>
      </c>
      <c r="O145" t="b">
        <v>0</v>
      </c>
      <c r="P145" t="s">
        <v>8265</v>
      </c>
      <c r="Q145" s="10" t="s">
        <v>8307</v>
      </c>
      <c r="R145" t="s">
        <v>8310</v>
      </c>
      <c r="S145">
        <f t="shared" si="10"/>
        <v>0</v>
      </c>
      <c r="T145">
        <f t="shared" si="11"/>
        <v>2016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4">
        <f t="shared" si="8"/>
        <v>42107.72074074074</v>
      </c>
      <c r="J146" s="14">
        <f t="shared" si="9"/>
        <v>42047.762407407412</v>
      </c>
      <c r="K146">
        <v>1428945472</v>
      </c>
      <c r="L146">
        <v>1423765072</v>
      </c>
      <c r="M146" t="b">
        <v>0</v>
      </c>
      <c r="N146">
        <v>37</v>
      </c>
      <c r="O146" t="b">
        <v>0</v>
      </c>
      <c r="P146" t="s">
        <v>8265</v>
      </c>
      <c r="Q146" s="10" t="s">
        <v>8307</v>
      </c>
      <c r="R146" t="s">
        <v>8310</v>
      </c>
      <c r="S146">
        <f t="shared" si="10"/>
        <v>28</v>
      </c>
      <c r="T146">
        <f t="shared" si="11"/>
        <v>2015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4">
        <f t="shared" si="8"/>
        <v>42227.542268518519</v>
      </c>
      <c r="J147" s="14">
        <f t="shared" si="9"/>
        <v>42200.542268518519</v>
      </c>
      <c r="K147">
        <v>1439298052</v>
      </c>
      <c r="L147">
        <v>1436965252</v>
      </c>
      <c r="M147" t="b">
        <v>0</v>
      </c>
      <c r="N147">
        <v>9</v>
      </c>
      <c r="O147" t="b">
        <v>0</v>
      </c>
      <c r="P147" t="s">
        <v>8265</v>
      </c>
      <c r="Q147" s="10" t="s">
        <v>8307</v>
      </c>
      <c r="R147" t="s">
        <v>8310</v>
      </c>
      <c r="S147">
        <f t="shared" si="10"/>
        <v>8</v>
      </c>
      <c r="T147">
        <f t="shared" si="11"/>
        <v>2015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4">
        <f t="shared" si="8"/>
        <v>42753.016180555554</v>
      </c>
      <c r="J148" s="14">
        <f t="shared" si="9"/>
        <v>42693.016180555554</v>
      </c>
      <c r="K148">
        <v>1484698998</v>
      </c>
      <c r="L148">
        <v>1479514998</v>
      </c>
      <c r="M148" t="b">
        <v>0</v>
      </c>
      <c r="N148">
        <v>3</v>
      </c>
      <c r="O148" t="b">
        <v>0</v>
      </c>
      <c r="P148" t="s">
        <v>8265</v>
      </c>
      <c r="Q148" s="10" t="s">
        <v>8307</v>
      </c>
      <c r="R148" t="s">
        <v>8310</v>
      </c>
      <c r="S148">
        <f t="shared" si="10"/>
        <v>1</v>
      </c>
      <c r="T148">
        <f t="shared" si="11"/>
        <v>2016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4">
        <f t="shared" si="8"/>
        <v>42012.762499999997</v>
      </c>
      <c r="J149" s="14">
        <f t="shared" si="9"/>
        <v>41969.767824074079</v>
      </c>
      <c r="K149">
        <v>1420741080</v>
      </c>
      <c r="L149">
        <v>1417026340</v>
      </c>
      <c r="M149" t="b">
        <v>0</v>
      </c>
      <c r="N149">
        <v>0</v>
      </c>
      <c r="O149" t="b">
        <v>0</v>
      </c>
      <c r="P149" t="s">
        <v>8265</v>
      </c>
      <c r="Q149" s="10" t="s">
        <v>8307</v>
      </c>
      <c r="R149" t="s">
        <v>8310</v>
      </c>
      <c r="S149">
        <f t="shared" si="10"/>
        <v>0</v>
      </c>
      <c r="T149">
        <f t="shared" si="11"/>
        <v>2014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4">
        <f t="shared" si="8"/>
        <v>42427.281666666662</v>
      </c>
      <c r="J150" s="14">
        <f t="shared" si="9"/>
        <v>42397.281666666662</v>
      </c>
      <c r="K150">
        <v>1456555536</v>
      </c>
      <c r="L150">
        <v>1453963536</v>
      </c>
      <c r="M150" t="b">
        <v>0</v>
      </c>
      <c r="N150">
        <v>2</v>
      </c>
      <c r="O150" t="b">
        <v>0</v>
      </c>
      <c r="P150" t="s">
        <v>8265</v>
      </c>
      <c r="Q150" s="10" t="s">
        <v>8307</v>
      </c>
      <c r="R150" t="s">
        <v>8310</v>
      </c>
      <c r="S150">
        <f t="shared" si="10"/>
        <v>0</v>
      </c>
      <c r="T150">
        <f t="shared" si="11"/>
        <v>2016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4">
        <f t="shared" si="8"/>
        <v>41998.333333333328</v>
      </c>
      <c r="J151" s="14">
        <f t="shared" si="9"/>
        <v>41968.172106481477</v>
      </c>
      <c r="K151">
        <v>1419494400</v>
      </c>
      <c r="L151">
        <v>1416888470</v>
      </c>
      <c r="M151" t="b">
        <v>0</v>
      </c>
      <c r="N151">
        <v>6</v>
      </c>
      <c r="O151" t="b">
        <v>0</v>
      </c>
      <c r="P151" t="s">
        <v>8265</v>
      </c>
      <c r="Q151" s="10" t="s">
        <v>8307</v>
      </c>
      <c r="R151" t="s">
        <v>8310</v>
      </c>
      <c r="S151">
        <f t="shared" si="10"/>
        <v>1</v>
      </c>
      <c r="T151">
        <f t="shared" si="11"/>
        <v>2014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4">
        <f t="shared" si="8"/>
        <v>42150.161828703705</v>
      </c>
      <c r="J152" s="14">
        <f t="shared" si="9"/>
        <v>42090.161828703705</v>
      </c>
      <c r="K152">
        <v>1432612382</v>
      </c>
      <c r="L152">
        <v>1427428382</v>
      </c>
      <c r="M152" t="b">
        <v>0</v>
      </c>
      <c r="N152">
        <v>67</v>
      </c>
      <c r="O152" t="b">
        <v>0</v>
      </c>
      <c r="P152" t="s">
        <v>8265</v>
      </c>
      <c r="Q152" s="10" t="s">
        <v>8307</v>
      </c>
      <c r="R152" t="s">
        <v>8310</v>
      </c>
      <c r="S152">
        <f t="shared" si="10"/>
        <v>23</v>
      </c>
      <c r="T152">
        <f t="shared" si="11"/>
        <v>2015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4">
        <f t="shared" si="8"/>
        <v>42173.550821759258</v>
      </c>
      <c r="J153" s="14">
        <f t="shared" si="9"/>
        <v>42113.550821759258</v>
      </c>
      <c r="K153">
        <v>1434633191</v>
      </c>
      <c r="L153">
        <v>1429449191</v>
      </c>
      <c r="M153" t="b">
        <v>0</v>
      </c>
      <c r="N153">
        <v>5</v>
      </c>
      <c r="O153" t="b">
        <v>0</v>
      </c>
      <c r="P153" t="s">
        <v>8265</v>
      </c>
      <c r="Q153" s="10" t="s">
        <v>8307</v>
      </c>
      <c r="R153" t="s">
        <v>8310</v>
      </c>
      <c r="S153">
        <f t="shared" si="10"/>
        <v>0</v>
      </c>
      <c r="T153">
        <f t="shared" si="11"/>
        <v>2015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4">
        <f t="shared" si="8"/>
        <v>41905.077546296299</v>
      </c>
      <c r="J154" s="14">
        <f t="shared" si="9"/>
        <v>41875.077546296299</v>
      </c>
      <c r="K154">
        <v>1411437100</v>
      </c>
      <c r="L154">
        <v>1408845100</v>
      </c>
      <c r="M154" t="b">
        <v>0</v>
      </c>
      <c r="N154">
        <v>2</v>
      </c>
      <c r="O154" t="b">
        <v>0</v>
      </c>
      <c r="P154" t="s">
        <v>8265</v>
      </c>
      <c r="Q154" s="10" t="s">
        <v>8307</v>
      </c>
      <c r="R154" t="s">
        <v>8310</v>
      </c>
      <c r="S154">
        <f t="shared" si="10"/>
        <v>0</v>
      </c>
      <c r="T154">
        <f t="shared" si="11"/>
        <v>2014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4">
        <f t="shared" si="8"/>
        <v>41975.627824074079</v>
      </c>
      <c r="J155" s="14">
        <f t="shared" si="9"/>
        <v>41933.586157407408</v>
      </c>
      <c r="K155">
        <v>1417532644</v>
      </c>
      <c r="L155">
        <v>1413900244</v>
      </c>
      <c r="M155" t="b">
        <v>0</v>
      </c>
      <c r="N155">
        <v>10</v>
      </c>
      <c r="O155" t="b">
        <v>0</v>
      </c>
      <c r="P155" t="s">
        <v>8265</v>
      </c>
      <c r="Q155" s="10" t="s">
        <v>8307</v>
      </c>
      <c r="R155" t="s">
        <v>8310</v>
      </c>
      <c r="S155">
        <f t="shared" si="10"/>
        <v>1</v>
      </c>
      <c r="T155">
        <f t="shared" si="11"/>
        <v>2014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4">
        <f t="shared" si="8"/>
        <v>42158.547395833331</v>
      </c>
      <c r="J156" s="14">
        <f t="shared" si="9"/>
        <v>42115.547395833331</v>
      </c>
      <c r="K156">
        <v>1433336895</v>
      </c>
      <c r="L156">
        <v>1429621695</v>
      </c>
      <c r="M156" t="b">
        <v>0</v>
      </c>
      <c r="N156">
        <v>3</v>
      </c>
      <c r="O156" t="b">
        <v>0</v>
      </c>
      <c r="P156" t="s">
        <v>8265</v>
      </c>
      <c r="Q156" s="10" t="s">
        <v>8307</v>
      </c>
      <c r="R156" t="s">
        <v>8310</v>
      </c>
      <c r="S156">
        <f t="shared" si="10"/>
        <v>3</v>
      </c>
      <c r="T156">
        <f t="shared" si="11"/>
        <v>2015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4">
        <f t="shared" si="8"/>
        <v>42208.559432870374</v>
      </c>
      <c r="J157" s="14">
        <f t="shared" si="9"/>
        <v>42168.559432870374</v>
      </c>
      <c r="K157">
        <v>1437657935</v>
      </c>
      <c r="L157">
        <v>1434201935</v>
      </c>
      <c r="M157" t="b">
        <v>0</v>
      </c>
      <c r="N157">
        <v>4</v>
      </c>
      <c r="O157" t="b">
        <v>0</v>
      </c>
      <c r="P157" t="s">
        <v>8265</v>
      </c>
      <c r="Q157" s="10" t="s">
        <v>8307</v>
      </c>
      <c r="R157" t="s">
        <v>8310</v>
      </c>
      <c r="S157">
        <f t="shared" si="10"/>
        <v>0</v>
      </c>
      <c r="T157">
        <f t="shared" si="11"/>
        <v>2015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4">
        <f t="shared" si="8"/>
        <v>41854.124953703707</v>
      </c>
      <c r="J158" s="14">
        <f t="shared" si="9"/>
        <v>41794.124953703707</v>
      </c>
      <c r="K158">
        <v>1407034796</v>
      </c>
      <c r="L158">
        <v>1401850796</v>
      </c>
      <c r="M158" t="b">
        <v>0</v>
      </c>
      <c r="N158">
        <v>15</v>
      </c>
      <c r="O158" t="b">
        <v>0</v>
      </c>
      <c r="P158" t="s">
        <v>8265</v>
      </c>
      <c r="Q158" s="10" t="s">
        <v>8307</v>
      </c>
      <c r="R158" t="s">
        <v>8310</v>
      </c>
      <c r="S158">
        <f t="shared" si="10"/>
        <v>5</v>
      </c>
      <c r="T158">
        <f t="shared" si="11"/>
        <v>2014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4">
        <f t="shared" si="8"/>
        <v>42426.911712962959</v>
      </c>
      <c r="J159" s="14">
        <f t="shared" si="9"/>
        <v>42396.911712962959</v>
      </c>
      <c r="K159">
        <v>1456523572</v>
      </c>
      <c r="L159">
        <v>1453931572</v>
      </c>
      <c r="M159" t="b">
        <v>0</v>
      </c>
      <c r="N159">
        <v>2</v>
      </c>
      <c r="O159" t="b">
        <v>0</v>
      </c>
      <c r="P159" t="s">
        <v>8265</v>
      </c>
      <c r="Q159" s="10" t="s">
        <v>8307</v>
      </c>
      <c r="R159" t="s">
        <v>8310</v>
      </c>
      <c r="S159">
        <f t="shared" si="10"/>
        <v>0</v>
      </c>
      <c r="T159">
        <f t="shared" si="11"/>
        <v>2016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4">
        <f t="shared" si="8"/>
        <v>41934.07671296296</v>
      </c>
      <c r="J160" s="14">
        <f t="shared" si="9"/>
        <v>41904.07671296296</v>
      </c>
      <c r="K160">
        <v>1413942628</v>
      </c>
      <c r="L160">
        <v>1411350628</v>
      </c>
      <c r="M160" t="b">
        <v>0</v>
      </c>
      <c r="N160">
        <v>0</v>
      </c>
      <c r="O160" t="b">
        <v>0</v>
      </c>
      <c r="P160" t="s">
        <v>8265</v>
      </c>
      <c r="Q160" s="10" t="s">
        <v>8307</v>
      </c>
      <c r="R160" t="s">
        <v>8310</v>
      </c>
      <c r="S160">
        <f t="shared" si="10"/>
        <v>0</v>
      </c>
      <c r="T160">
        <f t="shared" si="11"/>
        <v>2014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4">
        <f t="shared" si="8"/>
        <v>42554.434548611112</v>
      </c>
      <c r="J161" s="14">
        <f t="shared" si="9"/>
        <v>42514.434548611112</v>
      </c>
      <c r="K161">
        <v>1467541545</v>
      </c>
      <c r="L161">
        <v>1464085545</v>
      </c>
      <c r="M161" t="b">
        <v>0</v>
      </c>
      <c r="N161">
        <v>1</v>
      </c>
      <c r="O161" t="b">
        <v>0</v>
      </c>
      <c r="P161" t="s">
        <v>8265</v>
      </c>
      <c r="Q161" s="10" t="s">
        <v>8307</v>
      </c>
      <c r="R161" t="s">
        <v>8310</v>
      </c>
      <c r="S161">
        <f t="shared" si="10"/>
        <v>0</v>
      </c>
      <c r="T161">
        <f t="shared" si="11"/>
        <v>2016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4">
        <f t="shared" si="8"/>
        <v>42231.913090277783</v>
      </c>
      <c r="J162" s="14">
        <f t="shared" si="9"/>
        <v>42171.913090277783</v>
      </c>
      <c r="K162">
        <v>1439675691</v>
      </c>
      <c r="L162">
        <v>1434491691</v>
      </c>
      <c r="M162" t="b">
        <v>0</v>
      </c>
      <c r="N162">
        <v>0</v>
      </c>
      <c r="O162" t="b">
        <v>0</v>
      </c>
      <c r="P162" t="s">
        <v>8266</v>
      </c>
      <c r="Q162" s="10" t="s">
        <v>8307</v>
      </c>
      <c r="R162" t="s">
        <v>8311</v>
      </c>
      <c r="S162">
        <f t="shared" si="10"/>
        <v>0</v>
      </c>
      <c r="T162">
        <f t="shared" si="11"/>
        <v>2015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4">
        <f t="shared" si="8"/>
        <v>41822.687442129631</v>
      </c>
      <c r="J163" s="14">
        <f t="shared" si="9"/>
        <v>41792.687442129631</v>
      </c>
      <c r="K163">
        <v>1404318595</v>
      </c>
      <c r="L163">
        <v>1401726595</v>
      </c>
      <c r="M163" t="b">
        <v>0</v>
      </c>
      <c r="N163">
        <v>1</v>
      </c>
      <c r="O163" t="b">
        <v>0</v>
      </c>
      <c r="P163" t="s">
        <v>8266</v>
      </c>
      <c r="Q163" s="10" t="s">
        <v>8307</v>
      </c>
      <c r="R163" t="s">
        <v>8311</v>
      </c>
      <c r="S163">
        <f t="shared" si="10"/>
        <v>0</v>
      </c>
      <c r="T163">
        <f t="shared" si="11"/>
        <v>2014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4">
        <f t="shared" si="8"/>
        <v>41867.987500000003</v>
      </c>
      <c r="J164" s="14">
        <f t="shared" si="9"/>
        <v>41835.126805555556</v>
      </c>
      <c r="K164">
        <v>1408232520</v>
      </c>
      <c r="L164">
        <v>1405393356</v>
      </c>
      <c r="M164" t="b">
        <v>0</v>
      </c>
      <c r="N164">
        <v>10</v>
      </c>
      <c r="O164" t="b">
        <v>0</v>
      </c>
      <c r="P164" t="s">
        <v>8266</v>
      </c>
      <c r="Q164" s="10" t="s">
        <v>8307</v>
      </c>
      <c r="R164" t="s">
        <v>8311</v>
      </c>
      <c r="S164">
        <f t="shared" si="10"/>
        <v>16</v>
      </c>
      <c r="T164">
        <f t="shared" si="11"/>
        <v>2014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4">
        <f t="shared" si="8"/>
        <v>42278</v>
      </c>
      <c r="J165" s="14">
        <f t="shared" si="9"/>
        <v>42243.961273148147</v>
      </c>
      <c r="K165">
        <v>1443657600</v>
      </c>
      <c r="L165">
        <v>1440716654</v>
      </c>
      <c r="M165" t="b">
        <v>0</v>
      </c>
      <c r="N165">
        <v>0</v>
      </c>
      <c r="O165" t="b">
        <v>0</v>
      </c>
      <c r="P165" t="s">
        <v>8266</v>
      </c>
      <c r="Q165" s="10" t="s">
        <v>8307</v>
      </c>
      <c r="R165" t="s">
        <v>8311</v>
      </c>
      <c r="S165">
        <f t="shared" si="10"/>
        <v>0</v>
      </c>
      <c r="T165">
        <f t="shared" si="11"/>
        <v>2015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4">
        <f t="shared" si="8"/>
        <v>41901.762743055559</v>
      </c>
      <c r="J166" s="14">
        <f t="shared" si="9"/>
        <v>41841.762743055559</v>
      </c>
      <c r="K166">
        <v>1411150701</v>
      </c>
      <c r="L166">
        <v>1405966701</v>
      </c>
      <c r="M166" t="b">
        <v>0</v>
      </c>
      <c r="N166">
        <v>7</v>
      </c>
      <c r="O166" t="b">
        <v>0</v>
      </c>
      <c r="P166" t="s">
        <v>8266</v>
      </c>
      <c r="Q166" s="10" t="s">
        <v>8307</v>
      </c>
      <c r="R166" t="s">
        <v>8311</v>
      </c>
      <c r="S166">
        <f t="shared" si="10"/>
        <v>1</v>
      </c>
      <c r="T166">
        <f t="shared" si="11"/>
        <v>2014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4">
        <f t="shared" si="8"/>
        <v>42381.658842592587</v>
      </c>
      <c r="J167" s="14">
        <f t="shared" si="9"/>
        <v>42351.658842592587</v>
      </c>
      <c r="K167">
        <v>1452613724</v>
      </c>
      <c r="L167">
        <v>1450021724</v>
      </c>
      <c r="M167" t="b">
        <v>0</v>
      </c>
      <c r="N167">
        <v>0</v>
      </c>
      <c r="O167" t="b">
        <v>0</v>
      </c>
      <c r="P167" t="s">
        <v>8266</v>
      </c>
      <c r="Q167" s="10" t="s">
        <v>8307</v>
      </c>
      <c r="R167" t="s">
        <v>8311</v>
      </c>
      <c r="S167">
        <f t="shared" si="10"/>
        <v>0</v>
      </c>
      <c r="T167">
        <f t="shared" si="11"/>
        <v>2015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4">
        <f t="shared" si="8"/>
        <v>42751.075949074075</v>
      </c>
      <c r="J168" s="14">
        <f t="shared" si="9"/>
        <v>42721.075949074075</v>
      </c>
      <c r="K168">
        <v>1484531362</v>
      </c>
      <c r="L168">
        <v>1481939362</v>
      </c>
      <c r="M168" t="b">
        <v>0</v>
      </c>
      <c r="N168">
        <v>1</v>
      </c>
      <c r="O168" t="b">
        <v>0</v>
      </c>
      <c r="P168" t="s">
        <v>8266</v>
      </c>
      <c r="Q168" s="10" t="s">
        <v>8307</v>
      </c>
      <c r="R168" t="s">
        <v>8311</v>
      </c>
      <c r="S168">
        <f t="shared" si="10"/>
        <v>60</v>
      </c>
      <c r="T168">
        <f t="shared" si="11"/>
        <v>2016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4">
        <f t="shared" si="8"/>
        <v>42220.927488425921</v>
      </c>
      <c r="J169" s="14">
        <f t="shared" si="9"/>
        <v>42160.927488425921</v>
      </c>
      <c r="K169">
        <v>1438726535</v>
      </c>
      <c r="L169">
        <v>1433542535</v>
      </c>
      <c r="M169" t="b">
        <v>0</v>
      </c>
      <c r="N169">
        <v>2</v>
      </c>
      <c r="O169" t="b">
        <v>0</v>
      </c>
      <c r="P169" t="s">
        <v>8266</v>
      </c>
      <c r="Q169" s="10" t="s">
        <v>8307</v>
      </c>
      <c r="R169" t="s">
        <v>8311</v>
      </c>
      <c r="S169">
        <f t="shared" si="10"/>
        <v>0</v>
      </c>
      <c r="T169">
        <f t="shared" si="11"/>
        <v>2015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4">
        <f t="shared" si="8"/>
        <v>42082.793634259258</v>
      </c>
      <c r="J170" s="14">
        <f t="shared" si="9"/>
        <v>42052.83530092593</v>
      </c>
      <c r="K170">
        <v>1426791770</v>
      </c>
      <c r="L170">
        <v>1424203370</v>
      </c>
      <c r="M170" t="b">
        <v>0</v>
      </c>
      <c r="N170">
        <v>3</v>
      </c>
      <c r="O170" t="b">
        <v>0</v>
      </c>
      <c r="P170" t="s">
        <v>8266</v>
      </c>
      <c r="Q170" s="10" t="s">
        <v>8307</v>
      </c>
      <c r="R170" t="s">
        <v>8311</v>
      </c>
      <c r="S170">
        <f t="shared" si="10"/>
        <v>4</v>
      </c>
      <c r="T170">
        <f t="shared" si="11"/>
        <v>2015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4">
        <f t="shared" si="8"/>
        <v>41930.505312499998</v>
      </c>
      <c r="J171" s="14">
        <f t="shared" si="9"/>
        <v>41900.505312499998</v>
      </c>
      <c r="K171">
        <v>1413634059</v>
      </c>
      <c r="L171">
        <v>1411042059</v>
      </c>
      <c r="M171" t="b">
        <v>0</v>
      </c>
      <c r="N171">
        <v>10</v>
      </c>
      <c r="O171" t="b">
        <v>0</v>
      </c>
      <c r="P171" t="s">
        <v>8266</v>
      </c>
      <c r="Q171" s="10" t="s">
        <v>8307</v>
      </c>
      <c r="R171" t="s">
        <v>8311</v>
      </c>
      <c r="S171">
        <f t="shared" si="10"/>
        <v>22</v>
      </c>
      <c r="T171">
        <f t="shared" si="11"/>
        <v>2014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4">
        <f t="shared" si="8"/>
        <v>42246.227777777778</v>
      </c>
      <c r="J172" s="14">
        <f t="shared" si="9"/>
        <v>42216.977812500001</v>
      </c>
      <c r="K172">
        <v>1440912480</v>
      </c>
      <c r="L172">
        <v>1438385283</v>
      </c>
      <c r="M172" t="b">
        <v>0</v>
      </c>
      <c r="N172">
        <v>10</v>
      </c>
      <c r="O172" t="b">
        <v>0</v>
      </c>
      <c r="P172" t="s">
        <v>8266</v>
      </c>
      <c r="Q172" s="10" t="s">
        <v>8307</v>
      </c>
      <c r="R172" t="s">
        <v>8311</v>
      </c>
      <c r="S172">
        <f t="shared" si="10"/>
        <v>3</v>
      </c>
      <c r="T172">
        <f t="shared" si="11"/>
        <v>2015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4">
        <f t="shared" si="8"/>
        <v>42594.180717592593</v>
      </c>
      <c r="J173" s="14">
        <f t="shared" si="9"/>
        <v>42534.180717592593</v>
      </c>
      <c r="K173">
        <v>1470975614</v>
      </c>
      <c r="L173">
        <v>1465791614</v>
      </c>
      <c r="M173" t="b">
        <v>0</v>
      </c>
      <c r="N173">
        <v>1</v>
      </c>
      <c r="O173" t="b">
        <v>0</v>
      </c>
      <c r="P173" t="s">
        <v>8266</v>
      </c>
      <c r="Q173" s="10" t="s">
        <v>8307</v>
      </c>
      <c r="R173" t="s">
        <v>8311</v>
      </c>
      <c r="S173">
        <f t="shared" si="10"/>
        <v>0</v>
      </c>
      <c r="T173">
        <f t="shared" si="11"/>
        <v>2016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4">
        <f t="shared" si="8"/>
        <v>42082.353275462956</v>
      </c>
      <c r="J174" s="14">
        <f t="shared" si="9"/>
        <v>42047.394942129627</v>
      </c>
      <c r="K174">
        <v>1426753723</v>
      </c>
      <c r="L174">
        <v>1423733323</v>
      </c>
      <c r="M174" t="b">
        <v>0</v>
      </c>
      <c r="N174">
        <v>0</v>
      </c>
      <c r="O174" t="b">
        <v>0</v>
      </c>
      <c r="P174" t="s">
        <v>8266</v>
      </c>
      <c r="Q174" s="10" t="s">
        <v>8307</v>
      </c>
      <c r="R174" t="s">
        <v>8311</v>
      </c>
      <c r="S174">
        <f t="shared" si="10"/>
        <v>0</v>
      </c>
      <c r="T174">
        <f t="shared" si="11"/>
        <v>2015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4">
        <f t="shared" si="8"/>
        <v>42063.573009259257</v>
      </c>
      <c r="J175" s="14">
        <f t="shared" si="9"/>
        <v>42033.573009259257</v>
      </c>
      <c r="K175">
        <v>1425131108</v>
      </c>
      <c r="L175">
        <v>1422539108</v>
      </c>
      <c r="M175" t="b">
        <v>0</v>
      </c>
      <c r="N175">
        <v>0</v>
      </c>
      <c r="O175" t="b">
        <v>0</v>
      </c>
      <c r="P175" t="s">
        <v>8266</v>
      </c>
      <c r="Q175" s="10" t="s">
        <v>8307</v>
      </c>
      <c r="R175" t="s">
        <v>8311</v>
      </c>
      <c r="S175">
        <f t="shared" si="10"/>
        <v>0</v>
      </c>
      <c r="T175">
        <f t="shared" si="11"/>
        <v>2015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4">
        <f t="shared" si="8"/>
        <v>42132.758981481486</v>
      </c>
      <c r="J176" s="14">
        <f t="shared" si="9"/>
        <v>42072.758981481486</v>
      </c>
      <c r="K176">
        <v>1431108776</v>
      </c>
      <c r="L176">
        <v>1425924776</v>
      </c>
      <c r="M176" t="b">
        <v>0</v>
      </c>
      <c r="N176">
        <v>0</v>
      </c>
      <c r="O176" t="b">
        <v>0</v>
      </c>
      <c r="P176" t="s">
        <v>8266</v>
      </c>
      <c r="Q176" s="10" t="s">
        <v>8307</v>
      </c>
      <c r="R176" t="s">
        <v>8311</v>
      </c>
      <c r="S176">
        <f t="shared" si="10"/>
        <v>0</v>
      </c>
      <c r="T176">
        <f t="shared" si="11"/>
        <v>2015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4">
        <f t="shared" si="8"/>
        <v>41880.777905092589</v>
      </c>
      <c r="J177" s="14">
        <f t="shared" si="9"/>
        <v>41855.777905092589</v>
      </c>
      <c r="K177">
        <v>1409337611</v>
      </c>
      <c r="L177">
        <v>1407177611</v>
      </c>
      <c r="M177" t="b">
        <v>0</v>
      </c>
      <c r="N177">
        <v>26</v>
      </c>
      <c r="O177" t="b">
        <v>0</v>
      </c>
      <c r="P177" t="s">
        <v>8266</v>
      </c>
      <c r="Q177" s="10" t="s">
        <v>8307</v>
      </c>
      <c r="R177" t="s">
        <v>8311</v>
      </c>
      <c r="S177">
        <f t="shared" si="10"/>
        <v>6</v>
      </c>
      <c r="T177">
        <f t="shared" si="11"/>
        <v>2014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4">
        <f t="shared" si="8"/>
        <v>42221.824062500003</v>
      </c>
      <c r="J178" s="14">
        <f t="shared" si="9"/>
        <v>42191.824062500003</v>
      </c>
      <c r="K178">
        <v>1438803999</v>
      </c>
      <c r="L178">
        <v>1436211999</v>
      </c>
      <c r="M178" t="b">
        <v>0</v>
      </c>
      <c r="N178">
        <v>0</v>
      </c>
      <c r="O178" t="b">
        <v>0</v>
      </c>
      <c r="P178" t="s">
        <v>8266</v>
      </c>
      <c r="Q178" s="10" t="s">
        <v>8307</v>
      </c>
      <c r="R178" t="s">
        <v>8311</v>
      </c>
      <c r="S178">
        <f t="shared" si="10"/>
        <v>0</v>
      </c>
      <c r="T178">
        <f t="shared" si="11"/>
        <v>2015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4">
        <f t="shared" si="8"/>
        <v>42087.00608796296</v>
      </c>
      <c r="J179" s="14">
        <f t="shared" si="9"/>
        <v>42070.047754629632</v>
      </c>
      <c r="K179">
        <v>1427155726</v>
      </c>
      <c r="L179">
        <v>1425690526</v>
      </c>
      <c r="M179" t="b">
        <v>0</v>
      </c>
      <c r="N179">
        <v>7</v>
      </c>
      <c r="O179" t="b">
        <v>0</v>
      </c>
      <c r="P179" t="s">
        <v>8266</v>
      </c>
      <c r="Q179" s="10" t="s">
        <v>8307</v>
      </c>
      <c r="R179" t="s">
        <v>8311</v>
      </c>
      <c r="S179">
        <f t="shared" si="10"/>
        <v>40</v>
      </c>
      <c r="T179">
        <f t="shared" si="11"/>
        <v>2015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4">
        <f t="shared" si="8"/>
        <v>42334.997048611112</v>
      </c>
      <c r="J180" s="14">
        <f t="shared" si="9"/>
        <v>42304.955381944441</v>
      </c>
      <c r="K180">
        <v>1448582145</v>
      </c>
      <c r="L180">
        <v>1445986545</v>
      </c>
      <c r="M180" t="b">
        <v>0</v>
      </c>
      <c r="N180">
        <v>0</v>
      </c>
      <c r="O180" t="b">
        <v>0</v>
      </c>
      <c r="P180" t="s">
        <v>8266</v>
      </c>
      <c r="Q180" s="10" t="s">
        <v>8307</v>
      </c>
      <c r="R180" t="s">
        <v>8311</v>
      </c>
      <c r="S180">
        <f t="shared" si="10"/>
        <v>0</v>
      </c>
      <c r="T180">
        <f t="shared" si="11"/>
        <v>2015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4">
        <f t="shared" si="8"/>
        <v>42433.080497685187</v>
      </c>
      <c r="J181" s="14">
        <f t="shared" si="9"/>
        <v>42403.080497685187</v>
      </c>
      <c r="K181">
        <v>1457056555</v>
      </c>
      <c r="L181">
        <v>1454464555</v>
      </c>
      <c r="M181" t="b">
        <v>0</v>
      </c>
      <c r="N181">
        <v>2</v>
      </c>
      <c r="O181" t="b">
        <v>0</v>
      </c>
      <c r="P181" t="s">
        <v>8266</v>
      </c>
      <c r="Q181" s="10" t="s">
        <v>8307</v>
      </c>
      <c r="R181" t="s">
        <v>8311</v>
      </c>
      <c r="S181">
        <f t="shared" si="10"/>
        <v>20</v>
      </c>
      <c r="T181">
        <f t="shared" si="11"/>
        <v>2016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4">
        <f t="shared" si="8"/>
        <v>42107.791666666672</v>
      </c>
      <c r="J182" s="14">
        <f t="shared" si="9"/>
        <v>42067.991238425922</v>
      </c>
      <c r="K182">
        <v>1428951600</v>
      </c>
      <c r="L182">
        <v>1425512843</v>
      </c>
      <c r="M182" t="b">
        <v>0</v>
      </c>
      <c r="N182">
        <v>13</v>
      </c>
      <c r="O182" t="b">
        <v>0</v>
      </c>
      <c r="P182" t="s">
        <v>8266</v>
      </c>
      <c r="Q182" s="10" t="s">
        <v>8307</v>
      </c>
      <c r="R182" t="s">
        <v>8311</v>
      </c>
      <c r="S182">
        <f t="shared" si="10"/>
        <v>33</v>
      </c>
      <c r="T182">
        <f t="shared" si="11"/>
        <v>2015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4">
        <f t="shared" si="8"/>
        <v>42177.741840277777</v>
      </c>
      <c r="J183" s="14">
        <f t="shared" si="9"/>
        <v>42147.741840277777</v>
      </c>
      <c r="K183">
        <v>1434995295</v>
      </c>
      <c r="L183">
        <v>1432403295</v>
      </c>
      <c r="M183" t="b">
        <v>0</v>
      </c>
      <c r="N183">
        <v>4</v>
      </c>
      <c r="O183" t="b">
        <v>0</v>
      </c>
      <c r="P183" t="s">
        <v>8266</v>
      </c>
      <c r="Q183" s="10" t="s">
        <v>8307</v>
      </c>
      <c r="R183" t="s">
        <v>8311</v>
      </c>
      <c r="S183">
        <f t="shared" si="10"/>
        <v>21</v>
      </c>
      <c r="T183">
        <f t="shared" si="11"/>
        <v>2015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4">
        <f t="shared" si="8"/>
        <v>42742.011944444443</v>
      </c>
      <c r="J184" s="14">
        <f t="shared" si="9"/>
        <v>42712.011944444443</v>
      </c>
      <c r="K184">
        <v>1483748232</v>
      </c>
      <c r="L184">
        <v>1481156232</v>
      </c>
      <c r="M184" t="b">
        <v>0</v>
      </c>
      <c r="N184">
        <v>0</v>
      </c>
      <c r="O184" t="b">
        <v>0</v>
      </c>
      <c r="P184" t="s">
        <v>8266</v>
      </c>
      <c r="Q184" s="10" t="s">
        <v>8307</v>
      </c>
      <c r="R184" t="s">
        <v>8311</v>
      </c>
      <c r="S184">
        <f t="shared" si="10"/>
        <v>0</v>
      </c>
      <c r="T184">
        <f t="shared" si="11"/>
        <v>2016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4">
        <f t="shared" si="8"/>
        <v>41969.851967592593</v>
      </c>
      <c r="J185" s="14">
        <f t="shared" si="9"/>
        <v>41939.810300925928</v>
      </c>
      <c r="K185">
        <v>1417033610</v>
      </c>
      <c r="L185">
        <v>1414438010</v>
      </c>
      <c r="M185" t="b">
        <v>0</v>
      </c>
      <c r="N185">
        <v>12</v>
      </c>
      <c r="O185" t="b">
        <v>0</v>
      </c>
      <c r="P185" t="s">
        <v>8266</v>
      </c>
      <c r="Q185" s="10" t="s">
        <v>8307</v>
      </c>
      <c r="R185" t="s">
        <v>8311</v>
      </c>
      <c r="S185">
        <f t="shared" si="10"/>
        <v>36</v>
      </c>
      <c r="T185">
        <f t="shared" si="11"/>
        <v>2014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4">
        <f t="shared" si="8"/>
        <v>41883.165972222225</v>
      </c>
      <c r="J186" s="14">
        <f t="shared" si="9"/>
        <v>41825.791226851856</v>
      </c>
      <c r="K186">
        <v>1409543940</v>
      </c>
      <c r="L186">
        <v>1404586762</v>
      </c>
      <c r="M186" t="b">
        <v>0</v>
      </c>
      <c r="N186">
        <v>2</v>
      </c>
      <c r="O186" t="b">
        <v>0</v>
      </c>
      <c r="P186" t="s">
        <v>8266</v>
      </c>
      <c r="Q186" s="10" t="s">
        <v>8307</v>
      </c>
      <c r="R186" t="s">
        <v>8311</v>
      </c>
      <c r="S186">
        <f t="shared" si="10"/>
        <v>3</v>
      </c>
      <c r="T186">
        <f t="shared" si="11"/>
        <v>2014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4">
        <f t="shared" si="8"/>
        <v>42600.91133101852</v>
      </c>
      <c r="J187" s="14">
        <f t="shared" si="9"/>
        <v>42570.91133101852</v>
      </c>
      <c r="K187">
        <v>1471557139</v>
      </c>
      <c r="L187">
        <v>1468965139</v>
      </c>
      <c r="M187" t="b">
        <v>0</v>
      </c>
      <c r="N187">
        <v>10</v>
      </c>
      <c r="O187" t="b">
        <v>0</v>
      </c>
      <c r="P187" t="s">
        <v>8266</v>
      </c>
      <c r="Q187" s="10" t="s">
        <v>8307</v>
      </c>
      <c r="R187" t="s">
        <v>8311</v>
      </c>
      <c r="S187">
        <f t="shared" si="10"/>
        <v>6</v>
      </c>
      <c r="T187">
        <f t="shared" si="11"/>
        <v>2016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4">
        <f t="shared" si="8"/>
        <v>42797.833333333328</v>
      </c>
      <c r="J188" s="14">
        <f t="shared" si="9"/>
        <v>42767.812893518523</v>
      </c>
      <c r="K188">
        <v>1488571200</v>
      </c>
      <c r="L188">
        <v>1485977434</v>
      </c>
      <c r="M188" t="b">
        <v>0</v>
      </c>
      <c r="N188">
        <v>0</v>
      </c>
      <c r="O188" t="b">
        <v>0</v>
      </c>
      <c r="P188" t="s">
        <v>8266</v>
      </c>
      <c r="Q188" s="10" t="s">
        <v>8307</v>
      </c>
      <c r="R188" t="s">
        <v>8311</v>
      </c>
      <c r="S188">
        <f t="shared" si="10"/>
        <v>0</v>
      </c>
      <c r="T188">
        <f t="shared" si="11"/>
        <v>2017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4">
        <f t="shared" si="8"/>
        <v>42206.290972222225</v>
      </c>
      <c r="J189" s="14">
        <f t="shared" si="9"/>
        <v>42182.234456018516</v>
      </c>
      <c r="K189">
        <v>1437461940</v>
      </c>
      <c r="L189">
        <v>1435383457</v>
      </c>
      <c r="M189" t="b">
        <v>0</v>
      </c>
      <c r="N189">
        <v>5</v>
      </c>
      <c r="O189" t="b">
        <v>0</v>
      </c>
      <c r="P189" t="s">
        <v>8266</v>
      </c>
      <c r="Q189" s="10" t="s">
        <v>8307</v>
      </c>
      <c r="R189" t="s">
        <v>8311</v>
      </c>
      <c r="S189">
        <f t="shared" si="10"/>
        <v>16</v>
      </c>
      <c r="T189">
        <f t="shared" si="11"/>
        <v>2015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4">
        <f t="shared" si="8"/>
        <v>41887.18304398148</v>
      </c>
      <c r="J190" s="14">
        <f t="shared" si="9"/>
        <v>41857.18304398148</v>
      </c>
      <c r="K190">
        <v>1409891015</v>
      </c>
      <c r="L190">
        <v>1407299015</v>
      </c>
      <c r="M190" t="b">
        <v>0</v>
      </c>
      <c r="N190">
        <v>0</v>
      </c>
      <c r="O190" t="b">
        <v>0</v>
      </c>
      <c r="P190" t="s">
        <v>8266</v>
      </c>
      <c r="Q190" s="10" t="s">
        <v>8307</v>
      </c>
      <c r="R190" t="s">
        <v>8311</v>
      </c>
      <c r="S190">
        <f t="shared" si="10"/>
        <v>0</v>
      </c>
      <c r="T190">
        <f t="shared" si="11"/>
        <v>2014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4">
        <f t="shared" si="8"/>
        <v>42616.690706018519</v>
      </c>
      <c r="J191" s="14">
        <f t="shared" si="9"/>
        <v>42556.690706018519</v>
      </c>
      <c r="K191">
        <v>1472920477</v>
      </c>
      <c r="L191">
        <v>1467736477</v>
      </c>
      <c r="M191" t="b">
        <v>0</v>
      </c>
      <c r="N191">
        <v>5</v>
      </c>
      <c r="O191" t="b">
        <v>0</v>
      </c>
      <c r="P191" t="s">
        <v>8266</v>
      </c>
      <c r="Q191" s="10" t="s">
        <v>8307</v>
      </c>
      <c r="R191" t="s">
        <v>8311</v>
      </c>
      <c r="S191">
        <f t="shared" si="10"/>
        <v>0</v>
      </c>
      <c r="T191">
        <f t="shared" si="11"/>
        <v>2016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4">
        <f t="shared" si="8"/>
        <v>42537.650995370372</v>
      </c>
      <c r="J192" s="14">
        <f t="shared" si="9"/>
        <v>42527.650995370372</v>
      </c>
      <c r="K192">
        <v>1466091446</v>
      </c>
      <c r="L192">
        <v>1465227446</v>
      </c>
      <c r="M192" t="b">
        <v>0</v>
      </c>
      <c r="N192">
        <v>1</v>
      </c>
      <c r="O192" t="b">
        <v>0</v>
      </c>
      <c r="P192" t="s">
        <v>8266</v>
      </c>
      <c r="Q192" s="10" t="s">
        <v>8307</v>
      </c>
      <c r="R192" t="s">
        <v>8311</v>
      </c>
      <c r="S192">
        <f t="shared" si="10"/>
        <v>0</v>
      </c>
      <c r="T192">
        <f t="shared" si="11"/>
        <v>2016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4">
        <f t="shared" si="8"/>
        <v>42279.441412037035</v>
      </c>
      <c r="J193" s="14">
        <f t="shared" si="9"/>
        <v>42239.441412037035</v>
      </c>
      <c r="K193">
        <v>1443782138</v>
      </c>
      <c r="L193">
        <v>1440326138</v>
      </c>
      <c r="M193" t="b">
        <v>0</v>
      </c>
      <c r="N193">
        <v>3</v>
      </c>
      <c r="O193" t="b">
        <v>0</v>
      </c>
      <c r="P193" t="s">
        <v>8266</v>
      </c>
      <c r="Q193" s="10" t="s">
        <v>8307</v>
      </c>
      <c r="R193" t="s">
        <v>8311</v>
      </c>
      <c r="S193">
        <f t="shared" si="10"/>
        <v>5</v>
      </c>
      <c r="T193">
        <f t="shared" si="11"/>
        <v>2015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4">
        <f t="shared" ref="I194:I257" si="12">K194/60/60/24+DATE(1970,1,1)</f>
        <v>41929.792037037041</v>
      </c>
      <c r="J194" s="14">
        <f t="shared" ref="J194:J257" si="13">L194/60/60/24+DATE(1970,1,1)</f>
        <v>41899.792037037041</v>
      </c>
      <c r="K194">
        <v>1413572432</v>
      </c>
      <c r="L194">
        <v>1410980432</v>
      </c>
      <c r="M194" t="b">
        <v>0</v>
      </c>
      <c r="N194">
        <v>3</v>
      </c>
      <c r="O194" t="b">
        <v>0</v>
      </c>
      <c r="P194" t="s">
        <v>8266</v>
      </c>
      <c r="Q194" s="10" t="s">
        <v>8307</v>
      </c>
      <c r="R194" t="s">
        <v>8311</v>
      </c>
      <c r="S194">
        <f t="shared" ref="S194:S257" si="14">ROUND(E194/D194*100,0)</f>
        <v>0</v>
      </c>
      <c r="T194">
        <f t="shared" ref="T194:T257" si="15">YEAR(J194)</f>
        <v>2014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4">
        <f t="shared" si="12"/>
        <v>41971.976458333331</v>
      </c>
      <c r="J195" s="14">
        <f t="shared" si="13"/>
        <v>41911.934791666667</v>
      </c>
      <c r="K195">
        <v>1417217166</v>
      </c>
      <c r="L195">
        <v>1412029566</v>
      </c>
      <c r="M195" t="b">
        <v>0</v>
      </c>
      <c r="N195">
        <v>0</v>
      </c>
      <c r="O195" t="b">
        <v>0</v>
      </c>
      <c r="P195" t="s">
        <v>8266</v>
      </c>
      <c r="Q195" s="10" t="s">
        <v>8307</v>
      </c>
      <c r="R195" t="s">
        <v>8311</v>
      </c>
      <c r="S195">
        <f t="shared" si="14"/>
        <v>0</v>
      </c>
      <c r="T195">
        <f t="shared" si="15"/>
        <v>2014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4">
        <f t="shared" si="12"/>
        <v>42435.996886574074</v>
      </c>
      <c r="J196" s="14">
        <f t="shared" si="13"/>
        <v>42375.996886574074</v>
      </c>
      <c r="K196">
        <v>1457308531</v>
      </c>
      <c r="L196">
        <v>1452124531</v>
      </c>
      <c r="M196" t="b">
        <v>0</v>
      </c>
      <c r="N196">
        <v>3</v>
      </c>
      <c r="O196" t="b">
        <v>0</v>
      </c>
      <c r="P196" t="s">
        <v>8266</v>
      </c>
      <c r="Q196" s="10" t="s">
        <v>8307</v>
      </c>
      <c r="R196" t="s">
        <v>8311</v>
      </c>
      <c r="S196">
        <f t="shared" si="14"/>
        <v>0</v>
      </c>
      <c r="T196">
        <f t="shared" si="15"/>
        <v>2016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4">
        <f t="shared" si="12"/>
        <v>42195.67050925926</v>
      </c>
      <c r="J197" s="14">
        <f t="shared" si="13"/>
        <v>42135.67050925926</v>
      </c>
      <c r="K197">
        <v>1436544332</v>
      </c>
      <c r="L197">
        <v>1431360332</v>
      </c>
      <c r="M197" t="b">
        <v>0</v>
      </c>
      <c r="N197">
        <v>0</v>
      </c>
      <c r="O197" t="b">
        <v>0</v>
      </c>
      <c r="P197" t="s">
        <v>8266</v>
      </c>
      <c r="Q197" s="10" t="s">
        <v>8307</v>
      </c>
      <c r="R197" t="s">
        <v>8311</v>
      </c>
      <c r="S197">
        <f t="shared" si="14"/>
        <v>0</v>
      </c>
      <c r="T197">
        <f t="shared" si="15"/>
        <v>2015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4">
        <f t="shared" si="12"/>
        <v>42287.875</v>
      </c>
      <c r="J198" s="14">
        <f t="shared" si="13"/>
        <v>42259.542800925927</v>
      </c>
      <c r="K198">
        <v>1444510800</v>
      </c>
      <c r="L198">
        <v>1442062898</v>
      </c>
      <c r="M198" t="b">
        <v>0</v>
      </c>
      <c r="N198">
        <v>19</v>
      </c>
      <c r="O198" t="b">
        <v>0</v>
      </c>
      <c r="P198" t="s">
        <v>8266</v>
      </c>
      <c r="Q198" s="10" t="s">
        <v>8307</v>
      </c>
      <c r="R198" t="s">
        <v>8311</v>
      </c>
      <c r="S198">
        <f t="shared" si="14"/>
        <v>42</v>
      </c>
      <c r="T198">
        <f t="shared" si="15"/>
        <v>2015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4">
        <f t="shared" si="12"/>
        <v>42783.875</v>
      </c>
      <c r="J199" s="14">
        <f t="shared" si="13"/>
        <v>42741.848379629635</v>
      </c>
      <c r="K199">
        <v>1487365200</v>
      </c>
      <c r="L199">
        <v>1483734100</v>
      </c>
      <c r="M199" t="b">
        <v>0</v>
      </c>
      <c r="N199">
        <v>8</v>
      </c>
      <c r="O199" t="b">
        <v>0</v>
      </c>
      <c r="P199" t="s">
        <v>8266</v>
      </c>
      <c r="Q199" s="10" t="s">
        <v>8307</v>
      </c>
      <c r="R199" t="s">
        <v>8311</v>
      </c>
      <c r="S199">
        <f t="shared" si="14"/>
        <v>10</v>
      </c>
      <c r="T199">
        <f t="shared" si="15"/>
        <v>2017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4">
        <f t="shared" si="12"/>
        <v>41917.383356481485</v>
      </c>
      <c r="J200" s="14">
        <f t="shared" si="13"/>
        <v>41887.383356481485</v>
      </c>
      <c r="K200">
        <v>1412500322</v>
      </c>
      <c r="L200">
        <v>1409908322</v>
      </c>
      <c r="M200" t="b">
        <v>0</v>
      </c>
      <c r="N200">
        <v>6</v>
      </c>
      <c r="O200" t="b">
        <v>0</v>
      </c>
      <c r="P200" t="s">
        <v>8266</v>
      </c>
      <c r="Q200" s="10" t="s">
        <v>8307</v>
      </c>
      <c r="R200" t="s">
        <v>8311</v>
      </c>
      <c r="S200">
        <f t="shared" si="14"/>
        <v>1</v>
      </c>
      <c r="T200">
        <f t="shared" si="15"/>
        <v>2014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4">
        <f t="shared" si="12"/>
        <v>42614.123865740738</v>
      </c>
      <c r="J201" s="14">
        <f t="shared" si="13"/>
        <v>42584.123865740738</v>
      </c>
      <c r="K201">
        <v>1472698702</v>
      </c>
      <c r="L201">
        <v>1470106702</v>
      </c>
      <c r="M201" t="b">
        <v>0</v>
      </c>
      <c r="N201">
        <v>0</v>
      </c>
      <c r="O201" t="b">
        <v>0</v>
      </c>
      <c r="P201" t="s">
        <v>8266</v>
      </c>
      <c r="Q201" s="10" t="s">
        <v>8307</v>
      </c>
      <c r="R201" t="s">
        <v>8311</v>
      </c>
      <c r="S201">
        <f t="shared" si="14"/>
        <v>0</v>
      </c>
      <c r="T201">
        <f t="shared" si="15"/>
        <v>2016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4">
        <f t="shared" si="12"/>
        <v>41897.083368055559</v>
      </c>
      <c r="J202" s="14">
        <f t="shared" si="13"/>
        <v>41867.083368055559</v>
      </c>
      <c r="K202">
        <v>1410746403</v>
      </c>
      <c r="L202">
        <v>1408154403</v>
      </c>
      <c r="M202" t="b">
        <v>0</v>
      </c>
      <c r="N202">
        <v>18</v>
      </c>
      <c r="O202" t="b">
        <v>0</v>
      </c>
      <c r="P202" t="s">
        <v>8266</v>
      </c>
      <c r="Q202" s="10" t="s">
        <v>8307</v>
      </c>
      <c r="R202" t="s">
        <v>8311</v>
      </c>
      <c r="S202">
        <f t="shared" si="14"/>
        <v>26</v>
      </c>
      <c r="T202">
        <f t="shared" si="15"/>
        <v>2014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4">
        <f t="shared" si="12"/>
        <v>42043.818622685183</v>
      </c>
      <c r="J203" s="14">
        <f t="shared" si="13"/>
        <v>42023.818622685183</v>
      </c>
      <c r="K203">
        <v>1423424329</v>
      </c>
      <c r="L203">
        <v>1421696329</v>
      </c>
      <c r="M203" t="b">
        <v>0</v>
      </c>
      <c r="N203">
        <v>7</v>
      </c>
      <c r="O203" t="b">
        <v>0</v>
      </c>
      <c r="P203" t="s">
        <v>8266</v>
      </c>
      <c r="Q203" s="10" t="s">
        <v>8307</v>
      </c>
      <c r="R203" t="s">
        <v>8311</v>
      </c>
      <c r="S203">
        <f t="shared" si="14"/>
        <v>58</v>
      </c>
      <c r="T203">
        <f t="shared" si="15"/>
        <v>2015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4">
        <f t="shared" si="12"/>
        <v>42285.874305555553</v>
      </c>
      <c r="J204" s="14">
        <f t="shared" si="13"/>
        <v>42255.927824074075</v>
      </c>
      <c r="K204">
        <v>1444337940</v>
      </c>
      <c r="L204">
        <v>1441750564</v>
      </c>
      <c r="M204" t="b">
        <v>0</v>
      </c>
      <c r="N204">
        <v>0</v>
      </c>
      <c r="O204" t="b">
        <v>0</v>
      </c>
      <c r="P204" t="s">
        <v>8266</v>
      </c>
      <c r="Q204" s="10" t="s">
        <v>8307</v>
      </c>
      <c r="R204" t="s">
        <v>8311</v>
      </c>
      <c r="S204">
        <f t="shared" si="14"/>
        <v>0</v>
      </c>
      <c r="T204">
        <f t="shared" si="15"/>
        <v>2015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4">
        <f t="shared" si="12"/>
        <v>42033.847962962958</v>
      </c>
      <c r="J205" s="14">
        <f t="shared" si="13"/>
        <v>41973.847962962958</v>
      </c>
      <c r="K205">
        <v>1422562864</v>
      </c>
      <c r="L205">
        <v>1417378864</v>
      </c>
      <c r="M205" t="b">
        <v>0</v>
      </c>
      <c r="N205">
        <v>8</v>
      </c>
      <c r="O205" t="b">
        <v>0</v>
      </c>
      <c r="P205" t="s">
        <v>8266</v>
      </c>
      <c r="Q205" s="10" t="s">
        <v>8307</v>
      </c>
      <c r="R205" t="s">
        <v>8311</v>
      </c>
      <c r="S205">
        <f t="shared" si="14"/>
        <v>30</v>
      </c>
      <c r="T205">
        <f t="shared" si="15"/>
        <v>2014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4">
        <f t="shared" si="12"/>
        <v>42586.583368055552</v>
      </c>
      <c r="J206" s="14">
        <f t="shared" si="13"/>
        <v>42556.583368055552</v>
      </c>
      <c r="K206">
        <v>1470319203</v>
      </c>
      <c r="L206">
        <v>1467727203</v>
      </c>
      <c r="M206" t="b">
        <v>0</v>
      </c>
      <c r="N206">
        <v>1293</v>
      </c>
      <c r="O206" t="b">
        <v>0</v>
      </c>
      <c r="P206" t="s">
        <v>8266</v>
      </c>
      <c r="Q206" s="10" t="s">
        <v>8307</v>
      </c>
      <c r="R206" t="s">
        <v>8311</v>
      </c>
      <c r="S206">
        <f t="shared" si="14"/>
        <v>51</v>
      </c>
      <c r="T206">
        <f t="shared" si="15"/>
        <v>2016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4">
        <f t="shared" si="12"/>
        <v>42283.632199074069</v>
      </c>
      <c r="J207" s="14">
        <f t="shared" si="13"/>
        <v>42248.632199074069</v>
      </c>
      <c r="K207">
        <v>1444144222</v>
      </c>
      <c r="L207">
        <v>1441120222</v>
      </c>
      <c r="M207" t="b">
        <v>0</v>
      </c>
      <c r="N207">
        <v>17</v>
      </c>
      <c r="O207" t="b">
        <v>0</v>
      </c>
      <c r="P207" t="s">
        <v>8266</v>
      </c>
      <c r="Q207" s="10" t="s">
        <v>8307</v>
      </c>
      <c r="R207" t="s">
        <v>8311</v>
      </c>
      <c r="S207">
        <f t="shared" si="14"/>
        <v>16</v>
      </c>
      <c r="T207">
        <f t="shared" si="15"/>
        <v>2015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4">
        <f t="shared" si="12"/>
        <v>42588.004432870366</v>
      </c>
      <c r="J208" s="14">
        <f t="shared" si="13"/>
        <v>42567.004432870366</v>
      </c>
      <c r="K208">
        <v>1470441983</v>
      </c>
      <c r="L208">
        <v>1468627583</v>
      </c>
      <c r="M208" t="b">
        <v>0</v>
      </c>
      <c r="N208">
        <v>0</v>
      </c>
      <c r="O208" t="b">
        <v>0</v>
      </c>
      <c r="P208" t="s">
        <v>8266</v>
      </c>
      <c r="Q208" s="10" t="s">
        <v>8307</v>
      </c>
      <c r="R208" t="s">
        <v>8311</v>
      </c>
      <c r="S208">
        <f t="shared" si="14"/>
        <v>0</v>
      </c>
      <c r="T208">
        <f t="shared" si="15"/>
        <v>2016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4">
        <f t="shared" si="12"/>
        <v>42008.197199074071</v>
      </c>
      <c r="J209" s="14">
        <f t="shared" si="13"/>
        <v>41978.197199074071</v>
      </c>
      <c r="K209">
        <v>1420346638</v>
      </c>
      <c r="L209">
        <v>1417754638</v>
      </c>
      <c r="M209" t="b">
        <v>0</v>
      </c>
      <c r="N209">
        <v>13</v>
      </c>
      <c r="O209" t="b">
        <v>0</v>
      </c>
      <c r="P209" t="s">
        <v>8266</v>
      </c>
      <c r="Q209" s="10" t="s">
        <v>8307</v>
      </c>
      <c r="R209" t="s">
        <v>8311</v>
      </c>
      <c r="S209">
        <f t="shared" si="14"/>
        <v>15</v>
      </c>
      <c r="T209">
        <f t="shared" si="15"/>
        <v>2014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4">
        <f t="shared" si="12"/>
        <v>41989.369988425926</v>
      </c>
      <c r="J210" s="14">
        <f t="shared" si="13"/>
        <v>41959.369988425926</v>
      </c>
      <c r="K210">
        <v>1418719967</v>
      </c>
      <c r="L210">
        <v>1416127967</v>
      </c>
      <c r="M210" t="b">
        <v>0</v>
      </c>
      <c r="N210">
        <v>0</v>
      </c>
      <c r="O210" t="b">
        <v>0</v>
      </c>
      <c r="P210" t="s">
        <v>8266</v>
      </c>
      <c r="Q210" s="10" t="s">
        <v>8307</v>
      </c>
      <c r="R210" t="s">
        <v>8311</v>
      </c>
      <c r="S210">
        <f t="shared" si="14"/>
        <v>0</v>
      </c>
      <c r="T210">
        <f t="shared" si="15"/>
        <v>2014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4">
        <f t="shared" si="12"/>
        <v>42195.922858796301</v>
      </c>
      <c r="J211" s="14">
        <f t="shared" si="13"/>
        <v>42165.922858796301</v>
      </c>
      <c r="K211">
        <v>1436566135</v>
      </c>
      <c r="L211">
        <v>1433974135</v>
      </c>
      <c r="M211" t="b">
        <v>0</v>
      </c>
      <c r="N211">
        <v>0</v>
      </c>
      <c r="O211" t="b">
        <v>0</v>
      </c>
      <c r="P211" t="s">
        <v>8266</v>
      </c>
      <c r="Q211" s="10" t="s">
        <v>8307</v>
      </c>
      <c r="R211" t="s">
        <v>8311</v>
      </c>
      <c r="S211">
        <f t="shared" si="14"/>
        <v>0</v>
      </c>
      <c r="T211">
        <f t="shared" si="15"/>
        <v>2015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4">
        <f t="shared" si="12"/>
        <v>42278.208333333328</v>
      </c>
      <c r="J212" s="14">
        <f t="shared" si="13"/>
        <v>42249.064722222218</v>
      </c>
      <c r="K212">
        <v>1443675600</v>
      </c>
      <c r="L212">
        <v>1441157592</v>
      </c>
      <c r="M212" t="b">
        <v>0</v>
      </c>
      <c r="N212">
        <v>33</v>
      </c>
      <c r="O212" t="b">
        <v>0</v>
      </c>
      <c r="P212" t="s">
        <v>8266</v>
      </c>
      <c r="Q212" s="10" t="s">
        <v>8307</v>
      </c>
      <c r="R212" t="s">
        <v>8311</v>
      </c>
      <c r="S212">
        <f t="shared" si="14"/>
        <v>25</v>
      </c>
      <c r="T212">
        <f t="shared" si="15"/>
        <v>2015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4">
        <f t="shared" si="12"/>
        <v>42266.159918981488</v>
      </c>
      <c r="J213" s="14">
        <f t="shared" si="13"/>
        <v>42236.159918981488</v>
      </c>
      <c r="K213">
        <v>1442634617</v>
      </c>
      <c r="L213">
        <v>1440042617</v>
      </c>
      <c r="M213" t="b">
        <v>0</v>
      </c>
      <c r="N213">
        <v>12</v>
      </c>
      <c r="O213" t="b">
        <v>0</v>
      </c>
      <c r="P213" t="s">
        <v>8266</v>
      </c>
      <c r="Q213" s="10" t="s">
        <v>8307</v>
      </c>
      <c r="R213" t="s">
        <v>8311</v>
      </c>
      <c r="S213">
        <f t="shared" si="14"/>
        <v>45</v>
      </c>
      <c r="T213">
        <f t="shared" si="15"/>
        <v>2015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4">
        <f t="shared" si="12"/>
        <v>42476.839351851857</v>
      </c>
      <c r="J214" s="14">
        <f t="shared" si="13"/>
        <v>42416.881018518514</v>
      </c>
      <c r="K214">
        <v>1460837320</v>
      </c>
      <c r="L214">
        <v>1455656920</v>
      </c>
      <c r="M214" t="b">
        <v>0</v>
      </c>
      <c r="N214">
        <v>1</v>
      </c>
      <c r="O214" t="b">
        <v>0</v>
      </c>
      <c r="P214" t="s">
        <v>8266</v>
      </c>
      <c r="Q214" s="10" t="s">
        <v>8307</v>
      </c>
      <c r="R214" t="s">
        <v>8311</v>
      </c>
      <c r="S214">
        <f t="shared" si="14"/>
        <v>0</v>
      </c>
      <c r="T214">
        <f t="shared" si="15"/>
        <v>2016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4">
        <f t="shared" si="12"/>
        <v>42232.587974537033</v>
      </c>
      <c r="J215" s="14">
        <f t="shared" si="13"/>
        <v>42202.594293981485</v>
      </c>
      <c r="K215">
        <v>1439734001</v>
      </c>
      <c r="L215">
        <v>1437142547</v>
      </c>
      <c r="M215" t="b">
        <v>0</v>
      </c>
      <c r="N215">
        <v>1</v>
      </c>
      <c r="O215" t="b">
        <v>0</v>
      </c>
      <c r="P215" t="s">
        <v>8266</v>
      </c>
      <c r="Q215" s="10" t="s">
        <v>8307</v>
      </c>
      <c r="R215" t="s">
        <v>8311</v>
      </c>
      <c r="S215">
        <f t="shared" si="14"/>
        <v>0</v>
      </c>
      <c r="T215">
        <f t="shared" si="15"/>
        <v>2015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4">
        <f t="shared" si="12"/>
        <v>42069.64061342593</v>
      </c>
      <c r="J216" s="14">
        <f t="shared" si="13"/>
        <v>42009.64061342593</v>
      </c>
      <c r="K216">
        <v>1425655349</v>
      </c>
      <c r="L216">
        <v>1420471349</v>
      </c>
      <c r="M216" t="b">
        <v>0</v>
      </c>
      <c r="N216">
        <v>1</v>
      </c>
      <c r="O216" t="b">
        <v>0</v>
      </c>
      <c r="P216" t="s">
        <v>8266</v>
      </c>
      <c r="Q216" s="10" t="s">
        <v>8307</v>
      </c>
      <c r="R216" t="s">
        <v>8311</v>
      </c>
      <c r="S216">
        <f t="shared" si="14"/>
        <v>0</v>
      </c>
      <c r="T216">
        <f t="shared" si="15"/>
        <v>2015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4">
        <f t="shared" si="12"/>
        <v>42417.999305555553</v>
      </c>
      <c r="J217" s="14">
        <f t="shared" si="13"/>
        <v>42375.230115740742</v>
      </c>
      <c r="K217">
        <v>1455753540</v>
      </c>
      <c r="L217">
        <v>1452058282</v>
      </c>
      <c r="M217" t="b">
        <v>0</v>
      </c>
      <c r="N217">
        <v>1</v>
      </c>
      <c r="O217" t="b">
        <v>0</v>
      </c>
      <c r="P217" t="s">
        <v>8266</v>
      </c>
      <c r="Q217" s="10" t="s">
        <v>8307</v>
      </c>
      <c r="R217" t="s">
        <v>8311</v>
      </c>
      <c r="S217">
        <f t="shared" si="14"/>
        <v>0</v>
      </c>
      <c r="T217">
        <f t="shared" si="15"/>
        <v>2016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4">
        <f t="shared" si="12"/>
        <v>42116.917094907403</v>
      </c>
      <c r="J218" s="14">
        <f t="shared" si="13"/>
        <v>42066.958761574075</v>
      </c>
      <c r="K218">
        <v>1429740037</v>
      </c>
      <c r="L218">
        <v>1425423637</v>
      </c>
      <c r="M218" t="b">
        <v>0</v>
      </c>
      <c r="N218">
        <v>84</v>
      </c>
      <c r="O218" t="b">
        <v>0</v>
      </c>
      <c r="P218" t="s">
        <v>8266</v>
      </c>
      <c r="Q218" s="10" t="s">
        <v>8307</v>
      </c>
      <c r="R218" t="s">
        <v>8311</v>
      </c>
      <c r="S218">
        <f t="shared" si="14"/>
        <v>56</v>
      </c>
      <c r="T218">
        <f t="shared" si="15"/>
        <v>2015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4">
        <f t="shared" si="12"/>
        <v>42001.64061342593</v>
      </c>
      <c r="J219" s="14">
        <f t="shared" si="13"/>
        <v>41970.64061342593</v>
      </c>
      <c r="K219">
        <v>1419780149</v>
      </c>
      <c r="L219">
        <v>1417101749</v>
      </c>
      <c r="M219" t="b">
        <v>0</v>
      </c>
      <c r="N219">
        <v>38</v>
      </c>
      <c r="O219" t="b">
        <v>0</v>
      </c>
      <c r="P219" t="s">
        <v>8266</v>
      </c>
      <c r="Q219" s="10" t="s">
        <v>8307</v>
      </c>
      <c r="R219" t="s">
        <v>8311</v>
      </c>
      <c r="S219">
        <f t="shared" si="14"/>
        <v>12</v>
      </c>
      <c r="T219">
        <f t="shared" si="15"/>
        <v>2014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4">
        <f t="shared" si="12"/>
        <v>42139.628344907411</v>
      </c>
      <c r="J220" s="14">
        <f t="shared" si="13"/>
        <v>42079.628344907411</v>
      </c>
      <c r="K220">
        <v>1431702289</v>
      </c>
      <c r="L220">
        <v>1426518289</v>
      </c>
      <c r="M220" t="b">
        <v>0</v>
      </c>
      <c r="N220">
        <v>1</v>
      </c>
      <c r="O220" t="b">
        <v>0</v>
      </c>
      <c r="P220" t="s">
        <v>8266</v>
      </c>
      <c r="Q220" s="10" t="s">
        <v>8307</v>
      </c>
      <c r="R220" t="s">
        <v>8311</v>
      </c>
      <c r="S220">
        <f t="shared" si="14"/>
        <v>2</v>
      </c>
      <c r="T220">
        <f t="shared" si="15"/>
        <v>2015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4">
        <f t="shared" si="12"/>
        <v>42461.290972222225</v>
      </c>
      <c r="J221" s="14">
        <f t="shared" si="13"/>
        <v>42429.326678240745</v>
      </c>
      <c r="K221">
        <v>1459493940</v>
      </c>
      <c r="L221">
        <v>1456732225</v>
      </c>
      <c r="M221" t="b">
        <v>0</v>
      </c>
      <c r="N221">
        <v>76</v>
      </c>
      <c r="O221" t="b">
        <v>0</v>
      </c>
      <c r="P221" t="s">
        <v>8266</v>
      </c>
      <c r="Q221" s="10" t="s">
        <v>8307</v>
      </c>
      <c r="R221" t="s">
        <v>8311</v>
      </c>
      <c r="S221">
        <f t="shared" si="14"/>
        <v>18</v>
      </c>
      <c r="T221">
        <f t="shared" si="15"/>
        <v>2016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4">
        <f t="shared" si="12"/>
        <v>42236.837499999994</v>
      </c>
      <c r="J222" s="14">
        <f t="shared" si="13"/>
        <v>42195.643865740742</v>
      </c>
      <c r="K222">
        <v>1440101160</v>
      </c>
      <c r="L222">
        <v>1436542030</v>
      </c>
      <c r="M222" t="b">
        <v>0</v>
      </c>
      <c r="N222">
        <v>3</v>
      </c>
      <c r="O222" t="b">
        <v>0</v>
      </c>
      <c r="P222" t="s">
        <v>8266</v>
      </c>
      <c r="Q222" s="10" t="s">
        <v>8307</v>
      </c>
      <c r="R222" t="s">
        <v>8311</v>
      </c>
      <c r="S222">
        <f t="shared" si="14"/>
        <v>1</v>
      </c>
      <c r="T222">
        <f t="shared" si="15"/>
        <v>2015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4">
        <f t="shared" si="12"/>
        <v>42091.79587962963</v>
      </c>
      <c r="J223" s="14">
        <f t="shared" si="13"/>
        <v>42031.837546296301</v>
      </c>
      <c r="K223">
        <v>1427569564</v>
      </c>
      <c r="L223">
        <v>1422389164</v>
      </c>
      <c r="M223" t="b">
        <v>0</v>
      </c>
      <c r="N223">
        <v>0</v>
      </c>
      <c r="O223" t="b">
        <v>0</v>
      </c>
      <c r="P223" t="s">
        <v>8266</v>
      </c>
      <c r="Q223" s="10" t="s">
        <v>8307</v>
      </c>
      <c r="R223" t="s">
        <v>8311</v>
      </c>
      <c r="S223">
        <f t="shared" si="14"/>
        <v>0</v>
      </c>
      <c r="T223">
        <f t="shared" si="15"/>
        <v>2015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4">
        <f t="shared" si="12"/>
        <v>42090.110416666663</v>
      </c>
      <c r="J224" s="14">
        <f t="shared" si="13"/>
        <v>42031.769884259258</v>
      </c>
      <c r="K224">
        <v>1427423940</v>
      </c>
      <c r="L224">
        <v>1422383318</v>
      </c>
      <c r="M224" t="b">
        <v>0</v>
      </c>
      <c r="N224">
        <v>2</v>
      </c>
      <c r="O224" t="b">
        <v>0</v>
      </c>
      <c r="P224" t="s">
        <v>8266</v>
      </c>
      <c r="Q224" s="10" t="s">
        <v>8307</v>
      </c>
      <c r="R224" t="s">
        <v>8311</v>
      </c>
      <c r="S224">
        <f t="shared" si="14"/>
        <v>13</v>
      </c>
      <c r="T224">
        <f t="shared" si="15"/>
        <v>2015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4">
        <f t="shared" si="12"/>
        <v>42512.045138888891</v>
      </c>
      <c r="J225" s="14">
        <f t="shared" si="13"/>
        <v>42482.048032407409</v>
      </c>
      <c r="K225">
        <v>1463879100</v>
      </c>
      <c r="L225">
        <v>1461287350</v>
      </c>
      <c r="M225" t="b">
        <v>0</v>
      </c>
      <c r="N225">
        <v>0</v>
      </c>
      <c r="O225" t="b">
        <v>0</v>
      </c>
      <c r="P225" t="s">
        <v>8266</v>
      </c>
      <c r="Q225" s="10" t="s">
        <v>8307</v>
      </c>
      <c r="R225" t="s">
        <v>8311</v>
      </c>
      <c r="S225">
        <f t="shared" si="14"/>
        <v>0</v>
      </c>
      <c r="T225">
        <f t="shared" si="15"/>
        <v>2016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4">
        <f t="shared" si="12"/>
        <v>42195.235254629632</v>
      </c>
      <c r="J226" s="14">
        <f t="shared" si="13"/>
        <v>42135.235254629632</v>
      </c>
      <c r="K226">
        <v>1436506726</v>
      </c>
      <c r="L226">
        <v>1431322726</v>
      </c>
      <c r="M226" t="b">
        <v>0</v>
      </c>
      <c r="N226">
        <v>0</v>
      </c>
      <c r="O226" t="b">
        <v>0</v>
      </c>
      <c r="P226" t="s">
        <v>8266</v>
      </c>
      <c r="Q226" s="10" t="s">
        <v>8307</v>
      </c>
      <c r="R226" t="s">
        <v>8311</v>
      </c>
      <c r="S226">
        <f t="shared" si="14"/>
        <v>0</v>
      </c>
      <c r="T226">
        <f t="shared" si="15"/>
        <v>2015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4">
        <f t="shared" si="12"/>
        <v>42468.919606481482</v>
      </c>
      <c r="J227" s="14">
        <f t="shared" si="13"/>
        <v>42438.961273148147</v>
      </c>
      <c r="K227">
        <v>1460153054</v>
      </c>
      <c r="L227">
        <v>1457564654</v>
      </c>
      <c r="M227" t="b">
        <v>0</v>
      </c>
      <c r="N227">
        <v>0</v>
      </c>
      <c r="O227" t="b">
        <v>0</v>
      </c>
      <c r="P227" t="s">
        <v>8266</v>
      </c>
      <c r="Q227" s="10" t="s">
        <v>8307</v>
      </c>
      <c r="R227" t="s">
        <v>8311</v>
      </c>
      <c r="S227">
        <f t="shared" si="14"/>
        <v>0</v>
      </c>
      <c r="T227">
        <f t="shared" si="15"/>
        <v>2016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4">
        <f t="shared" si="12"/>
        <v>42155.395138888889</v>
      </c>
      <c r="J228" s="14">
        <f t="shared" si="13"/>
        <v>42106.666018518517</v>
      </c>
      <c r="K228">
        <v>1433064540</v>
      </c>
      <c r="L228">
        <v>1428854344</v>
      </c>
      <c r="M228" t="b">
        <v>0</v>
      </c>
      <c r="N228">
        <v>2</v>
      </c>
      <c r="O228" t="b">
        <v>0</v>
      </c>
      <c r="P228" t="s">
        <v>8266</v>
      </c>
      <c r="Q228" s="10" t="s">
        <v>8307</v>
      </c>
      <c r="R228" t="s">
        <v>8311</v>
      </c>
      <c r="S228">
        <f t="shared" si="14"/>
        <v>1</v>
      </c>
      <c r="T228">
        <f t="shared" si="15"/>
        <v>2015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4">
        <f t="shared" si="12"/>
        <v>42194.893993055557</v>
      </c>
      <c r="J229" s="14">
        <f t="shared" si="13"/>
        <v>42164.893993055557</v>
      </c>
      <c r="K229">
        <v>1436477241</v>
      </c>
      <c r="L229">
        <v>1433885241</v>
      </c>
      <c r="M229" t="b">
        <v>0</v>
      </c>
      <c r="N229">
        <v>0</v>
      </c>
      <c r="O229" t="b">
        <v>0</v>
      </c>
      <c r="P229" t="s">
        <v>8266</v>
      </c>
      <c r="Q229" s="10" t="s">
        <v>8307</v>
      </c>
      <c r="R229" t="s">
        <v>8311</v>
      </c>
      <c r="S229">
        <f t="shared" si="14"/>
        <v>0</v>
      </c>
      <c r="T229">
        <f t="shared" si="15"/>
        <v>2015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4">
        <f t="shared" si="12"/>
        <v>42156.686400462961</v>
      </c>
      <c r="J230" s="14">
        <f t="shared" si="13"/>
        <v>42096.686400462961</v>
      </c>
      <c r="K230">
        <v>1433176105</v>
      </c>
      <c r="L230">
        <v>1427992105</v>
      </c>
      <c r="M230" t="b">
        <v>0</v>
      </c>
      <c r="N230">
        <v>0</v>
      </c>
      <c r="O230" t="b">
        <v>0</v>
      </c>
      <c r="P230" t="s">
        <v>8266</v>
      </c>
      <c r="Q230" s="10" t="s">
        <v>8307</v>
      </c>
      <c r="R230" t="s">
        <v>8311</v>
      </c>
      <c r="S230">
        <f t="shared" si="14"/>
        <v>0</v>
      </c>
      <c r="T230">
        <f t="shared" si="15"/>
        <v>2015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4">
        <f t="shared" si="12"/>
        <v>42413.933993055558</v>
      </c>
      <c r="J231" s="14">
        <f t="shared" si="13"/>
        <v>42383.933993055558</v>
      </c>
      <c r="K231">
        <v>1455402297</v>
      </c>
      <c r="L231">
        <v>1452810297</v>
      </c>
      <c r="M231" t="b">
        <v>0</v>
      </c>
      <c r="N231">
        <v>0</v>
      </c>
      <c r="O231" t="b">
        <v>0</v>
      </c>
      <c r="P231" t="s">
        <v>8266</v>
      </c>
      <c r="Q231" s="10" t="s">
        <v>8307</v>
      </c>
      <c r="R231" t="s">
        <v>8311</v>
      </c>
      <c r="S231">
        <f t="shared" si="14"/>
        <v>0</v>
      </c>
      <c r="T231">
        <f t="shared" si="15"/>
        <v>2016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4">
        <f t="shared" si="12"/>
        <v>42159.777210648142</v>
      </c>
      <c r="J232" s="14">
        <f t="shared" si="13"/>
        <v>42129.777210648142</v>
      </c>
      <c r="K232">
        <v>1433443151</v>
      </c>
      <c r="L232">
        <v>1430851151</v>
      </c>
      <c r="M232" t="b">
        <v>0</v>
      </c>
      <c r="N232">
        <v>2</v>
      </c>
      <c r="O232" t="b">
        <v>0</v>
      </c>
      <c r="P232" t="s">
        <v>8266</v>
      </c>
      <c r="Q232" s="10" t="s">
        <v>8307</v>
      </c>
      <c r="R232" t="s">
        <v>8311</v>
      </c>
      <c r="S232">
        <f t="shared" si="14"/>
        <v>0</v>
      </c>
      <c r="T232">
        <f t="shared" si="15"/>
        <v>2015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4">
        <f t="shared" si="12"/>
        <v>42371.958923611113</v>
      </c>
      <c r="J233" s="14">
        <f t="shared" si="13"/>
        <v>42341.958923611113</v>
      </c>
      <c r="K233">
        <v>1451775651</v>
      </c>
      <c r="L233">
        <v>1449183651</v>
      </c>
      <c r="M233" t="b">
        <v>0</v>
      </c>
      <c r="N233">
        <v>0</v>
      </c>
      <c r="O233" t="b">
        <v>0</v>
      </c>
      <c r="P233" t="s">
        <v>8266</v>
      </c>
      <c r="Q233" s="10" t="s">
        <v>8307</v>
      </c>
      <c r="R233" t="s">
        <v>8311</v>
      </c>
      <c r="S233">
        <f t="shared" si="14"/>
        <v>0</v>
      </c>
      <c r="T233">
        <f t="shared" si="15"/>
        <v>2015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4">
        <f t="shared" si="12"/>
        <v>42062.82576388889</v>
      </c>
      <c r="J234" s="14">
        <f t="shared" si="13"/>
        <v>42032.82576388889</v>
      </c>
      <c r="K234">
        <v>1425066546</v>
      </c>
      <c r="L234">
        <v>1422474546</v>
      </c>
      <c r="M234" t="b">
        <v>0</v>
      </c>
      <c r="N234">
        <v>7</v>
      </c>
      <c r="O234" t="b">
        <v>0</v>
      </c>
      <c r="P234" t="s">
        <v>8266</v>
      </c>
      <c r="Q234" s="10" t="s">
        <v>8307</v>
      </c>
      <c r="R234" t="s">
        <v>8311</v>
      </c>
      <c r="S234">
        <f t="shared" si="14"/>
        <v>3</v>
      </c>
      <c r="T234">
        <f t="shared" si="15"/>
        <v>2015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4">
        <f t="shared" si="12"/>
        <v>42642.911712962959</v>
      </c>
      <c r="J235" s="14">
        <f t="shared" si="13"/>
        <v>42612.911712962959</v>
      </c>
      <c r="K235">
        <v>1475185972</v>
      </c>
      <c r="L235">
        <v>1472593972</v>
      </c>
      <c r="M235" t="b">
        <v>0</v>
      </c>
      <c r="N235">
        <v>0</v>
      </c>
      <c r="O235" t="b">
        <v>0</v>
      </c>
      <c r="P235" t="s">
        <v>8266</v>
      </c>
      <c r="Q235" s="10" t="s">
        <v>8307</v>
      </c>
      <c r="R235" t="s">
        <v>8311</v>
      </c>
      <c r="S235">
        <f t="shared" si="14"/>
        <v>0</v>
      </c>
      <c r="T235">
        <f t="shared" si="15"/>
        <v>2016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4">
        <f t="shared" si="12"/>
        <v>42176.035405092596</v>
      </c>
      <c r="J236" s="14">
        <f t="shared" si="13"/>
        <v>42136.035405092596</v>
      </c>
      <c r="K236">
        <v>1434847859</v>
      </c>
      <c r="L236">
        <v>1431391859</v>
      </c>
      <c r="M236" t="b">
        <v>0</v>
      </c>
      <c r="N236">
        <v>5</v>
      </c>
      <c r="O236" t="b">
        <v>0</v>
      </c>
      <c r="P236" t="s">
        <v>8266</v>
      </c>
      <c r="Q236" s="10" t="s">
        <v>8307</v>
      </c>
      <c r="R236" t="s">
        <v>8311</v>
      </c>
      <c r="S236">
        <f t="shared" si="14"/>
        <v>40</v>
      </c>
      <c r="T236">
        <f t="shared" si="15"/>
        <v>2015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4">
        <f t="shared" si="12"/>
        <v>42194.908530092594</v>
      </c>
      <c r="J237" s="14">
        <f t="shared" si="13"/>
        <v>42164.908530092594</v>
      </c>
      <c r="K237">
        <v>1436478497</v>
      </c>
      <c r="L237">
        <v>1433886497</v>
      </c>
      <c r="M237" t="b">
        <v>0</v>
      </c>
      <c r="N237">
        <v>0</v>
      </c>
      <c r="O237" t="b">
        <v>0</v>
      </c>
      <c r="P237" t="s">
        <v>8266</v>
      </c>
      <c r="Q237" s="10" t="s">
        <v>8307</v>
      </c>
      <c r="R237" t="s">
        <v>8311</v>
      </c>
      <c r="S237">
        <f t="shared" si="14"/>
        <v>0</v>
      </c>
      <c r="T237">
        <f t="shared" si="15"/>
        <v>2015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4">
        <f t="shared" si="12"/>
        <v>42374</v>
      </c>
      <c r="J238" s="14">
        <f t="shared" si="13"/>
        <v>42321.08447916666</v>
      </c>
      <c r="K238">
        <v>1451952000</v>
      </c>
      <c r="L238">
        <v>1447380099</v>
      </c>
      <c r="M238" t="b">
        <v>0</v>
      </c>
      <c r="N238">
        <v>0</v>
      </c>
      <c r="O238" t="b">
        <v>0</v>
      </c>
      <c r="P238" t="s">
        <v>8266</v>
      </c>
      <c r="Q238" s="10" t="s">
        <v>8307</v>
      </c>
      <c r="R238" t="s">
        <v>8311</v>
      </c>
      <c r="S238">
        <f t="shared" si="14"/>
        <v>0</v>
      </c>
      <c r="T238">
        <f t="shared" si="15"/>
        <v>2015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4">
        <f t="shared" si="12"/>
        <v>42437.577187499999</v>
      </c>
      <c r="J239" s="14">
        <f t="shared" si="13"/>
        <v>42377.577187499999</v>
      </c>
      <c r="K239">
        <v>1457445069</v>
      </c>
      <c r="L239">
        <v>1452261069</v>
      </c>
      <c r="M239" t="b">
        <v>0</v>
      </c>
      <c r="N239">
        <v>1</v>
      </c>
      <c r="O239" t="b">
        <v>0</v>
      </c>
      <c r="P239" t="s">
        <v>8266</v>
      </c>
      <c r="Q239" s="10" t="s">
        <v>8307</v>
      </c>
      <c r="R239" t="s">
        <v>8311</v>
      </c>
      <c r="S239">
        <f t="shared" si="14"/>
        <v>0</v>
      </c>
      <c r="T239">
        <f t="shared" si="15"/>
        <v>2016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4">
        <f t="shared" si="12"/>
        <v>42734.375</v>
      </c>
      <c r="J240" s="14">
        <f t="shared" si="13"/>
        <v>42713.962499999994</v>
      </c>
      <c r="K240">
        <v>1483088400</v>
      </c>
      <c r="L240">
        <v>1481324760</v>
      </c>
      <c r="M240" t="b">
        <v>0</v>
      </c>
      <c r="N240">
        <v>0</v>
      </c>
      <c r="O240" t="b">
        <v>0</v>
      </c>
      <c r="P240" t="s">
        <v>8266</v>
      </c>
      <c r="Q240" s="10" t="s">
        <v>8307</v>
      </c>
      <c r="R240" t="s">
        <v>8311</v>
      </c>
      <c r="S240">
        <f t="shared" si="14"/>
        <v>0</v>
      </c>
      <c r="T240">
        <f t="shared" si="15"/>
        <v>2016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4">
        <f t="shared" si="12"/>
        <v>42316.5</v>
      </c>
      <c r="J241" s="14">
        <f t="shared" si="13"/>
        <v>42297.110300925924</v>
      </c>
      <c r="K241">
        <v>1446984000</v>
      </c>
      <c r="L241">
        <v>1445308730</v>
      </c>
      <c r="M241" t="b">
        <v>0</v>
      </c>
      <c r="N241">
        <v>5</v>
      </c>
      <c r="O241" t="b">
        <v>0</v>
      </c>
      <c r="P241" t="s">
        <v>8266</v>
      </c>
      <c r="Q241" s="10" t="s">
        <v>8307</v>
      </c>
      <c r="R241" t="s">
        <v>8311</v>
      </c>
      <c r="S241">
        <f t="shared" si="14"/>
        <v>25</v>
      </c>
      <c r="T241">
        <f t="shared" si="15"/>
        <v>2015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4">
        <f t="shared" si="12"/>
        <v>41399.708460648151</v>
      </c>
      <c r="J242" s="14">
        <f t="shared" si="13"/>
        <v>41354.708460648151</v>
      </c>
      <c r="K242">
        <v>1367773211</v>
      </c>
      <c r="L242">
        <v>1363885211</v>
      </c>
      <c r="M242" t="b">
        <v>1</v>
      </c>
      <c r="N242">
        <v>137</v>
      </c>
      <c r="O242" t="b">
        <v>1</v>
      </c>
      <c r="P242" t="s">
        <v>8267</v>
      </c>
      <c r="Q242" s="10" t="s">
        <v>8307</v>
      </c>
      <c r="R242" t="s">
        <v>8312</v>
      </c>
      <c r="S242">
        <f t="shared" si="14"/>
        <v>108</v>
      </c>
      <c r="T242">
        <f t="shared" si="15"/>
        <v>2013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4">
        <f t="shared" si="12"/>
        <v>41994.697962962964</v>
      </c>
      <c r="J243" s="14">
        <f t="shared" si="13"/>
        <v>41949.697962962964</v>
      </c>
      <c r="K243">
        <v>1419180304</v>
      </c>
      <c r="L243">
        <v>1415292304</v>
      </c>
      <c r="M243" t="b">
        <v>1</v>
      </c>
      <c r="N243">
        <v>376</v>
      </c>
      <c r="O243" t="b">
        <v>1</v>
      </c>
      <c r="P243" t="s">
        <v>8267</v>
      </c>
      <c r="Q243" s="10" t="s">
        <v>8307</v>
      </c>
      <c r="R243" t="s">
        <v>8312</v>
      </c>
      <c r="S243">
        <f t="shared" si="14"/>
        <v>113</v>
      </c>
      <c r="T243">
        <f t="shared" si="15"/>
        <v>2014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4">
        <f t="shared" si="12"/>
        <v>40897.492939814816</v>
      </c>
      <c r="J244" s="14">
        <f t="shared" si="13"/>
        <v>40862.492939814816</v>
      </c>
      <c r="K244">
        <v>1324381790</v>
      </c>
      <c r="L244">
        <v>1321357790</v>
      </c>
      <c r="M244" t="b">
        <v>1</v>
      </c>
      <c r="N244">
        <v>202</v>
      </c>
      <c r="O244" t="b">
        <v>1</v>
      </c>
      <c r="P244" t="s">
        <v>8267</v>
      </c>
      <c r="Q244" s="10" t="s">
        <v>8307</v>
      </c>
      <c r="R244" t="s">
        <v>8312</v>
      </c>
      <c r="S244">
        <f t="shared" si="14"/>
        <v>113</v>
      </c>
      <c r="T244">
        <f t="shared" si="15"/>
        <v>2011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4">
        <f t="shared" si="12"/>
        <v>41692.047500000001</v>
      </c>
      <c r="J245" s="14">
        <f t="shared" si="13"/>
        <v>41662.047500000001</v>
      </c>
      <c r="K245">
        <v>1393031304</v>
      </c>
      <c r="L245">
        <v>1390439304</v>
      </c>
      <c r="M245" t="b">
        <v>1</v>
      </c>
      <c r="N245">
        <v>328</v>
      </c>
      <c r="O245" t="b">
        <v>1</v>
      </c>
      <c r="P245" t="s">
        <v>8267</v>
      </c>
      <c r="Q245" s="10" t="s">
        <v>8307</v>
      </c>
      <c r="R245" t="s">
        <v>8312</v>
      </c>
      <c r="S245">
        <f t="shared" si="14"/>
        <v>103</v>
      </c>
      <c r="T245">
        <f t="shared" si="15"/>
        <v>2014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4">
        <f t="shared" si="12"/>
        <v>40253.29583333333</v>
      </c>
      <c r="J246" s="14">
        <f t="shared" si="13"/>
        <v>40213.323599537034</v>
      </c>
      <c r="K246">
        <v>1268723160</v>
      </c>
      <c r="L246">
        <v>1265269559</v>
      </c>
      <c r="M246" t="b">
        <v>1</v>
      </c>
      <c r="N246">
        <v>84</v>
      </c>
      <c r="O246" t="b">
        <v>1</v>
      </c>
      <c r="P246" t="s">
        <v>8267</v>
      </c>
      <c r="Q246" s="10" t="s">
        <v>8307</v>
      </c>
      <c r="R246" t="s">
        <v>8312</v>
      </c>
      <c r="S246">
        <f t="shared" si="14"/>
        <v>114</v>
      </c>
      <c r="T246">
        <f t="shared" si="15"/>
        <v>2010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4">
        <f t="shared" si="12"/>
        <v>41137.053067129629</v>
      </c>
      <c r="J247" s="14">
        <f t="shared" si="13"/>
        <v>41107.053067129629</v>
      </c>
      <c r="K247">
        <v>1345079785</v>
      </c>
      <c r="L247">
        <v>1342487785</v>
      </c>
      <c r="M247" t="b">
        <v>1</v>
      </c>
      <c r="N247">
        <v>96</v>
      </c>
      <c r="O247" t="b">
        <v>1</v>
      </c>
      <c r="P247" t="s">
        <v>8267</v>
      </c>
      <c r="Q247" s="10" t="s">
        <v>8307</v>
      </c>
      <c r="R247" t="s">
        <v>8312</v>
      </c>
      <c r="S247">
        <f t="shared" si="14"/>
        <v>104</v>
      </c>
      <c r="T247">
        <f t="shared" si="15"/>
        <v>2012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4">
        <f t="shared" si="12"/>
        <v>40530.405150462961</v>
      </c>
      <c r="J248" s="14">
        <f t="shared" si="13"/>
        <v>40480.363483796296</v>
      </c>
      <c r="K248">
        <v>1292665405</v>
      </c>
      <c r="L248">
        <v>1288341805</v>
      </c>
      <c r="M248" t="b">
        <v>1</v>
      </c>
      <c r="N248">
        <v>223</v>
      </c>
      <c r="O248" t="b">
        <v>1</v>
      </c>
      <c r="P248" t="s">
        <v>8267</v>
      </c>
      <c r="Q248" s="10" t="s">
        <v>8307</v>
      </c>
      <c r="R248" t="s">
        <v>8312</v>
      </c>
      <c r="S248">
        <f t="shared" si="14"/>
        <v>305</v>
      </c>
      <c r="T248">
        <f t="shared" si="15"/>
        <v>2010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4">
        <f t="shared" si="12"/>
        <v>40467.152083333334</v>
      </c>
      <c r="J249" s="14">
        <f t="shared" si="13"/>
        <v>40430.604328703703</v>
      </c>
      <c r="K249">
        <v>1287200340</v>
      </c>
      <c r="L249">
        <v>1284042614</v>
      </c>
      <c r="M249" t="b">
        <v>1</v>
      </c>
      <c r="N249">
        <v>62</v>
      </c>
      <c r="O249" t="b">
        <v>1</v>
      </c>
      <c r="P249" t="s">
        <v>8267</v>
      </c>
      <c r="Q249" s="10" t="s">
        <v>8307</v>
      </c>
      <c r="R249" t="s">
        <v>8312</v>
      </c>
      <c r="S249">
        <f t="shared" si="14"/>
        <v>134</v>
      </c>
      <c r="T249">
        <f t="shared" si="15"/>
        <v>2010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4">
        <f t="shared" si="12"/>
        <v>40915.774409722224</v>
      </c>
      <c r="J250" s="14">
        <f t="shared" si="13"/>
        <v>40870.774409722224</v>
      </c>
      <c r="K250">
        <v>1325961309</v>
      </c>
      <c r="L250">
        <v>1322073309</v>
      </c>
      <c r="M250" t="b">
        <v>1</v>
      </c>
      <c r="N250">
        <v>146</v>
      </c>
      <c r="O250" t="b">
        <v>1</v>
      </c>
      <c r="P250" t="s">
        <v>8267</v>
      </c>
      <c r="Q250" s="10" t="s">
        <v>8307</v>
      </c>
      <c r="R250" t="s">
        <v>8312</v>
      </c>
      <c r="S250">
        <f t="shared" si="14"/>
        <v>101</v>
      </c>
      <c r="T250">
        <f t="shared" si="15"/>
        <v>2011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4">
        <f t="shared" si="12"/>
        <v>40412.736111111109</v>
      </c>
      <c r="J251" s="14">
        <f t="shared" si="13"/>
        <v>40332.923842592594</v>
      </c>
      <c r="K251">
        <v>1282498800</v>
      </c>
      <c r="L251">
        <v>1275603020</v>
      </c>
      <c r="M251" t="b">
        <v>1</v>
      </c>
      <c r="N251">
        <v>235</v>
      </c>
      <c r="O251" t="b">
        <v>1</v>
      </c>
      <c r="P251" t="s">
        <v>8267</v>
      </c>
      <c r="Q251" s="10" t="s">
        <v>8307</v>
      </c>
      <c r="R251" t="s">
        <v>8312</v>
      </c>
      <c r="S251">
        <f t="shared" si="14"/>
        <v>113</v>
      </c>
      <c r="T251">
        <f t="shared" si="15"/>
        <v>2010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4">
        <f t="shared" si="12"/>
        <v>41431.565868055557</v>
      </c>
      <c r="J252" s="14">
        <f t="shared" si="13"/>
        <v>41401.565868055557</v>
      </c>
      <c r="K252">
        <v>1370525691</v>
      </c>
      <c r="L252">
        <v>1367933691</v>
      </c>
      <c r="M252" t="b">
        <v>1</v>
      </c>
      <c r="N252">
        <v>437</v>
      </c>
      <c r="O252" t="b">
        <v>1</v>
      </c>
      <c r="P252" t="s">
        <v>8267</v>
      </c>
      <c r="Q252" s="10" t="s">
        <v>8307</v>
      </c>
      <c r="R252" t="s">
        <v>8312</v>
      </c>
      <c r="S252">
        <f t="shared" si="14"/>
        <v>106</v>
      </c>
      <c r="T252">
        <f t="shared" si="15"/>
        <v>2013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4">
        <f t="shared" si="12"/>
        <v>41045.791666666664</v>
      </c>
      <c r="J253" s="14">
        <f t="shared" si="13"/>
        <v>41013.787569444445</v>
      </c>
      <c r="K253">
        <v>1337194800</v>
      </c>
      <c r="L253">
        <v>1334429646</v>
      </c>
      <c r="M253" t="b">
        <v>1</v>
      </c>
      <c r="N253">
        <v>77</v>
      </c>
      <c r="O253" t="b">
        <v>1</v>
      </c>
      <c r="P253" t="s">
        <v>8267</v>
      </c>
      <c r="Q253" s="10" t="s">
        <v>8307</v>
      </c>
      <c r="R253" t="s">
        <v>8312</v>
      </c>
      <c r="S253">
        <f t="shared" si="14"/>
        <v>126</v>
      </c>
      <c r="T253">
        <f t="shared" si="15"/>
        <v>2012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4">
        <f t="shared" si="12"/>
        <v>40330.165972222225</v>
      </c>
      <c r="J254" s="14">
        <f t="shared" si="13"/>
        <v>40266.662708333337</v>
      </c>
      <c r="K254">
        <v>1275364740</v>
      </c>
      <c r="L254">
        <v>1269878058</v>
      </c>
      <c r="M254" t="b">
        <v>1</v>
      </c>
      <c r="N254">
        <v>108</v>
      </c>
      <c r="O254" t="b">
        <v>1</v>
      </c>
      <c r="P254" t="s">
        <v>8267</v>
      </c>
      <c r="Q254" s="10" t="s">
        <v>8307</v>
      </c>
      <c r="R254" t="s">
        <v>8312</v>
      </c>
      <c r="S254">
        <f t="shared" si="14"/>
        <v>185</v>
      </c>
      <c r="T254">
        <f t="shared" si="15"/>
        <v>2010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4">
        <f t="shared" si="12"/>
        <v>40954.650868055556</v>
      </c>
      <c r="J255" s="14">
        <f t="shared" si="13"/>
        <v>40924.650868055556</v>
      </c>
      <c r="K255">
        <v>1329320235</v>
      </c>
      <c r="L255">
        <v>1326728235</v>
      </c>
      <c r="M255" t="b">
        <v>1</v>
      </c>
      <c r="N255">
        <v>7</v>
      </c>
      <c r="O255" t="b">
        <v>1</v>
      </c>
      <c r="P255" t="s">
        <v>8267</v>
      </c>
      <c r="Q255" s="10" t="s">
        <v>8307</v>
      </c>
      <c r="R255" t="s">
        <v>8312</v>
      </c>
      <c r="S255">
        <f t="shared" si="14"/>
        <v>101</v>
      </c>
      <c r="T255">
        <f t="shared" si="15"/>
        <v>2012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4">
        <f t="shared" si="12"/>
        <v>42294.083333333328</v>
      </c>
      <c r="J256" s="14">
        <f t="shared" si="13"/>
        <v>42263.952662037031</v>
      </c>
      <c r="K256">
        <v>1445047200</v>
      </c>
      <c r="L256">
        <v>1442443910</v>
      </c>
      <c r="M256" t="b">
        <v>1</v>
      </c>
      <c r="N256">
        <v>314</v>
      </c>
      <c r="O256" t="b">
        <v>1</v>
      </c>
      <c r="P256" t="s">
        <v>8267</v>
      </c>
      <c r="Q256" s="10" t="s">
        <v>8307</v>
      </c>
      <c r="R256" t="s">
        <v>8312</v>
      </c>
      <c r="S256">
        <f t="shared" si="14"/>
        <v>117</v>
      </c>
      <c r="T256">
        <f t="shared" si="15"/>
        <v>2015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4">
        <f t="shared" si="12"/>
        <v>40618.48474537037</v>
      </c>
      <c r="J257" s="14">
        <f t="shared" si="13"/>
        <v>40588.526412037041</v>
      </c>
      <c r="K257">
        <v>1300275482</v>
      </c>
      <c r="L257">
        <v>1297687082</v>
      </c>
      <c r="M257" t="b">
        <v>1</v>
      </c>
      <c r="N257">
        <v>188</v>
      </c>
      <c r="O257" t="b">
        <v>1</v>
      </c>
      <c r="P257" t="s">
        <v>8267</v>
      </c>
      <c r="Q257" s="10" t="s">
        <v>8307</v>
      </c>
      <c r="R257" t="s">
        <v>8312</v>
      </c>
      <c r="S257">
        <f t="shared" si="14"/>
        <v>107</v>
      </c>
      <c r="T257">
        <f t="shared" si="15"/>
        <v>2011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4">
        <f t="shared" ref="I258:I321" si="16">K258/60/60/24+DATE(1970,1,1)</f>
        <v>41349.769293981481</v>
      </c>
      <c r="J258" s="14">
        <f t="shared" ref="J258:J321" si="17">L258/60/60/24+DATE(1970,1,1)</f>
        <v>41319.769293981481</v>
      </c>
      <c r="K258">
        <v>1363458467</v>
      </c>
      <c r="L258">
        <v>1360866467</v>
      </c>
      <c r="M258" t="b">
        <v>1</v>
      </c>
      <c r="N258">
        <v>275</v>
      </c>
      <c r="O258" t="b">
        <v>1</v>
      </c>
      <c r="P258" t="s">
        <v>8267</v>
      </c>
      <c r="Q258" s="10" t="s">
        <v>8307</v>
      </c>
      <c r="R258" t="s">
        <v>8312</v>
      </c>
      <c r="S258">
        <f t="shared" ref="S258:S321" si="18">ROUND(E258/D258*100,0)</f>
        <v>139</v>
      </c>
      <c r="T258">
        <f t="shared" ref="T258:T321" si="19">YEAR(J258)</f>
        <v>2013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4">
        <f t="shared" si="16"/>
        <v>42509.626875000002</v>
      </c>
      <c r="J259" s="14">
        <f t="shared" si="17"/>
        <v>42479.626875000002</v>
      </c>
      <c r="K259">
        <v>1463670162</v>
      </c>
      <c r="L259">
        <v>1461078162</v>
      </c>
      <c r="M259" t="b">
        <v>1</v>
      </c>
      <c r="N259">
        <v>560</v>
      </c>
      <c r="O259" t="b">
        <v>1</v>
      </c>
      <c r="P259" t="s">
        <v>8267</v>
      </c>
      <c r="Q259" s="10" t="s">
        <v>8307</v>
      </c>
      <c r="R259" t="s">
        <v>8312</v>
      </c>
      <c r="S259">
        <f t="shared" si="18"/>
        <v>107</v>
      </c>
      <c r="T259">
        <f t="shared" si="19"/>
        <v>2016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4">
        <f t="shared" si="16"/>
        <v>40712.051689814813</v>
      </c>
      <c r="J260" s="14">
        <f t="shared" si="17"/>
        <v>40682.051689814813</v>
      </c>
      <c r="K260">
        <v>1308359666</v>
      </c>
      <c r="L260">
        <v>1305767666</v>
      </c>
      <c r="M260" t="b">
        <v>1</v>
      </c>
      <c r="N260">
        <v>688</v>
      </c>
      <c r="O260" t="b">
        <v>1</v>
      </c>
      <c r="P260" t="s">
        <v>8267</v>
      </c>
      <c r="Q260" s="10" t="s">
        <v>8307</v>
      </c>
      <c r="R260" t="s">
        <v>8312</v>
      </c>
      <c r="S260">
        <f t="shared" si="18"/>
        <v>191</v>
      </c>
      <c r="T260">
        <f t="shared" si="19"/>
        <v>2011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4">
        <f t="shared" si="16"/>
        <v>42102.738067129627</v>
      </c>
      <c r="J261" s="14">
        <f t="shared" si="17"/>
        <v>42072.738067129627</v>
      </c>
      <c r="K261">
        <v>1428514969</v>
      </c>
      <c r="L261">
        <v>1425922969</v>
      </c>
      <c r="M261" t="b">
        <v>1</v>
      </c>
      <c r="N261">
        <v>942</v>
      </c>
      <c r="O261" t="b">
        <v>1</v>
      </c>
      <c r="P261" t="s">
        <v>8267</v>
      </c>
      <c r="Q261" s="10" t="s">
        <v>8307</v>
      </c>
      <c r="R261" t="s">
        <v>8312</v>
      </c>
      <c r="S261">
        <f t="shared" si="18"/>
        <v>132</v>
      </c>
      <c r="T261">
        <f t="shared" si="19"/>
        <v>2015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4">
        <f t="shared" si="16"/>
        <v>40376.415972222225</v>
      </c>
      <c r="J262" s="14">
        <f t="shared" si="17"/>
        <v>40330.755543981482</v>
      </c>
      <c r="K262">
        <v>1279360740</v>
      </c>
      <c r="L262">
        <v>1275415679</v>
      </c>
      <c r="M262" t="b">
        <v>1</v>
      </c>
      <c r="N262">
        <v>88</v>
      </c>
      <c r="O262" t="b">
        <v>1</v>
      </c>
      <c r="P262" t="s">
        <v>8267</v>
      </c>
      <c r="Q262" s="10" t="s">
        <v>8307</v>
      </c>
      <c r="R262" t="s">
        <v>8312</v>
      </c>
      <c r="S262">
        <f t="shared" si="18"/>
        <v>106</v>
      </c>
      <c r="T262">
        <f t="shared" si="19"/>
        <v>2010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4">
        <f t="shared" si="16"/>
        <v>41067.621527777781</v>
      </c>
      <c r="J263" s="14">
        <f t="shared" si="17"/>
        <v>41017.885462962964</v>
      </c>
      <c r="K263">
        <v>1339080900</v>
      </c>
      <c r="L263">
        <v>1334783704</v>
      </c>
      <c r="M263" t="b">
        <v>1</v>
      </c>
      <c r="N263">
        <v>220</v>
      </c>
      <c r="O263" t="b">
        <v>1</v>
      </c>
      <c r="P263" t="s">
        <v>8267</v>
      </c>
      <c r="Q263" s="10" t="s">
        <v>8307</v>
      </c>
      <c r="R263" t="s">
        <v>8312</v>
      </c>
      <c r="S263">
        <f t="shared" si="18"/>
        <v>107</v>
      </c>
      <c r="T263">
        <f t="shared" si="19"/>
        <v>2012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4">
        <f t="shared" si="16"/>
        <v>40600.24800925926</v>
      </c>
      <c r="J264" s="14">
        <f t="shared" si="17"/>
        <v>40555.24800925926</v>
      </c>
      <c r="K264">
        <v>1298699828</v>
      </c>
      <c r="L264">
        <v>1294811828</v>
      </c>
      <c r="M264" t="b">
        <v>1</v>
      </c>
      <c r="N264">
        <v>145</v>
      </c>
      <c r="O264" t="b">
        <v>1</v>
      </c>
      <c r="P264" t="s">
        <v>8267</v>
      </c>
      <c r="Q264" s="10" t="s">
        <v>8307</v>
      </c>
      <c r="R264" t="s">
        <v>8312</v>
      </c>
      <c r="S264">
        <f t="shared" si="18"/>
        <v>240</v>
      </c>
      <c r="T264">
        <f t="shared" si="19"/>
        <v>2011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4">
        <f t="shared" si="16"/>
        <v>41179.954791666663</v>
      </c>
      <c r="J265" s="14">
        <f t="shared" si="17"/>
        <v>41149.954791666663</v>
      </c>
      <c r="K265">
        <v>1348786494</v>
      </c>
      <c r="L265">
        <v>1346194494</v>
      </c>
      <c r="M265" t="b">
        <v>1</v>
      </c>
      <c r="N265">
        <v>963</v>
      </c>
      <c r="O265" t="b">
        <v>1</v>
      </c>
      <c r="P265" t="s">
        <v>8267</v>
      </c>
      <c r="Q265" s="10" t="s">
        <v>8307</v>
      </c>
      <c r="R265" t="s">
        <v>8312</v>
      </c>
      <c r="S265">
        <f t="shared" si="18"/>
        <v>118</v>
      </c>
      <c r="T265">
        <f t="shared" si="19"/>
        <v>2012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4">
        <f t="shared" si="16"/>
        <v>41040.620312500003</v>
      </c>
      <c r="J266" s="14">
        <f t="shared" si="17"/>
        <v>41010.620312500003</v>
      </c>
      <c r="K266">
        <v>1336747995</v>
      </c>
      <c r="L266">
        <v>1334155995</v>
      </c>
      <c r="M266" t="b">
        <v>1</v>
      </c>
      <c r="N266">
        <v>91</v>
      </c>
      <c r="O266" t="b">
        <v>1</v>
      </c>
      <c r="P266" t="s">
        <v>8267</v>
      </c>
      <c r="Q266" s="10" t="s">
        <v>8307</v>
      </c>
      <c r="R266" t="s">
        <v>8312</v>
      </c>
      <c r="S266">
        <f t="shared" si="18"/>
        <v>118</v>
      </c>
      <c r="T266">
        <f t="shared" si="19"/>
        <v>2012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4">
        <f t="shared" si="16"/>
        <v>40308.844444444447</v>
      </c>
      <c r="J267" s="14">
        <f t="shared" si="17"/>
        <v>40267.245717592588</v>
      </c>
      <c r="K267">
        <v>1273522560</v>
      </c>
      <c r="L267">
        <v>1269928430</v>
      </c>
      <c r="M267" t="b">
        <v>1</v>
      </c>
      <c r="N267">
        <v>58</v>
      </c>
      <c r="O267" t="b">
        <v>1</v>
      </c>
      <c r="P267" t="s">
        <v>8267</v>
      </c>
      <c r="Q267" s="10" t="s">
        <v>8307</v>
      </c>
      <c r="R267" t="s">
        <v>8312</v>
      </c>
      <c r="S267">
        <f t="shared" si="18"/>
        <v>111</v>
      </c>
      <c r="T267">
        <f t="shared" si="19"/>
        <v>2010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4">
        <f t="shared" si="16"/>
        <v>40291.160416666666</v>
      </c>
      <c r="J268" s="14">
        <f t="shared" si="17"/>
        <v>40205.174849537041</v>
      </c>
      <c r="K268">
        <v>1271994660</v>
      </c>
      <c r="L268">
        <v>1264565507</v>
      </c>
      <c r="M268" t="b">
        <v>1</v>
      </c>
      <c r="N268">
        <v>36</v>
      </c>
      <c r="O268" t="b">
        <v>1</v>
      </c>
      <c r="P268" t="s">
        <v>8267</v>
      </c>
      <c r="Q268" s="10" t="s">
        <v>8307</v>
      </c>
      <c r="R268" t="s">
        <v>8312</v>
      </c>
      <c r="S268">
        <f t="shared" si="18"/>
        <v>146</v>
      </c>
      <c r="T268">
        <f t="shared" si="19"/>
        <v>2010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4">
        <f t="shared" si="16"/>
        <v>41815.452534722222</v>
      </c>
      <c r="J269" s="14">
        <f t="shared" si="17"/>
        <v>41785.452534722222</v>
      </c>
      <c r="K269">
        <v>1403693499</v>
      </c>
      <c r="L269">
        <v>1401101499</v>
      </c>
      <c r="M269" t="b">
        <v>1</v>
      </c>
      <c r="N269">
        <v>165</v>
      </c>
      <c r="O269" t="b">
        <v>1</v>
      </c>
      <c r="P269" t="s">
        <v>8267</v>
      </c>
      <c r="Q269" s="10" t="s">
        <v>8307</v>
      </c>
      <c r="R269" t="s">
        <v>8312</v>
      </c>
      <c r="S269">
        <f t="shared" si="18"/>
        <v>132</v>
      </c>
      <c r="T269">
        <f t="shared" si="19"/>
        <v>2014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4">
        <f t="shared" si="16"/>
        <v>40854.194189814814</v>
      </c>
      <c r="J270" s="14">
        <f t="shared" si="17"/>
        <v>40809.15252314815</v>
      </c>
      <c r="K270">
        <v>1320640778</v>
      </c>
      <c r="L270">
        <v>1316749178</v>
      </c>
      <c r="M270" t="b">
        <v>1</v>
      </c>
      <c r="N270">
        <v>111</v>
      </c>
      <c r="O270" t="b">
        <v>1</v>
      </c>
      <c r="P270" t="s">
        <v>8267</v>
      </c>
      <c r="Q270" s="10" t="s">
        <v>8307</v>
      </c>
      <c r="R270" t="s">
        <v>8312</v>
      </c>
      <c r="S270">
        <f t="shared" si="18"/>
        <v>111</v>
      </c>
      <c r="T270">
        <f t="shared" si="19"/>
        <v>2011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4">
        <f t="shared" si="16"/>
        <v>42788.197013888886</v>
      </c>
      <c r="J271" s="14">
        <f t="shared" si="17"/>
        <v>42758.197013888886</v>
      </c>
      <c r="K271">
        <v>1487738622</v>
      </c>
      <c r="L271">
        <v>1485146622</v>
      </c>
      <c r="M271" t="b">
        <v>1</v>
      </c>
      <c r="N271">
        <v>1596</v>
      </c>
      <c r="O271" t="b">
        <v>1</v>
      </c>
      <c r="P271" t="s">
        <v>8267</v>
      </c>
      <c r="Q271" s="10" t="s">
        <v>8307</v>
      </c>
      <c r="R271" t="s">
        <v>8312</v>
      </c>
      <c r="S271">
        <f t="shared" si="18"/>
        <v>147</v>
      </c>
      <c r="T271">
        <f t="shared" si="19"/>
        <v>2017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4">
        <f t="shared" si="16"/>
        <v>40688.166666666664</v>
      </c>
      <c r="J272" s="14">
        <f t="shared" si="17"/>
        <v>40637.866550925923</v>
      </c>
      <c r="K272">
        <v>1306296000</v>
      </c>
      <c r="L272">
        <v>1301950070</v>
      </c>
      <c r="M272" t="b">
        <v>1</v>
      </c>
      <c r="N272">
        <v>61</v>
      </c>
      <c r="O272" t="b">
        <v>1</v>
      </c>
      <c r="P272" t="s">
        <v>8267</v>
      </c>
      <c r="Q272" s="10" t="s">
        <v>8307</v>
      </c>
      <c r="R272" t="s">
        <v>8312</v>
      </c>
      <c r="S272">
        <f t="shared" si="18"/>
        <v>153</v>
      </c>
      <c r="T272">
        <f t="shared" si="19"/>
        <v>2011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4">
        <f t="shared" si="16"/>
        <v>41641.333333333336</v>
      </c>
      <c r="J273" s="14">
        <f t="shared" si="17"/>
        <v>41612.10024305556</v>
      </c>
      <c r="K273">
        <v>1388649600</v>
      </c>
      <c r="L273">
        <v>1386123861</v>
      </c>
      <c r="M273" t="b">
        <v>1</v>
      </c>
      <c r="N273">
        <v>287</v>
      </c>
      <c r="O273" t="b">
        <v>1</v>
      </c>
      <c r="P273" t="s">
        <v>8267</v>
      </c>
      <c r="Q273" s="10" t="s">
        <v>8307</v>
      </c>
      <c r="R273" t="s">
        <v>8312</v>
      </c>
      <c r="S273">
        <f t="shared" si="18"/>
        <v>105</v>
      </c>
      <c r="T273">
        <f t="shared" si="19"/>
        <v>2013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4">
        <f t="shared" si="16"/>
        <v>40296.78402777778</v>
      </c>
      <c r="J274" s="14">
        <f t="shared" si="17"/>
        <v>40235.900358796294</v>
      </c>
      <c r="K274">
        <v>1272480540</v>
      </c>
      <c r="L274">
        <v>1267220191</v>
      </c>
      <c r="M274" t="b">
        <v>1</v>
      </c>
      <c r="N274">
        <v>65</v>
      </c>
      <c r="O274" t="b">
        <v>1</v>
      </c>
      <c r="P274" t="s">
        <v>8267</v>
      </c>
      <c r="Q274" s="10" t="s">
        <v>8307</v>
      </c>
      <c r="R274" t="s">
        <v>8312</v>
      </c>
      <c r="S274">
        <f t="shared" si="18"/>
        <v>177</v>
      </c>
      <c r="T274">
        <f t="shared" si="19"/>
        <v>2010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4">
        <f t="shared" si="16"/>
        <v>40727.498449074075</v>
      </c>
      <c r="J275" s="14">
        <f t="shared" si="17"/>
        <v>40697.498449074075</v>
      </c>
      <c r="K275">
        <v>1309694266</v>
      </c>
      <c r="L275">
        <v>1307102266</v>
      </c>
      <c r="M275" t="b">
        <v>1</v>
      </c>
      <c r="N275">
        <v>118</v>
      </c>
      <c r="O275" t="b">
        <v>1</v>
      </c>
      <c r="P275" t="s">
        <v>8267</v>
      </c>
      <c r="Q275" s="10" t="s">
        <v>8307</v>
      </c>
      <c r="R275" t="s">
        <v>8312</v>
      </c>
      <c r="S275">
        <f t="shared" si="18"/>
        <v>108</v>
      </c>
      <c r="T275">
        <f t="shared" si="19"/>
        <v>2011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4">
        <f t="shared" si="16"/>
        <v>41004.290972222225</v>
      </c>
      <c r="J276" s="14">
        <f t="shared" si="17"/>
        <v>40969.912372685183</v>
      </c>
      <c r="K276">
        <v>1333609140</v>
      </c>
      <c r="L276">
        <v>1330638829</v>
      </c>
      <c r="M276" t="b">
        <v>1</v>
      </c>
      <c r="N276">
        <v>113</v>
      </c>
      <c r="O276" t="b">
        <v>1</v>
      </c>
      <c r="P276" t="s">
        <v>8267</v>
      </c>
      <c r="Q276" s="10" t="s">
        <v>8307</v>
      </c>
      <c r="R276" t="s">
        <v>8312</v>
      </c>
      <c r="S276">
        <f t="shared" si="18"/>
        <v>156</v>
      </c>
      <c r="T276">
        <f t="shared" si="19"/>
        <v>2012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4">
        <f t="shared" si="16"/>
        <v>41223.073680555557</v>
      </c>
      <c r="J277" s="14">
        <f t="shared" si="17"/>
        <v>41193.032013888893</v>
      </c>
      <c r="K277">
        <v>1352511966</v>
      </c>
      <c r="L277">
        <v>1349916366</v>
      </c>
      <c r="M277" t="b">
        <v>1</v>
      </c>
      <c r="N277">
        <v>332</v>
      </c>
      <c r="O277" t="b">
        <v>1</v>
      </c>
      <c r="P277" t="s">
        <v>8267</v>
      </c>
      <c r="Q277" s="10" t="s">
        <v>8307</v>
      </c>
      <c r="R277" t="s">
        <v>8312</v>
      </c>
      <c r="S277">
        <f t="shared" si="18"/>
        <v>108</v>
      </c>
      <c r="T277">
        <f t="shared" si="19"/>
        <v>2012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4">
        <f t="shared" si="16"/>
        <v>41027.040208333332</v>
      </c>
      <c r="J278" s="14">
        <f t="shared" si="17"/>
        <v>40967.081874999996</v>
      </c>
      <c r="K278">
        <v>1335574674</v>
      </c>
      <c r="L278">
        <v>1330394274</v>
      </c>
      <c r="M278" t="b">
        <v>1</v>
      </c>
      <c r="N278">
        <v>62</v>
      </c>
      <c r="O278" t="b">
        <v>1</v>
      </c>
      <c r="P278" t="s">
        <v>8267</v>
      </c>
      <c r="Q278" s="10" t="s">
        <v>8307</v>
      </c>
      <c r="R278" t="s">
        <v>8312</v>
      </c>
      <c r="S278">
        <f t="shared" si="18"/>
        <v>148</v>
      </c>
      <c r="T278">
        <f t="shared" si="19"/>
        <v>2012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4">
        <f t="shared" si="16"/>
        <v>42147.891423611116</v>
      </c>
      <c r="J279" s="14">
        <f t="shared" si="17"/>
        <v>42117.891423611116</v>
      </c>
      <c r="K279">
        <v>1432416219</v>
      </c>
      <c r="L279">
        <v>1429824219</v>
      </c>
      <c r="M279" t="b">
        <v>1</v>
      </c>
      <c r="N279">
        <v>951</v>
      </c>
      <c r="O279" t="b">
        <v>1</v>
      </c>
      <c r="P279" t="s">
        <v>8267</v>
      </c>
      <c r="Q279" s="10" t="s">
        <v>8307</v>
      </c>
      <c r="R279" t="s">
        <v>8312</v>
      </c>
      <c r="S279">
        <f t="shared" si="18"/>
        <v>110</v>
      </c>
      <c r="T279">
        <f t="shared" si="19"/>
        <v>2015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4">
        <f t="shared" si="16"/>
        <v>41194.040960648148</v>
      </c>
      <c r="J280" s="14">
        <f t="shared" si="17"/>
        <v>41164.040960648148</v>
      </c>
      <c r="K280">
        <v>1350003539</v>
      </c>
      <c r="L280">
        <v>1347411539</v>
      </c>
      <c r="M280" t="b">
        <v>1</v>
      </c>
      <c r="N280">
        <v>415</v>
      </c>
      <c r="O280" t="b">
        <v>1</v>
      </c>
      <c r="P280" t="s">
        <v>8267</v>
      </c>
      <c r="Q280" s="10" t="s">
        <v>8307</v>
      </c>
      <c r="R280" t="s">
        <v>8312</v>
      </c>
      <c r="S280">
        <f t="shared" si="18"/>
        <v>150</v>
      </c>
      <c r="T280">
        <f t="shared" si="19"/>
        <v>2012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4">
        <f t="shared" si="16"/>
        <v>42793.084027777775</v>
      </c>
      <c r="J281" s="14">
        <f t="shared" si="17"/>
        <v>42759.244166666671</v>
      </c>
      <c r="K281">
        <v>1488160860</v>
      </c>
      <c r="L281">
        <v>1485237096</v>
      </c>
      <c r="M281" t="b">
        <v>1</v>
      </c>
      <c r="N281">
        <v>305</v>
      </c>
      <c r="O281" t="b">
        <v>1</v>
      </c>
      <c r="P281" t="s">
        <v>8267</v>
      </c>
      <c r="Q281" s="10" t="s">
        <v>8307</v>
      </c>
      <c r="R281" t="s">
        <v>8312</v>
      </c>
      <c r="S281">
        <f t="shared" si="18"/>
        <v>157</v>
      </c>
      <c r="T281">
        <f t="shared" si="19"/>
        <v>2017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4">
        <f t="shared" si="16"/>
        <v>41789.590682870366</v>
      </c>
      <c r="J282" s="14">
        <f t="shared" si="17"/>
        <v>41744.590682870366</v>
      </c>
      <c r="K282">
        <v>1401459035</v>
      </c>
      <c r="L282">
        <v>1397571035</v>
      </c>
      <c r="M282" t="b">
        <v>1</v>
      </c>
      <c r="N282">
        <v>2139</v>
      </c>
      <c r="O282" t="b">
        <v>1</v>
      </c>
      <c r="P282" t="s">
        <v>8267</v>
      </c>
      <c r="Q282" s="10" t="s">
        <v>8307</v>
      </c>
      <c r="R282" t="s">
        <v>8312</v>
      </c>
      <c r="S282">
        <f t="shared" si="18"/>
        <v>156</v>
      </c>
      <c r="T282">
        <f t="shared" si="19"/>
        <v>2014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4">
        <f t="shared" si="16"/>
        <v>40035.80972222222</v>
      </c>
      <c r="J283" s="14">
        <f t="shared" si="17"/>
        <v>39950.163344907407</v>
      </c>
      <c r="K283">
        <v>1249932360</v>
      </c>
      <c r="L283">
        <v>1242532513</v>
      </c>
      <c r="M283" t="b">
        <v>1</v>
      </c>
      <c r="N283">
        <v>79</v>
      </c>
      <c r="O283" t="b">
        <v>1</v>
      </c>
      <c r="P283" t="s">
        <v>8267</v>
      </c>
      <c r="Q283" s="10" t="s">
        <v>8307</v>
      </c>
      <c r="R283" t="s">
        <v>8312</v>
      </c>
      <c r="S283">
        <f t="shared" si="18"/>
        <v>121</v>
      </c>
      <c r="T283">
        <f t="shared" si="19"/>
        <v>2009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4">
        <f t="shared" si="16"/>
        <v>40231.916666666664</v>
      </c>
      <c r="J284" s="14">
        <f t="shared" si="17"/>
        <v>40194.920046296298</v>
      </c>
      <c r="K284">
        <v>1266876000</v>
      </c>
      <c r="L284">
        <v>1263679492</v>
      </c>
      <c r="M284" t="b">
        <v>1</v>
      </c>
      <c r="N284">
        <v>179</v>
      </c>
      <c r="O284" t="b">
        <v>1</v>
      </c>
      <c r="P284" t="s">
        <v>8267</v>
      </c>
      <c r="Q284" s="10" t="s">
        <v>8307</v>
      </c>
      <c r="R284" t="s">
        <v>8312</v>
      </c>
      <c r="S284">
        <f t="shared" si="18"/>
        <v>101</v>
      </c>
      <c r="T284">
        <f t="shared" si="19"/>
        <v>2010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4">
        <f t="shared" si="16"/>
        <v>40695.207638888889</v>
      </c>
      <c r="J285" s="14">
        <f t="shared" si="17"/>
        <v>40675.71</v>
      </c>
      <c r="K285">
        <v>1306904340</v>
      </c>
      <c r="L285">
        <v>1305219744</v>
      </c>
      <c r="M285" t="b">
        <v>1</v>
      </c>
      <c r="N285">
        <v>202</v>
      </c>
      <c r="O285" t="b">
        <v>1</v>
      </c>
      <c r="P285" t="s">
        <v>8267</v>
      </c>
      <c r="Q285" s="10" t="s">
        <v>8307</v>
      </c>
      <c r="R285" t="s">
        <v>8312</v>
      </c>
      <c r="S285">
        <f t="shared" si="18"/>
        <v>114</v>
      </c>
      <c r="T285">
        <f t="shared" si="19"/>
        <v>2011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4">
        <f t="shared" si="16"/>
        <v>40929.738194444442</v>
      </c>
      <c r="J286" s="14">
        <f t="shared" si="17"/>
        <v>40904.738194444442</v>
      </c>
      <c r="K286">
        <v>1327167780</v>
      </c>
      <c r="L286">
        <v>1325007780</v>
      </c>
      <c r="M286" t="b">
        <v>1</v>
      </c>
      <c r="N286">
        <v>760</v>
      </c>
      <c r="O286" t="b">
        <v>1</v>
      </c>
      <c r="P286" t="s">
        <v>8267</v>
      </c>
      <c r="Q286" s="10" t="s">
        <v>8307</v>
      </c>
      <c r="R286" t="s">
        <v>8312</v>
      </c>
      <c r="S286">
        <f t="shared" si="18"/>
        <v>105</v>
      </c>
      <c r="T286">
        <f t="shared" si="19"/>
        <v>2011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4">
        <f t="shared" si="16"/>
        <v>41536.756111111114</v>
      </c>
      <c r="J287" s="14">
        <f t="shared" si="17"/>
        <v>41506.756111111114</v>
      </c>
      <c r="K287">
        <v>1379614128</v>
      </c>
      <c r="L287">
        <v>1377022128</v>
      </c>
      <c r="M287" t="b">
        <v>1</v>
      </c>
      <c r="N287">
        <v>563</v>
      </c>
      <c r="O287" t="b">
        <v>1</v>
      </c>
      <c r="P287" t="s">
        <v>8267</v>
      </c>
      <c r="Q287" s="10" t="s">
        <v>8307</v>
      </c>
      <c r="R287" t="s">
        <v>8312</v>
      </c>
      <c r="S287">
        <f t="shared" si="18"/>
        <v>229</v>
      </c>
      <c r="T287">
        <f t="shared" si="19"/>
        <v>2013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4">
        <f t="shared" si="16"/>
        <v>41358.774583333332</v>
      </c>
      <c r="J288" s="14">
        <f t="shared" si="17"/>
        <v>41313.816249999996</v>
      </c>
      <c r="K288">
        <v>1364236524</v>
      </c>
      <c r="L288">
        <v>1360352124</v>
      </c>
      <c r="M288" t="b">
        <v>1</v>
      </c>
      <c r="N288">
        <v>135</v>
      </c>
      <c r="O288" t="b">
        <v>1</v>
      </c>
      <c r="P288" t="s">
        <v>8267</v>
      </c>
      <c r="Q288" s="10" t="s">
        <v>8307</v>
      </c>
      <c r="R288" t="s">
        <v>8312</v>
      </c>
      <c r="S288">
        <f t="shared" si="18"/>
        <v>109</v>
      </c>
      <c r="T288">
        <f t="shared" si="19"/>
        <v>2013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4">
        <f t="shared" si="16"/>
        <v>41215.166666666664</v>
      </c>
      <c r="J289" s="14">
        <f t="shared" si="17"/>
        <v>41184.277986111112</v>
      </c>
      <c r="K289">
        <v>1351828800</v>
      </c>
      <c r="L289">
        <v>1349160018</v>
      </c>
      <c r="M289" t="b">
        <v>1</v>
      </c>
      <c r="N289">
        <v>290</v>
      </c>
      <c r="O289" t="b">
        <v>1</v>
      </c>
      <c r="P289" t="s">
        <v>8267</v>
      </c>
      <c r="Q289" s="10" t="s">
        <v>8307</v>
      </c>
      <c r="R289" t="s">
        <v>8312</v>
      </c>
      <c r="S289">
        <f t="shared" si="18"/>
        <v>176</v>
      </c>
      <c r="T289">
        <f t="shared" si="19"/>
        <v>2012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4">
        <f t="shared" si="16"/>
        <v>41086.168900462959</v>
      </c>
      <c r="J290" s="14">
        <f t="shared" si="17"/>
        <v>41051.168900462959</v>
      </c>
      <c r="K290">
        <v>1340683393</v>
      </c>
      <c r="L290">
        <v>1337659393</v>
      </c>
      <c r="M290" t="b">
        <v>1</v>
      </c>
      <c r="N290">
        <v>447</v>
      </c>
      <c r="O290" t="b">
        <v>1</v>
      </c>
      <c r="P290" t="s">
        <v>8267</v>
      </c>
      <c r="Q290" s="10" t="s">
        <v>8307</v>
      </c>
      <c r="R290" t="s">
        <v>8312</v>
      </c>
      <c r="S290">
        <f t="shared" si="18"/>
        <v>103</v>
      </c>
      <c r="T290">
        <f t="shared" si="19"/>
        <v>2012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4">
        <f t="shared" si="16"/>
        <v>41580.456412037034</v>
      </c>
      <c r="J291" s="14">
        <f t="shared" si="17"/>
        <v>41550.456412037034</v>
      </c>
      <c r="K291">
        <v>1383389834</v>
      </c>
      <c r="L291">
        <v>1380797834</v>
      </c>
      <c r="M291" t="b">
        <v>1</v>
      </c>
      <c r="N291">
        <v>232</v>
      </c>
      <c r="O291" t="b">
        <v>1</v>
      </c>
      <c r="P291" t="s">
        <v>8267</v>
      </c>
      <c r="Q291" s="10" t="s">
        <v>8307</v>
      </c>
      <c r="R291" t="s">
        <v>8312</v>
      </c>
      <c r="S291">
        <f t="shared" si="18"/>
        <v>105</v>
      </c>
      <c r="T291">
        <f t="shared" si="19"/>
        <v>2013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4">
        <f t="shared" si="16"/>
        <v>40576.332638888889</v>
      </c>
      <c r="J292" s="14">
        <f t="shared" si="17"/>
        <v>40526.36917824074</v>
      </c>
      <c r="K292">
        <v>1296633540</v>
      </c>
      <c r="L292">
        <v>1292316697</v>
      </c>
      <c r="M292" t="b">
        <v>1</v>
      </c>
      <c r="N292">
        <v>168</v>
      </c>
      <c r="O292" t="b">
        <v>1</v>
      </c>
      <c r="P292" t="s">
        <v>8267</v>
      </c>
      <c r="Q292" s="10" t="s">
        <v>8307</v>
      </c>
      <c r="R292" t="s">
        <v>8312</v>
      </c>
      <c r="S292">
        <f t="shared" si="18"/>
        <v>107</v>
      </c>
      <c r="T292">
        <f t="shared" si="19"/>
        <v>2010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4">
        <f t="shared" si="16"/>
        <v>41395.000694444447</v>
      </c>
      <c r="J293" s="14">
        <f t="shared" si="17"/>
        <v>41376.769050925926</v>
      </c>
      <c r="K293">
        <v>1367366460</v>
      </c>
      <c r="L293">
        <v>1365791246</v>
      </c>
      <c r="M293" t="b">
        <v>1</v>
      </c>
      <c r="N293">
        <v>128</v>
      </c>
      <c r="O293" t="b">
        <v>1</v>
      </c>
      <c r="P293" t="s">
        <v>8267</v>
      </c>
      <c r="Q293" s="10" t="s">
        <v>8307</v>
      </c>
      <c r="R293" t="s">
        <v>8312</v>
      </c>
      <c r="S293">
        <f t="shared" si="18"/>
        <v>120</v>
      </c>
      <c r="T293">
        <f t="shared" si="19"/>
        <v>2013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4">
        <f t="shared" si="16"/>
        <v>40845.165972222225</v>
      </c>
      <c r="J294" s="14">
        <f t="shared" si="17"/>
        <v>40812.803229166668</v>
      </c>
      <c r="K294">
        <v>1319860740</v>
      </c>
      <c r="L294">
        <v>1317064599</v>
      </c>
      <c r="M294" t="b">
        <v>1</v>
      </c>
      <c r="N294">
        <v>493</v>
      </c>
      <c r="O294" t="b">
        <v>1</v>
      </c>
      <c r="P294" t="s">
        <v>8267</v>
      </c>
      <c r="Q294" s="10" t="s">
        <v>8307</v>
      </c>
      <c r="R294" t="s">
        <v>8312</v>
      </c>
      <c r="S294">
        <f t="shared" si="18"/>
        <v>102</v>
      </c>
      <c r="T294">
        <f t="shared" si="19"/>
        <v>2011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4">
        <f t="shared" si="16"/>
        <v>41749.667986111112</v>
      </c>
      <c r="J295" s="14">
        <f t="shared" si="17"/>
        <v>41719.667986111112</v>
      </c>
      <c r="K295">
        <v>1398009714</v>
      </c>
      <c r="L295">
        <v>1395417714</v>
      </c>
      <c r="M295" t="b">
        <v>1</v>
      </c>
      <c r="N295">
        <v>131</v>
      </c>
      <c r="O295" t="b">
        <v>1</v>
      </c>
      <c r="P295" t="s">
        <v>8267</v>
      </c>
      <c r="Q295" s="10" t="s">
        <v>8307</v>
      </c>
      <c r="R295" t="s">
        <v>8312</v>
      </c>
      <c r="S295">
        <f t="shared" si="18"/>
        <v>101</v>
      </c>
      <c r="T295">
        <f t="shared" si="19"/>
        <v>2014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4">
        <f t="shared" si="16"/>
        <v>40378.666666666664</v>
      </c>
      <c r="J296" s="14">
        <f t="shared" si="17"/>
        <v>40343.084421296298</v>
      </c>
      <c r="K296">
        <v>1279555200</v>
      </c>
      <c r="L296">
        <v>1276480894</v>
      </c>
      <c r="M296" t="b">
        <v>1</v>
      </c>
      <c r="N296">
        <v>50</v>
      </c>
      <c r="O296" t="b">
        <v>1</v>
      </c>
      <c r="P296" t="s">
        <v>8267</v>
      </c>
      <c r="Q296" s="10" t="s">
        <v>8307</v>
      </c>
      <c r="R296" t="s">
        <v>8312</v>
      </c>
      <c r="S296">
        <f t="shared" si="18"/>
        <v>100</v>
      </c>
      <c r="T296">
        <f t="shared" si="19"/>
        <v>2010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4">
        <f t="shared" si="16"/>
        <v>41579</v>
      </c>
      <c r="J297" s="14">
        <f t="shared" si="17"/>
        <v>41519.004733796297</v>
      </c>
      <c r="K297">
        <v>1383264000</v>
      </c>
      <c r="L297">
        <v>1378080409</v>
      </c>
      <c r="M297" t="b">
        <v>1</v>
      </c>
      <c r="N297">
        <v>665</v>
      </c>
      <c r="O297" t="b">
        <v>1</v>
      </c>
      <c r="P297" t="s">
        <v>8267</v>
      </c>
      <c r="Q297" s="10" t="s">
        <v>8307</v>
      </c>
      <c r="R297" t="s">
        <v>8312</v>
      </c>
      <c r="S297">
        <f t="shared" si="18"/>
        <v>133</v>
      </c>
      <c r="T297">
        <f t="shared" si="19"/>
        <v>2013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4">
        <f t="shared" si="16"/>
        <v>41159.475497685184</v>
      </c>
      <c r="J298" s="14">
        <f t="shared" si="17"/>
        <v>41134.475497685184</v>
      </c>
      <c r="K298">
        <v>1347017083</v>
      </c>
      <c r="L298">
        <v>1344857083</v>
      </c>
      <c r="M298" t="b">
        <v>1</v>
      </c>
      <c r="N298">
        <v>129</v>
      </c>
      <c r="O298" t="b">
        <v>1</v>
      </c>
      <c r="P298" t="s">
        <v>8267</v>
      </c>
      <c r="Q298" s="10" t="s">
        <v>8307</v>
      </c>
      <c r="R298" t="s">
        <v>8312</v>
      </c>
      <c r="S298">
        <f t="shared" si="18"/>
        <v>119</v>
      </c>
      <c r="T298">
        <f t="shared" si="19"/>
        <v>2012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4">
        <f t="shared" si="16"/>
        <v>42125.165972222225</v>
      </c>
      <c r="J299" s="14">
        <f t="shared" si="17"/>
        <v>42089.72802083334</v>
      </c>
      <c r="K299">
        <v>1430452740</v>
      </c>
      <c r="L299">
        <v>1427390901</v>
      </c>
      <c r="M299" t="b">
        <v>1</v>
      </c>
      <c r="N299">
        <v>142</v>
      </c>
      <c r="O299" t="b">
        <v>1</v>
      </c>
      <c r="P299" t="s">
        <v>8267</v>
      </c>
      <c r="Q299" s="10" t="s">
        <v>8307</v>
      </c>
      <c r="R299" t="s">
        <v>8312</v>
      </c>
      <c r="S299">
        <f t="shared" si="18"/>
        <v>101</v>
      </c>
      <c r="T299">
        <f t="shared" si="19"/>
        <v>2015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4">
        <f t="shared" si="16"/>
        <v>41768.875</v>
      </c>
      <c r="J300" s="14">
        <f t="shared" si="17"/>
        <v>41709.463518518518</v>
      </c>
      <c r="K300">
        <v>1399669200</v>
      </c>
      <c r="L300">
        <v>1394536048</v>
      </c>
      <c r="M300" t="b">
        <v>1</v>
      </c>
      <c r="N300">
        <v>2436</v>
      </c>
      <c r="O300" t="b">
        <v>1</v>
      </c>
      <c r="P300" t="s">
        <v>8267</v>
      </c>
      <c r="Q300" s="10" t="s">
        <v>8307</v>
      </c>
      <c r="R300" t="s">
        <v>8312</v>
      </c>
      <c r="S300">
        <f t="shared" si="18"/>
        <v>109</v>
      </c>
      <c r="T300">
        <f t="shared" si="19"/>
        <v>2014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4">
        <f t="shared" si="16"/>
        <v>40499.266898148147</v>
      </c>
      <c r="J301" s="14">
        <f t="shared" si="17"/>
        <v>40469.225231481483</v>
      </c>
      <c r="K301">
        <v>1289975060</v>
      </c>
      <c r="L301">
        <v>1287379460</v>
      </c>
      <c r="M301" t="b">
        <v>1</v>
      </c>
      <c r="N301">
        <v>244</v>
      </c>
      <c r="O301" t="b">
        <v>1</v>
      </c>
      <c r="P301" t="s">
        <v>8267</v>
      </c>
      <c r="Q301" s="10" t="s">
        <v>8307</v>
      </c>
      <c r="R301" t="s">
        <v>8312</v>
      </c>
      <c r="S301">
        <f t="shared" si="18"/>
        <v>179</v>
      </c>
      <c r="T301">
        <f t="shared" si="19"/>
        <v>2010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4">
        <f t="shared" si="16"/>
        <v>40657.959930555553</v>
      </c>
      <c r="J302" s="14">
        <f t="shared" si="17"/>
        <v>40626.959930555553</v>
      </c>
      <c r="K302">
        <v>1303686138</v>
      </c>
      <c r="L302">
        <v>1301007738</v>
      </c>
      <c r="M302" t="b">
        <v>1</v>
      </c>
      <c r="N302">
        <v>298</v>
      </c>
      <c r="O302" t="b">
        <v>1</v>
      </c>
      <c r="P302" t="s">
        <v>8267</v>
      </c>
      <c r="Q302" s="10" t="s">
        <v>8307</v>
      </c>
      <c r="R302" t="s">
        <v>8312</v>
      </c>
      <c r="S302">
        <f t="shared" si="18"/>
        <v>102</v>
      </c>
      <c r="T302">
        <f t="shared" si="19"/>
        <v>2011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4">
        <f t="shared" si="16"/>
        <v>41352.696006944447</v>
      </c>
      <c r="J303" s="14">
        <f t="shared" si="17"/>
        <v>41312.737673611111</v>
      </c>
      <c r="K303">
        <v>1363711335</v>
      </c>
      <c r="L303">
        <v>1360258935</v>
      </c>
      <c r="M303" t="b">
        <v>1</v>
      </c>
      <c r="N303">
        <v>251</v>
      </c>
      <c r="O303" t="b">
        <v>1</v>
      </c>
      <c r="P303" t="s">
        <v>8267</v>
      </c>
      <c r="Q303" s="10" t="s">
        <v>8307</v>
      </c>
      <c r="R303" t="s">
        <v>8312</v>
      </c>
      <c r="S303">
        <f t="shared" si="18"/>
        <v>119</v>
      </c>
      <c r="T303">
        <f t="shared" si="19"/>
        <v>2013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4">
        <f t="shared" si="16"/>
        <v>40963.856921296298</v>
      </c>
      <c r="J304" s="14">
        <f t="shared" si="17"/>
        <v>40933.856921296298</v>
      </c>
      <c r="K304">
        <v>1330115638</v>
      </c>
      <c r="L304">
        <v>1327523638</v>
      </c>
      <c r="M304" t="b">
        <v>1</v>
      </c>
      <c r="N304">
        <v>108</v>
      </c>
      <c r="O304" t="b">
        <v>1</v>
      </c>
      <c r="P304" t="s">
        <v>8267</v>
      </c>
      <c r="Q304" s="10" t="s">
        <v>8307</v>
      </c>
      <c r="R304" t="s">
        <v>8312</v>
      </c>
      <c r="S304">
        <f t="shared" si="18"/>
        <v>100</v>
      </c>
      <c r="T304">
        <f t="shared" si="19"/>
        <v>2012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4">
        <f t="shared" si="16"/>
        <v>41062.071134259262</v>
      </c>
      <c r="J305" s="14">
        <f t="shared" si="17"/>
        <v>41032.071134259262</v>
      </c>
      <c r="K305">
        <v>1338601346</v>
      </c>
      <c r="L305">
        <v>1336009346</v>
      </c>
      <c r="M305" t="b">
        <v>1</v>
      </c>
      <c r="N305">
        <v>82</v>
      </c>
      <c r="O305" t="b">
        <v>1</v>
      </c>
      <c r="P305" t="s">
        <v>8267</v>
      </c>
      <c r="Q305" s="10" t="s">
        <v>8307</v>
      </c>
      <c r="R305" t="s">
        <v>8312</v>
      </c>
      <c r="S305">
        <f t="shared" si="18"/>
        <v>137</v>
      </c>
      <c r="T305">
        <f t="shared" si="19"/>
        <v>2012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4">
        <f t="shared" si="16"/>
        <v>41153.083333333336</v>
      </c>
      <c r="J306" s="14">
        <f t="shared" si="17"/>
        <v>41114.094872685186</v>
      </c>
      <c r="K306">
        <v>1346464800</v>
      </c>
      <c r="L306">
        <v>1343096197</v>
      </c>
      <c r="M306" t="b">
        <v>1</v>
      </c>
      <c r="N306">
        <v>74</v>
      </c>
      <c r="O306" t="b">
        <v>1</v>
      </c>
      <c r="P306" t="s">
        <v>8267</v>
      </c>
      <c r="Q306" s="10" t="s">
        <v>8307</v>
      </c>
      <c r="R306" t="s">
        <v>8312</v>
      </c>
      <c r="S306">
        <f t="shared" si="18"/>
        <v>232</v>
      </c>
      <c r="T306">
        <f t="shared" si="19"/>
        <v>2012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4">
        <f t="shared" si="16"/>
        <v>40978.630196759259</v>
      </c>
      <c r="J307" s="14">
        <f t="shared" si="17"/>
        <v>40948.630196759259</v>
      </c>
      <c r="K307">
        <v>1331392049</v>
      </c>
      <c r="L307">
        <v>1328800049</v>
      </c>
      <c r="M307" t="b">
        <v>1</v>
      </c>
      <c r="N307">
        <v>189</v>
      </c>
      <c r="O307" t="b">
        <v>1</v>
      </c>
      <c r="P307" t="s">
        <v>8267</v>
      </c>
      <c r="Q307" s="10" t="s">
        <v>8307</v>
      </c>
      <c r="R307" t="s">
        <v>8312</v>
      </c>
      <c r="S307">
        <f t="shared" si="18"/>
        <v>130</v>
      </c>
      <c r="T307">
        <f t="shared" si="19"/>
        <v>2012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4">
        <f t="shared" si="16"/>
        <v>41353.795520833337</v>
      </c>
      <c r="J308" s="14">
        <f t="shared" si="17"/>
        <v>41333.837187500001</v>
      </c>
      <c r="K308">
        <v>1363806333</v>
      </c>
      <c r="L308">
        <v>1362081933</v>
      </c>
      <c r="M308" t="b">
        <v>1</v>
      </c>
      <c r="N308">
        <v>80</v>
      </c>
      <c r="O308" t="b">
        <v>1</v>
      </c>
      <c r="P308" t="s">
        <v>8267</v>
      </c>
      <c r="Q308" s="10" t="s">
        <v>8307</v>
      </c>
      <c r="R308" t="s">
        <v>8312</v>
      </c>
      <c r="S308">
        <f t="shared" si="18"/>
        <v>293</v>
      </c>
      <c r="T308">
        <f t="shared" si="19"/>
        <v>2013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4">
        <f t="shared" si="16"/>
        <v>41312.944456018515</v>
      </c>
      <c r="J309" s="14">
        <f t="shared" si="17"/>
        <v>41282.944456018515</v>
      </c>
      <c r="K309">
        <v>1360276801</v>
      </c>
      <c r="L309">
        <v>1357684801</v>
      </c>
      <c r="M309" t="b">
        <v>1</v>
      </c>
      <c r="N309">
        <v>576</v>
      </c>
      <c r="O309" t="b">
        <v>1</v>
      </c>
      <c r="P309" t="s">
        <v>8267</v>
      </c>
      <c r="Q309" s="10" t="s">
        <v>8307</v>
      </c>
      <c r="R309" t="s">
        <v>8312</v>
      </c>
      <c r="S309">
        <f t="shared" si="18"/>
        <v>111</v>
      </c>
      <c r="T309">
        <f t="shared" si="19"/>
        <v>2013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4">
        <f t="shared" si="16"/>
        <v>40612.694560185184</v>
      </c>
      <c r="J310" s="14">
        <f t="shared" si="17"/>
        <v>40567.694560185184</v>
      </c>
      <c r="K310">
        <v>1299775210</v>
      </c>
      <c r="L310">
        <v>1295887210</v>
      </c>
      <c r="M310" t="b">
        <v>1</v>
      </c>
      <c r="N310">
        <v>202</v>
      </c>
      <c r="O310" t="b">
        <v>1</v>
      </c>
      <c r="P310" t="s">
        <v>8267</v>
      </c>
      <c r="Q310" s="10" t="s">
        <v>8307</v>
      </c>
      <c r="R310" t="s">
        <v>8312</v>
      </c>
      <c r="S310">
        <f t="shared" si="18"/>
        <v>106</v>
      </c>
      <c r="T310">
        <f t="shared" si="19"/>
        <v>2011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4">
        <f t="shared" si="16"/>
        <v>41155.751550925925</v>
      </c>
      <c r="J311" s="14">
        <f t="shared" si="17"/>
        <v>41134.751550925925</v>
      </c>
      <c r="K311">
        <v>1346695334</v>
      </c>
      <c r="L311">
        <v>1344880934</v>
      </c>
      <c r="M311" t="b">
        <v>1</v>
      </c>
      <c r="N311">
        <v>238</v>
      </c>
      <c r="O311" t="b">
        <v>1</v>
      </c>
      <c r="P311" t="s">
        <v>8267</v>
      </c>
      <c r="Q311" s="10" t="s">
        <v>8307</v>
      </c>
      <c r="R311" t="s">
        <v>8312</v>
      </c>
      <c r="S311">
        <f t="shared" si="18"/>
        <v>119</v>
      </c>
      <c r="T311">
        <f t="shared" si="19"/>
        <v>2012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4">
        <f t="shared" si="16"/>
        <v>40836.083333333336</v>
      </c>
      <c r="J312" s="14">
        <f t="shared" si="17"/>
        <v>40821.183136574073</v>
      </c>
      <c r="K312">
        <v>1319076000</v>
      </c>
      <c r="L312">
        <v>1317788623</v>
      </c>
      <c r="M312" t="b">
        <v>1</v>
      </c>
      <c r="N312">
        <v>36</v>
      </c>
      <c r="O312" t="b">
        <v>1</v>
      </c>
      <c r="P312" t="s">
        <v>8267</v>
      </c>
      <c r="Q312" s="10" t="s">
        <v>8307</v>
      </c>
      <c r="R312" t="s">
        <v>8312</v>
      </c>
      <c r="S312">
        <f t="shared" si="18"/>
        <v>104</v>
      </c>
      <c r="T312">
        <f t="shared" si="19"/>
        <v>2011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4">
        <f t="shared" si="16"/>
        <v>40909.332638888889</v>
      </c>
      <c r="J313" s="14">
        <f t="shared" si="17"/>
        <v>40868.219814814816</v>
      </c>
      <c r="K313">
        <v>1325404740</v>
      </c>
      <c r="L313">
        <v>1321852592</v>
      </c>
      <c r="M313" t="b">
        <v>1</v>
      </c>
      <c r="N313">
        <v>150</v>
      </c>
      <c r="O313" t="b">
        <v>1</v>
      </c>
      <c r="P313" t="s">
        <v>8267</v>
      </c>
      <c r="Q313" s="10" t="s">
        <v>8307</v>
      </c>
      <c r="R313" t="s">
        <v>8312</v>
      </c>
      <c r="S313">
        <f t="shared" si="18"/>
        <v>104</v>
      </c>
      <c r="T313">
        <f t="shared" si="19"/>
        <v>2011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4">
        <f t="shared" si="16"/>
        <v>41378.877685185187</v>
      </c>
      <c r="J314" s="14">
        <f t="shared" si="17"/>
        <v>41348.877685185187</v>
      </c>
      <c r="K314">
        <v>1365973432</v>
      </c>
      <c r="L314">
        <v>1363381432</v>
      </c>
      <c r="M314" t="b">
        <v>1</v>
      </c>
      <c r="N314">
        <v>146</v>
      </c>
      <c r="O314" t="b">
        <v>1</v>
      </c>
      <c r="P314" t="s">
        <v>8267</v>
      </c>
      <c r="Q314" s="10" t="s">
        <v>8307</v>
      </c>
      <c r="R314" t="s">
        <v>8312</v>
      </c>
      <c r="S314">
        <f t="shared" si="18"/>
        <v>112</v>
      </c>
      <c r="T314">
        <f t="shared" si="19"/>
        <v>2013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4">
        <f t="shared" si="16"/>
        <v>40401.665972222225</v>
      </c>
      <c r="J315" s="14">
        <f t="shared" si="17"/>
        <v>40357.227939814817</v>
      </c>
      <c r="K315">
        <v>1281542340</v>
      </c>
      <c r="L315">
        <v>1277702894</v>
      </c>
      <c r="M315" t="b">
        <v>1</v>
      </c>
      <c r="N315">
        <v>222</v>
      </c>
      <c r="O315" t="b">
        <v>1</v>
      </c>
      <c r="P315" t="s">
        <v>8267</v>
      </c>
      <c r="Q315" s="10" t="s">
        <v>8307</v>
      </c>
      <c r="R315" t="s">
        <v>8312</v>
      </c>
      <c r="S315">
        <f t="shared" si="18"/>
        <v>105</v>
      </c>
      <c r="T315">
        <f t="shared" si="19"/>
        <v>2010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4">
        <f t="shared" si="16"/>
        <v>41334.833194444444</v>
      </c>
      <c r="J316" s="14">
        <f t="shared" si="17"/>
        <v>41304.833194444444</v>
      </c>
      <c r="K316">
        <v>1362167988</v>
      </c>
      <c r="L316">
        <v>1359575988</v>
      </c>
      <c r="M316" t="b">
        <v>1</v>
      </c>
      <c r="N316">
        <v>120</v>
      </c>
      <c r="O316" t="b">
        <v>1</v>
      </c>
      <c r="P316" t="s">
        <v>8267</v>
      </c>
      <c r="Q316" s="10" t="s">
        <v>8307</v>
      </c>
      <c r="R316" t="s">
        <v>8312</v>
      </c>
      <c r="S316">
        <f t="shared" si="18"/>
        <v>385</v>
      </c>
      <c r="T316">
        <f t="shared" si="19"/>
        <v>2013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4">
        <f t="shared" si="16"/>
        <v>41143.77238425926</v>
      </c>
      <c r="J317" s="14">
        <f t="shared" si="17"/>
        <v>41113.77238425926</v>
      </c>
      <c r="K317">
        <v>1345660334</v>
      </c>
      <c r="L317">
        <v>1343068334</v>
      </c>
      <c r="M317" t="b">
        <v>1</v>
      </c>
      <c r="N317">
        <v>126</v>
      </c>
      <c r="O317" t="b">
        <v>1</v>
      </c>
      <c r="P317" t="s">
        <v>8267</v>
      </c>
      <c r="Q317" s="10" t="s">
        <v>8307</v>
      </c>
      <c r="R317" t="s">
        <v>8312</v>
      </c>
      <c r="S317">
        <f t="shared" si="18"/>
        <v>101</v>
      </c>
      <c r="T317">
        <f t="shared" si="19"/>
        <v>2012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4">
        <f t="shared" si="16"/>
        <v>41984.207638888889</v>
      </c>
      <c r="J318" s="14">
        <f t="shared" si="17"/>
        <v>41950.923576388886</v>
      </c>
      <c r="K318">
        <v>1418273940</v>
      </c>
      <c r="L318">
        <v>1415398197</v>
      </c>
      <c r="M318" t="b">
        <v>1</v>
      </c>
      <c r="N318">
        <v>158</v>
      </c>
      <c r="O318" t="b">
        <v>1</v>
      </c>
      <c r="P318" t="s">
        <v>8267</v>
      </c>
      <c r="Q318" s="10" t="s">
        <v>8307</v>
      </c>
      <c r="R318" t="s">
        <v>8312</v>
      </c>
      <c r="S318">
        <f t="shared" si="18"/>
        <v>114</v>
      </c>
      <c r="T318">
        <f t="shared" si="19"/>
        <v>2014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4">
        <f t="shared" si="16"/>
        <v>41619.676886574074</v>
      </c>
      <c r="J319" s="14">
        <f t="shared" si="17"/>
        <v>41589.676886574074</v>
      </c>
      <c r="K319">
        <v>1386778483</v>
      </c>
      <c r="L319">
        <v>1384186483</v>
      </c>
      <c r="M319" t="b">
        <v>1</v>
      </c>
      <c r="N319">
        <v>316</v>
      </c>
      <c r="O319" t="b">
        <v>1</v>
      </c>
      <c r="P319" t="s">
        <v>8267</v>
      </c>
      <c r="Q319" s="10" t="s">
        <v>8307</v>
      </c>
      <c r="R319" t="s">
        <v>8312</v>
      </c>
      <c r="S319">
        <f t="shared" si="18"/>
        <v>101</v>
      </c>
      <c r="T319">
        <f t="shared" si="19"/>
        <v>2013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4">
        <f t="shared" si="16"/>
        <v>41359.997118055559</v>
      </c>
      <c r="J320" s="14">
        <f t="shared" si="17"/>
        <v>41330.038784722223</v>
      </c>
      <c r="K320">
        <v>1364342151</v>
      </c>
      <c r="L320">
        <v>1361753751</v>
      </c>
      <c r="M320" t="b">
        <v>1</v>
      </c>
      <c r="N320">
        <v>284</v>
      </c>
      <c r="O320" t="b">
        <v>1</v>
      </c>
      <c r="P320" t="s">
        <v>8267</v>
      </c>
      <c r="Q320" s="10" t="s">
        <v>8307</v>
      </c>
      <c r="R320" t="s">
        <v>8312</v>
      </c>
      <c r="S320">
        <f t="shared" si="18"/>
        <v>283</v>
      </c>
      <c r="T320">
        <f t="shared" si="19"/>
        <v>2013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4">
        <f t="shared" si="16"/>
        <v>40211.332638888889</v>
      </c>
      <c r="J321" s="14">
        <f t="shared" si="17"/>
        <v>40123.83829861111</v>
      </c>
      <c r="K321">
        <v>1265097540</v>
      </c>
      <c r="L321">
        <v>1257538029</v>
      </c>
      <c r="M321" t="b">
        <v>1</v>
      </c>
      <c r="N321">
        <v>51</v>
      </c>
      <c r="O321" t="b">
        <v>1</v>
      </c>
      <c r="P321" t="s">
        <v>8267</v>
      </c>
      <c r="Q321" s="10" t="s">
        <v>8307</v>
      </c>
      <c r="R321" t="s">
        <v>8312</v>
      </c>
      <c r="S321">
        <f t="shared" si="18"/>
        <v>113</v>
      </c>
      <c r="T321">
        <f t="shared" si="19"/>
        <v>2009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4">
        <f t="shared" ref="I322:I385" si="20">K322/60/60/24+DATE(1970,1,1)</f>
        <v>42360.958333333328</v>
      </c>
      <c r="J322" s="14">
        <f t="shared" ref="J322:J385" si="21">L322/60/60/24+DATE(1970,1,1)</f>
        <v>42331.551307870366</v>
      </c>
      <c r="K322">
        <v>1450825200</v>
      </c>
      <c r="L322">
        <v>1448284433</v>
      </c>
      <c r="M322" t="b">
        <v>1</v>
      </c>
      <c r="N322">
        <v>158</v>
      </c>
      <c r="O322" t="b">
        <v>1</v>
      </c>
      <c r="P322" t="s">
        <v>8267</v>
      </c>
      <c r="Q322" s="10" t="s">
        <v>8307</v>
      </c>
      <c r="R322" t="s">
        <v>8312</v>
      </c>
      <c r="S322">
        <f t="shared" ref="S322:S385" si="22">ROUND(E322/D322*100,0)</f>
        <v>107</v>
      </c>
      <c r="T322">
        <f t="shared" ref="T322:T385" si="23">YEAR(J322)</f>
        <v>2015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4">
        <f t="shared" si="20"/>
        <v>42682.488263888896</v>
      </c>
      <c r="J323" s="14">
        <f t="shared" si="21"/>
        <v>42647.446597222224</v>
      </c>
      <c r="K323">
        <v>1478605386</v>
      </c>
      <c r="L323">
        <v>1475577786</v>
      </c>
      <c r="M323" t="b">
        <v>1</v>
      </c>
      <c r="N323">
        <v>337</v>
      </c>
      <c r="O323" t="b">
        <v>1</v>
      </c>
      <c r="P323" t="s">
        <v>8267</v>
      </c>
      <c r="Q323" s="10" t="s">
        <v>8307</v>
      </c>
      <c r="R323" t="s">
        <v>8312</v>
      </c>
      <c r="S323">
        <f t="shared" si="22"/>
        <v>103</v>
      </c>
      <c r="T323">
        <f t="shared" si="23"/>
        <v>2016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4">
        <f t="shared" si="20"/>
        <v>42503.57</v>
      </c>
      <c r="J324" s="14">
        <f t="shared" si="21"/>
        <v>42473.57</v>
      </c>
      <c r="K324">
        <v>1463146848</v>
      </c>
      <c r="L324">
        <v>1460554848</v>
      </c>
      <c r="M324" t="b">
        <v>1</v>
      </c>
      <c r="N324">
        <v>186</v>
      </c>
      <c r="O324" t="b">
        <v>1</v>
      </c>
      <c r="P324" t="s">
        <v>8267</v>
      </c>
      <c r="Q324" s="10" t="s">
        <v>8307</v>
      </c>
      <c r="R324" t="s">
        <v>8312</v>
      </c>
      <c r="S324">
        <f t="shared" si="22"/>
        <v>108</v>
      </c>
      <c r="T324">
        <f t="shared" si="23"/>
        <v>2016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4">
        <f t="shared" si="20"/>
        <v>42725.332638888889</v>
      </c>
      <c r="J325" s="14">
        <f t="shared" si="21"/>
        <v>42697.32136574074</v>
      </c>
      <c r="K325">
        <v>1482307140</v>
      </c>
      <c r="L325">
        <v>1479886966</v>
      </c>
      <c r="M325" t="b">
        <v>1</v>
      </c>
      <c r="N325">
        <v>58</v>
      </c>
      <c r="O325" t="b">
        <v>1</v>
      </c>
      <c r="P325" t="s">
        <v>8267</v>
      </c>
      <c r="Q325" s="10" t="s">
        <v>8307</v>
      </c>
      <c r="R325" t="s">
        <v>8312</v>
      </c>
      <c r="S325">
        <f t="shared" si="22"/>
        <v>123</v>
      </c>
      <c r="T325">
        <f t="shared" si="23"/>
        <v>2016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4">
        <f t="shared" si="20"/>
        <v>42217.626250000001</v>
      </c>
      <c r="J326" s="14">
        <f t="shared" si="21"/>
        <v>42184.626250000001</v>
      </c>
      <c r="K326">
        <v>1438441308</v>
      </c>
      <c r="L326">
        <v>1435590108</v>
      </c>
      <c r="M326" t="b">
        <v>1</v>
      </c>
      <c r="N326">
        <v>82</v>
      </c>
      <c r="O326" t="b">
        <v>1</v>
      </c>
      <c r="P326" t="s">
        <v>8267</v>
      </c>
      <c r="Q326" s="10" t="s">
        <v>8307</v>
      </c>
      <c r="R326" t="s">
        <v>8312</v>
      </c>
      <c r="S326">
        <f t="shared" si="22"/>
        <v>102</v>
      </c>
      <c r="T326">
        <f t="shared" si="23"/>
        <v>2015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4">
        <f t="shared" si="20"/>
        <v>42724.187881944439</v>
      </c>
      <c r="J327" s="14">
        <f t="shared" si="21"/>
        <v>42689.187881944439</v>
      </c>
      <c r="K327">
        <v>1482208233</v>
      </c>
      <c r="L327">
        <v>1479184233</v>
      </c>
      <c r="M327" t="b">
        <v>1</v>
      </c>
      <c r="N327">
        <v>736</v>
      </c>
      <c r="O327" t="b">
        <v>1</v>
      </c>
      <c r="P327" t="s">
        <v>8267</v>
      </c>
      <c r="Q327" s="10" t="s">
        <v>8307</v>
      </c>
      <c r="R327" t="s">
        <v>8312</v>
      </c>
      <c r="S327">
        <f t="shared" si="22"/>
        <v>104</v>
      </c>
      <c r="T327">
        <f t="shared" si="23"/>
        <v>2016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4">
        <f t="shared" si="20"/>
        <v>42808.956250000003</v>
      </c>
      <c r="J328" s="14">
        <f t="shared" si="21"/>
        <v>42775.314884259264</v>
      </c>
      <c r="K328">
        <v>1489532220</v>
      </c>
      <c r="L328">
        <v>1486625606</v>
      </c>
      <c r="M328" t="b">
        <v>1</v>
      </c>
      <c r="N328">
        <v>1151</v>
      </c>
      <c r="O328" t="b">
        <v>1</v>
      </c>
      <c r="P328" t="s">
        <v>8267</v>
      </c>
      <c r="Q328" s="10" t="s">
        <v>8307</v>
      </c>
      <c r="R328" t="s">
        <v>8312</v>
      </c>
      <c r="S328">
        <f t="shared" si="22"/>
        <v>113</v>
      </c>
      <c r="T328">
        <f t="shared" si="23"/>
        <v>2017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4">
        <f t="shared" si="20"/>
        <v>42085.333333333328</v>
      </c>
      <c r="J329" s="14">
        <f t="shared" si="21"/>
        <v>42058.235289351855</v>
      </c>
      <c r="K329">
        <v>1427011200</v>
      </c>
      <c r="L329">
        <v>1424669929</v>
      </c>
      <c r="M329" t="b">
        <v>1</v>
      </c>
      <c r="N329">
        <v>34</v>
      </c>
      <c r="O329" t="b">
        <v>1</v>
      </c>
      <c r="P329" t="s">
        <v>8267</v>
      </c>
      <c r="Q329" s="10" t="s">
        <v>8307</v>
      </c>
      <c r="R329" t="s">
        <v>8312</v>
      </c>
      <c r="S329">
        <f t="shared" si="22"/>
        <v>136</v>
      </c>
      <c r="T329">
        <f t="shared" si="23"/>
        <v>2015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4">
        <f t="shared" si="20"/>
        <v>42309.166666666672</v>
      </c>
      <c r="J330" s="14">
        <f t="shared" si="21"/>
        <v>42278.946620370371</v>
      </c>
      <c r="K330">
        <v>1446350400</v>
      </c>
      <c r="L330">
        <v>1443739388</v>
      </c>
      <c r="M330" t="b">
        <v>1</v>
      </c>
      <c r="N330">
        <v>498</v>
      </c>
      <c r="O330" t="b">
        <v>1</v>
      </c>
      <c r="P330" t="s">
        <v>8267</v>
      </c>
      <c r="Q330" s="10" t="s">
        <v>8307</v>
      </c>
      <c r="R330" t="s">
        <v>8312</v>
      </c>
      <c r="S330">
        <f t="shared" si="22"/>
        <v>104</v>
      </c>
      <c r="T330">
        <f t="shared" si="23"/>
        <v>2015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4">
        <f t="shared" si="20"/>
        <v>42315.166666666672</v>
      </c>
      <c r="J331" s="14">
        <f t="shared" si="21"/>
        <v>42291.46674768519</v>
      </c>
      <c r="K331">
        <v>1446868800</v>
      </c>
      <c r="L331">
        <v>1444821127</v>
      </c>
      <c r="M331" t="b">
        <v>1</v>
      </c>
      <c r="N331">
        <v>167</v>
      </c>
      <c r="O331" t="b">
        <v>1</v>
      </c>
      <c r="P331" t="s">
        <v>8267</v>
      </c>
      <c r="Q331" s="10" t="s">
        <v>8307</v>
      </c>
      <c r="R331" t="s">
        <v>8312</v>
      </c>
      <c r="S331">
        <f t="shared" si="22"/>
        <v>106</v>
      </c>
      <c r="T331">
        <f t="shared" si="23"/>
        <v>2015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4">
        <f t="shared" si="20"/>
        <v>41411.165972222225</v>
      </c>
      <c r="J332" s="14">
        <f t="shared" si="21"/>
        <v>41379.515775462962</v>
      </c>
      <c r="K332">
        <v>1368763140</v>
      </c>
      <c r="L332">
        <v>1366028563</v>
      </c>
      <c r="M332" t="b">
        <v>1</v>
      </c>
      <c r="N332">
        <v>340</v>
      </c>
      <c r="O332" t="b">
        <v>1</v>
      </c>
      <c r="P332" t="s">
        <v>8267</v>
      </c>
      <c r="Q332" s="10" t="s">
        <v>8307</v>
      </c>
      <c r="R332" t="s">
        <v>8312</v>
      </c>
      <c r="S332">
        <f t="shared" si="22"/>
        <v>102</v>
      </c>
      <c r="T332">
        <f t="shared" si="23"/>
        <v>2013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4">
        <f t="shared" si="20"/>
        <v>42538.581412037034</v>
      </c>
      <c r="J333" s="14">
        <f t="shared" si="21"/>
        <v>42507.581412037034</v>
      </c>
      <c r="K333">
        <v>1466171834</v>
      </c>
      <c r="L333">
        <v>1463493434</v>
      </c>
      <c r="M333" t="b">
        <v>1</v>
      </c>
      <c r="N333">
        <v>438</v>
      </c>
      <c r="O333" t="b">
        <v>1</v>
      </c>
      <c r="P333" t="s">
        <v>8267</v>
      </c>
      <c r="Q333" s="10" t="s">
        <v>8307</v>
      </c>
      <c r="R333" t="s">
        <v>8312</v>
      </c>
      <c r="S333">
        <f t="shared" si="22"/>
        <v>107</v>
      </c>
      <c r="T333">
        <f t="shared" si="23"/>
        <v>2016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4">
        <f t="shared" si="20"/>
        <v>42305.333333333328</v>
      </c>
      <c r="J334" s="14">
        <f t="shared" si="21"/>
        <v>42263.680289351847</v>
      </c>
      <c r="K334">
        <v>1446019200</v>
      </c>
      <c r="L334">
        <v>1442420377</v>
      </c>
      <c r="M334" t="b">
        <v>1</v>
      </c>
      <c r="N334">
        <v>555</v>
      </c>
      <c r="O334" t="b">
        <v>1</v>
      </c>
      <c r="P334" t="s">
        <v>8267</v>
      </c>
      <c r="Q334" s="10" t="s">
        <v>8307</v>
      </c>
      <c r="R334" t="s">
        <v>8312</v>
      </c>
      <c r="S334">
        <f t="shared" si="22"/>
        <v>113</v>
      </c>
      <c r="T334">
        <f t="shared" si="23"/>
        <v>2015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4">
        <f t="shared" si="20"/>
        <v>42467.59480324074</v>
      </c>
      <c r="J335" s="14">
        <f t="shared" si="21"/>
        <v>42437.636469907404</v>
      </c>
      <c r="K335">
        <v>1460038591</v>
      </c>
      <c r="L335">
        <v>1457450191</v>
      </c>
      <c r="M335" t="b">
        <v>1</v>
      </c>
      <c r="N335">
        <v>266</v>
      </c>
      <c r="O335" t="b">
        <v>1</v>
      </c>
      <c r="P335" t="s">
        <v>8267</v>
      </c>
      <c r="Q335" s="10" t="s">
        <v>8307</v>
      </c>
      <c r="R335" t="s">
        <v>8312</v>
      </c>
      <c r="S335">
        <f t="shared" si="22"/>
        <v>125</v>
      </c>
      <c r="T335">
        <f t="shared" si="23"/>
        <v>2016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4">
        <f t="shared" si="20"/>
        <v>42139.791666666672</v>
      </c>
      <c r="J336" s="14">
        <f t="shared" si="21"/>
        <v>42101.682372685187</v>
      </c>
      <c r="K336">
        <v>1431716400</v>
      </c>
      <c r="L336">
        <v>1428423757</v>
      </c>
      <c r="M336" t="b">
        <v>1</v>
      </c>
      <c r="N336">
        <v>69</v>
      </c>
      <c r="O336" t="b">
        <v>1</v>
      </c>
      <c r="P336" t="s">
        <v>8267</v>
      </c>
      <c r="Q336" s="10" t="s">
        <v>8307</v>
      </c>
      <c r="R336" t="s">
        <v>8312</v>
      </c>
      <c r="S336">
        <f t="shared" si="22"/>
        <v>101</v>
      </c>
      <c r="T336">
        <f t="shared" si="23"/>
        <v>2015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4">
        <f t="shared" si="20"/>
        <v>42132.916666666672</v>
      </c>
      <c r="J337" s="14">
        <f t="shared" si="21"/>
        <v>42101.737442129626</v>
      </c>
      <c r="K337">
        <v>1431122400</v>
      </c>
      <c r="L337">
        <v>1428428515</v>
      </c>
      <c r="M337" t="b">
        <v>1</v>
      </c>
      <c r="N337">
        <v>80</v>
      </c>
      <c r="O337" t="b">
        <v>1</v>
      </c>
      <c r="P337" t="s">
        <v>8267</v>
      </c>
      <c r="Q337" s="10" t="s">
        <v>8307</v>
      </c>
      <c r="R337" t="s">
        <v>8312</v>
      </c>
      <c r="S337">
        <f t="shared" si="22"/>
        <v>103</v>
      </c>
      <c r="T337">
        <f t="shared" si="23"/>
        <v>2015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4">
        <f t="shared" si="20"/>
        <v>42321.637939814813</v>
      </c>
      <c r="J338" s="14">
        <f t="shared" si="21"/>
        <v>42291.596273148149</v>
      </c>
      <c r="K338">
        <v>1447427918</v>
      </c>
      <c r="L338">
        <v>1444832318</v>
      </c>
      <c r="M338" t="b">
        <v>1</v>
      </c>
      <c r="N338">
        <v>493</v>
      </c>
      <c r="O338" t="b">
        <v>1</v>
      </c>
      <c r="P338" t="s">
        <v>8267</v>
      </c>
      <c r="Q338" s="10" t="s">
        <v>8307</v>
      </c>
      <c r="R338" t="s">
        <v>8312</v>
      </c>
      <c r="S338">
        <f t="shared" si="22"/>
        <v>117</v>
      </c>
      <c r="T338">
        <f t="shared" si="23"/>
        <v>2015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4">
        <f t="shared" si="20"/>
        <v>42077.086898148147</v>
      </c>
      <c r="J339" s="14">
        <f t="shared" si="21"/>
        <v>42047.128564814819</v>
      </c>
      <c r="K339">
        <v>1426298708</v>
      </c>
      <c r="L339">
        <v>1423710308</v>
      </c>
      <c r="M339" t="b">
        <v>1</v>
      </c>
      <c r="N339">
        <v>31</v>
      </c>
      <c r="O339" t="b">
        <v>1</v>
      </c>
      <c r="P339" t="s">
        <v>8267</v>
      </c>
      <c r="Q339" s="10" t="s">
        <v>8307</v>
      </c>
      <c r="R339" t="s">
        <v>8312</v>
      </c>
      <c r="S339">
        <f t="shared" si="22"/>
        <v>101</v>
      </c>
      <c r="T339">
        <f t="shared" si="23"/>
        <v>2015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4">
        <f t="shared" si="20"/>
        <v>42616.041666666672</v>
      </c>
      <c r="J340" s="14">
        <f t="shared" si="21"/>
        <v>42559.755671296298</v>
      </c>
      <c r="K340">
        <v>1472864400</v>
      </c>
      <c r="L340">
        <v>1468001290</v>
      </c>
      <c r="M340" t="b">
        <v>1</v>
      </c>
      <c r="N340">
        <v>236</v>
      </c>
      <c r="O340" t="b">
        <v>1</v>
      </c>
      <c r="P340" t="s">
        <v>8267</v>
      </c>
      <c r="Q340" s="10" t="s">
        <v>8307</v>
      </c>
      <c r="R340" t="s">
        <v>8312</v>
      </c>
      <c r="S340">
        <f t="shared" si="22"/>
        <v>110</v>
      </c>
      <c r="T340">
        <f t="shared" si="23"/>
        <v>2016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4">
        <f t="shared" si="20"/>
        <v>42123.760046296295</v>
      </c>
      <c r="J341" s="14">
        <f t="shared" si="21"/>
        <v>42093.760046296295</v>
      </c>
      <c r="K341">
        <v>1430331268</v>
      </c>
      <c r="L341">
        <v>1427739268</v>
      </c>
      <c r="M341" t="b">
        <v>1</v>
      </c>
      <c r="N341">
        <v>89</v>
      </c>
      <c r="O341" t="b">
        <v>1</v>
      </c>
      <c r="P341" t="s">
        <v>8267</v>
      </c>
      <c r="Q341" s="10" t="s">
        <v>8307</v>
      </c>
      <c r="R341" t="s">
        <v>8312</v>
      </c>
      <c r="S341">
        <f t="shared" si="22"/>
        <v>108</v>
      </c>
      <c r="T341">
        <f t="shared" si="23"/>
        <v>2015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4">
        <f t="shared" si="20"/>
        <v>42802.875</v>
      </c>
      <c r="J342" s="14">
        <f t="shared" si="21"/>
        <v>42772.669062500005</v>
      </c>
      <c r="K342">
        <v>1489006800</v>
      </c>
      <c r="L342">
        <v>1486397007</v>
      </c>
      <c r="M342" t="b">
        <v>1</v>
      </c>
      <c r="N342">
        <v>299</v>
      </c>
      <c r="O342" t="b">
        <v>1</v>
      </c>
      <c r="P342" t="s">
        <v>8267</v>
      </c>
      <c r="Q342" s="10" t="s">
        <v>8307</v>
      </c>
      <c r="R342" t="s">
        <v>8312</v>
      </c>
      <c r="S342">
        <f t="shared" si="22"/>
        <v>125</v>
      </c>
      <c r="T342">
        <f t="shared" si="23"/>
        <v>2017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4">
        <f t="shared" si="20"/>
        <v>41913.165972222225</v>
      </c>
      <c r="J343" s="14">
        <f t="shared" si="21"/>
        <v>41894.879606481481</v>
      </c>
      <c r="K343">
        <v>1412135940</v>
      </c>
      <c r="L343">
        <v>1410555998</v>
      </c>
      <c r="M343" t="b">
        <v>1</v>
      </c>
      <c r="N343">
        <v>55</v>
      </c>
      <c r="O343" t="b">
        <v>1</v>
      </c>
      <c r="P343" t="s">
        <v>8267</v>
      </c>
      <c r="Q343" s="10" t="s">
        <v>8307</v>
      </c>
      <c r="R343" t="s">
        <v>8312</v>
      </c>
      <c r="S343">
        <f t="shared" si="22"/>
        <v>107</v>
      </c>
      <c r="T343">
        <f t="shared" si="23"/>
        <v>2014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4">
        <f t="shared" si="20"/>
        <v>42489.780844907407</v>
      </c>
      <c r="J344" s="14">
        <f t="shared" si="21"/>
        <v>42459.780844907407</v>
      </c>
      <c r="K344">
        <v>1461955465</v>
      </c>
      <c r="L344">
        <v>1459363465</v>
      </c>
      <c r="M344" t="b">
        <v>1</v>
      </c>
      <c r="N344">
        <v>325</v>
      </c>
      <c r="O344" t="b">
        <v>1</v>
      </c>
      <c r="P344" t="s">
        <v>8267</v>
      </c>
      <c r="Q344" s="10" t="s">
        <v>8307</v>
      </c>
      <c r="R344" t="s">
        <v>8312</v>
      </c>
      <c r="S344">
        <f t="shared" si="22"/>
        <v>100</v>
      </c>
      <c r="T344">
        <f t="shared" si="23"/>
        <v>2016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4">
        <f t="shared" si="20"/>
        <v>41957.125</v>
      </c>
      <c r="J345" s="14">
        <f t="shared" si="21"/>
        <v>41926.73778935185</v>
      </c>
      <c r="K345">
        <v>1415934000</v>
      </c>
      <c r="L345">
        <v>1413308545</v>
      </c>
      <c r="M345" t="b">
        <v>1</v>
      </c>
      <c r="N345">
        <v>524</v>
      </c>
      <c r="O345" t="b">
        <v>1</v>
      </c>
      <c r="P345" t="s">
        <v>8267</v>
      </c>
      <c r="Q345" s="10" t="s">
        <v>8307</v>
      </c>
      <c r="R345" t="s">
        <v>8312</v>
      </c>
      <c r="S345">
        <f t="shared" si="22"/>
        <v>102</v>
      </c>
      <c r="T345">
        <f t="shared" si="23"/>
        <v>2014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4">
        <f t="shared" si="20"/>
        <v>42156.097222222219</v>
      </c>
      <c r="J346" s="14">
        <f t="shared" si="21"/>
        <v>42111.970995370371</v>
      </c>
      <c r="K346">
        <v>1433125200</v>
      </c>
      <c r="L346">
        <v>1429312694</v>
      </c>
      <c r="M346" t="b">
        <v>1</v>
      </c>
      <c r="N346">
        <v>285</v>
      </c>
      <c r="O346" t="b">
        <v>1</v>
      </c>
      <c r="P346" t="s">
        <v>8267</v>
      </c>
      <c r="Q346" s="10" t="s">
        <v>8307</v>
      </c>
      <c r="R346" t="s">
        <v>8312</v>
      </c>
      <c r="S346">
        <f t="shared" si="22"/>
        <v>102</v>
      </c>
      <c r="T346">
        <f t="shared" si="23"/>
        <v>2015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4">
        <f t="shared" si="20"/>
        <v>42144.944328703699</v>
      </c>
      <c r="J347" s="14">
        <f t="shared" si="21"/>
        <v>42114.944328703699</v>
      </c>
      <c r="K347">
        <v>1432161590</v>
      </c>
      <c r="L347">
        <v>1429569590</v>
      </c>
      <c r="M347" t="b">
        <v>1</v>
      </c>
      <c r="N347">
        <v>179</v>
      </c>
      <c r="O347" t="b">
        <v>1</v>
      </c>
      <c r="P347" t="s">
        <v>8267</v>
      </c>
      <c r="Q347" s="10" t="s">
        <v>8307</v>
      </c>
      <c r="R347" t="s">
        <v>8312</v>
      </c>
      <c r="S347">
        <f t="shared" si="22"/>
        <v>123</v>
      </c>
      <c r="T347">
        <f t="shared" si="23"/>
        <v>2015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4">
        <f t="shared" si="20"/>
        <v>42291.500243055561</v>
      </c>
      <c r="J348" s="14">
        <f t="shared" si="21"/>
        <v>42261.500243055561</v>
      </c>
      <c r="K348">
        <v>1444824021</v>
      </c>
      <c r="L348">
        <v>1442232021</v>
      </c>
      <c r="M348" t="b">
        <v>1</v>
      </c>
      <c r="N348">
        <v>188</v>
      </c>
      <c r="O348" t="b">
        <v>1</v>
      </c>
      <c r="P348" t="s">
        <v>8267</v>
      </c>
      <c r="Q348" s="10" t="s">
        <v>8307</v>
      </c>
      <c r="R348" t="s">
        <v>8312</v>
      </c>
      <c r="S348">
        <f t="shared" si="22"/>
        <v>170</v>
      </c>
      <c r="T348">
        <f t="shared" si="23"/>
        <v>2015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4">
        <f t="shared" si="20"/>
        <v>42322.537141203706</v>
      </c>
      <c r="J349" s="14">
        <f t="shared" si="21"/>
        <v>42292.495474537034</v>
      </c>
      <c r="K349">
        <v>1447505609</v>
      </c>
      <c r="L349">
        <v>1444910009</v>
      </c>
      <c r="M349" t="b">
        <v>1</v>
      </c>
      <c r="N349">
        <v>379</v>
      </c>
      <c r="O349" t="b">
        <v>1</v>
      </c>
      <c r="P349" t="s">
        <v>8267</v>
      </c>
      <c r="Q349" s="10" t="s">
        <v>8307</v>
      </c>
      <c r="R349" t="s">
        <v>8312</v>
      </c>
      <c r="S349">
        <f t="shared" si="22"/>
        <v>112</v>
      </c>
      <c r="T349">
        <f t="shared" si="23"/>
        <v>2015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4">
        <f t="shared" si="20"/>
        <v>42237.58699074074</v>
      </c>
      <c r="J350" s="14">
        <f t="shared" si="21"/>
        <v>42207.58699074074</v>
      </c>
      <c r="K350">
        <v>1440165916</v>
      </c>
      <c r="L350">
        <v>1437573916</v>
      </c>
      <c r="M350" t="b">
        <v>1</v>
      </c>
      <c r="N350">
        <v>119</v>
      </c>
      <c r="O350" t="b">
        <v>1</v>
      </c>
      <c r="P350" t="s">
        <v>8267</v>
      </c>
      <c r="Q350" s="10" t="s">
        <v>8307</v>
      </c>
      <c r="R350" t="s">
        <v>8312</v>
      </c>
      <c r="S350">
        <f t="shared" si="22"/>
        <v>103</v>
      </c>
      <c r="T350">
        <f t="shared" si="23"/>
        <v>2015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4">
        <f t="shared" si="20"/>
        <v>42790.498935185184</v>
      </c>
      <c r="J351" s="14">
        <f t="shared" si="21"/>
        <v>42760.498935185184</v>
      </c>
      <c r="K351">
        <v>1487937508</v>
      </c>
      <c r="L351">
        <v>1485345508</v>
      </c>
      <c r="M351" t="b">
        <v>1</v>
      </c>
      <c r="N351">
        <v>167</v>
      </c>
      <c r="O351" t="b">
        <v>1</v>
      </c>
      <c r="P351" t="s">
        <v>8267</v>
      </c>
      <c r="Q351" s="10" t="s">
        <v>8307</v>
      </c>
      <c r="R351" t="s">
        <v>8312</v>
      </c>
      <c r="S351">
        <f t="shared" si="22"/>
        <v>107</v>
      </c>
      <c r="T351">
        <f t="shared" si="23"/>
        <v>2017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4">
        <f t="shared" si="20"/>
        <v>42624.165972222225</v>
      </c>
      <c r="J352" s="14">
        <f t="shared" si="21"/>
        <v>42586.066076388888</v>
      </c>
      <c r="K352">
        <v>1473566340</v>
      </c>
      <c r="L352">
        <v>1470274509</v>
      </c>
      <c r="M352" t="b">
        <v>1</v>
      </c>
      <c r="N352">
        <v>221</v>
      </c>
      <c r="O352" t="b">
        <v>1</v>
      </c>
      <c r="P352" t="s">
        <v>8267</v>
      </c>
      <c r="Q352" s="10" t="s">
        <v>8307</v>
      </c>
      <c r="R352" t="s">
        <v>8312</v>
      </c>
      <c r="S352">
        <f t="shared" si="22"/>
        <v>115</v>
      </c>
      <c r="T352">
        <f t="shared" si="23"/>
        <v>2016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4">
        <f t="shared" si="20"/>
        <v>42467.923078703709</v>
      </c>
      <c r="J353" s="14">
        <f t="shared" si="21"/>
        <v>42427.964745370366</v>
      </c>
      <c r="K353">
        <v>1460066954</v>
      </c>
      <c r="L353">
        <v>1456614554</v>
      </c>
      <c r="M353" t="b">
        <v>1</v>
      </c>
      <c r="N353">
        <v>964</v>
      </c>
      <c r="O353" t="b">
        <v>1</v>
      </c>
      <c r="P353" t="s">
        <v>8267</v>
      </c>
      <c r="Q353" s="10" t="s">
        <v>8307</v>
      </c>
      <c r="R353" t="s">
        <v>8312</v>
      </c>
      <c r="S353">
        <f t="shared" si="22"/>
        <v>127</v>
      </c>
      <c r="T353">
        <f t="shared" si="23"/>
        <v>2016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4">
        <f t="shared" si="20"/>
        <v>41920.167453703703</v>
      </c>
      <c r="J354" s="14">
        <f t="shared" si="21"/>
        <v>41890.167453703703</v>
      </c>
      <c r="K354">
        <v>1412740868</v>
      </c>
      <c r="L354">
        <v>1410148868</v>
      </c>
      <c r="M354" t="b">
        <v>1</v>
      </c>
      <c r="N354">
        <v>286</v>
      </c>
      <c r="O354" t="b">
        <v>1</v>
      </c>
      <c r="P354" t="s">
        <v>8267</v>
      </c>
      <c r="Q354" s="10" t="s">
        <v>8307</v>
      </c>
      <c r="R354" t="s">
        <v>8312</v>
      </c>
      <c r="S354">
        <f t="shared" si="22"/>
        <v>117</v>
      </c>
      <c r="T354">
        <f t="shared" si="23"/>
        <v>2014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4">
        <f t="shared" si="20"/>
        <v>42327.833553240736</v>
      </c>
      <c r="J355" s="14">
        <f t="shared" si="21"/>
        <v>42297.791886574079</v>
      </c>
      <c r="K355">
        <v>1447963219</v>
      </c>
      <c r="L355">
        <v>1445367619</v>
      </c>
      <c r="M355" t="b">
        <v>1</v>
      </c>
      <c r="N355">
        <v>613</v>
      </c>
      <c r="O355" t="b">
        <v>1</v>
      </c>
      <c r="P355" t="s">
        <v>8267</v>
      </c>
      <c r="Q355" s="10" t="s">
        <v>8307</v>
      </c>
      <c r="R355" t="s">
        <v>8312</v>
      </c>
      <c r="S355">
        <f t="shared" si="22"/>
        <v>109</v>
      </c>
      <c r="T355">
        <f t="shared" si="23"/>
        <v>2015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4">
        <f t="shared" si="20"/>
        <v>42468.786122685182</v>
      </c>
      <c r="J356" s="14">
        <f t="shared" si="21"/>
        <v>42438.827789351853</v>
      </c>
      <c r="K356">
        <v>1460141521</v>
      </c>
      <c r="L356">
        <v>1457553121</v>
      </c>
      <c r="M356" t="b">
        <v>1</v>
      </c>
      <c r="N356">
        <v>29</v>
      </c>
      <c r="O356" t="b">
        <v>1</v>
      </c>
      <c r="P356" t="s">
        <v>8267</v>
      </c>
      <c r="Q356" s="10" t="s">
        <v>8307</v>
      </c>
      <c r="R356" t="s">
        <v>8312</v>
      </c>
      <c r="S356">
        <f t="shared" si="22"/>
        <v>104</v>
      </c>
      <c r="T356">
        <f t="shared" si="23"/>
        <v>2016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4">
        <f t="shared" si="20"/>
        <v>41974.3355787037</v>
      </c>
      <c r="J357" s="14">
        <f t="shared" si="21"/>
        <v>41943.293912037036</v>
      </c>
      <c r="K357">
        <v>1417420994</v>
      </c>
      <c r="L357">
        <v>1414738994</v>
      </c>
      <c r="M357" t="b">
        <v>1</v>
      </c>
      <c r="N357">
        <v>165</v>
      </c>
      <c r="O357" t="b">
        <v>1</v>
      </c>
      <c r="P357" t="s">
        <v>8267</v>
      </c>
      <c r="Q357" s="10" t="s">
        <v>8307</v>
      </c>
      <c r="R357" t="s">
        <v>8312</v>
      </c>
      <c r="S357">
        <f t="shared" si="22"/>
        <v>116</v>
      </c>
      <c r="T357">
        <f t="shared" si="23"/>
        <v>2014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4">
        <f t="shared" si="20"/>
        <v>42445.761493055557</v>
      </c>
      <c r="J358" s="14">
        <f t="shared" si="21"/>
        <v>42415.803159722222</v>
      </c>
      <c r="K358">
        <v>1458152193</v>
      </c>
      <c r="L358">
        <v>1455563793</v>
      </c>
      <c r="M358" t="b">
        <v>1</v>
      </c>
      <c r="N358">
        <v>97</v>
      </c>
      <c r="O358" t="b">
        <v>1</v>
      </c>
      <c r="P358" t="s">
        <v>8267</v>
      </c>
      <c r="Q358" s="10" t="s">
        <v>8307</v>
      </c>
      <c r="R358" t="s">
        <v>8312</v>
      </c>
      <c r="S358">
        <f t="shared" si="22"/>
        <v>103</v>
      </c>
      <c r="T358">
        <f t="shared" si="23"/>
        <v>2016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4">
        <f t="shared" si="20"/>
        <v>42118.222187499996</v>
      </c>
      <c r="J359" s="14">
        <f t="shared" si="21"/>
        <v>42078.222187499996</v>
      </c>
      <c r="K359">
        <v>1429852797</v>
      </c>
      <c r="L359">
        <v>1426396797</v>
      </c>
      <c r="M359" t="b">
        <v>1</v>
      </c>
      <c r="N359">
        <v>303</v>
      </c>
      <c r="O359" t="b">
        <v>1</v>
      </c>
      <c r="P359" t="s">
        <v>8267</v>
      </c>
      <c r="Q359" s="10" t="s">
        <v>8307</v>
      </c>
      <c r="R359" t="s">
        <v>8312</v>
      </c>
      <c r="S359">
        <f t="shared" si="22"/>
        <v>174</v>
      </c>
      <c r="T359">
        <f t="shared" si="23"/>
        <v>2015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4">
        <f t="shared" si="20"/>
        <v>42536.625</v>
      </c>
      <c r="J360" s="14">
        <f t="shared" si="21"/>
        <v>42507.860196759255</v>
      </c>
      <c r="K360">
        <v>1466002800</v>
      </c>
      <c r="L360">
        <v>1463517521</v>
      </c>
      <c r="M360" t="b">
        <v>1</v>
      </c>
      <c r="N360">
        <v>267</v>
      </c>
      <c r="O360" t="b">
        <v>1</v>
      </c>
      <c r="P360" t="s">
        <v>8267</v>
      </c>
      <c r="Q360" s="10" t="s">
        <v>8307</v>
      </c>
      <c r="R360" t="s">
        <v>8312</v>
      </c>
      <c r="S360">
        <f t="shared" si="22"/>
        <v>103</v>
      </c>
      <c r="T360">
        <f t="shared" si="23"/>
        <v>2016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4">
        <f t="shared" si="20"/>
        <v>41957.216666666667</v>
      </c>
      <c r="J361" s="14">
        <f t="shared" si="21"/>
        <v>41935.070486111108</v>
      </c>
      <c r="K361">
        <v>1415941920</v>
      </c>
      <c r="L361">
        <v>1414028490</v>
      </c>
      <c r="M361" t="b">
        <v>1</v>
      </c>
      <c r="N361">
        <v>302</v>
      </c>
      <c r="O361" t="b">
        <v>1</v>
      </c>
      <c r="P361" t="s">
        <v>8267</v>
      </c>
      <c r="Q361" s="10" t="s">
        <v>8307</v>
      </c>
      <c r="R361" t="s">
        <v>8312</v>
      </c>
      <c r="S361">
        <f t="shared" si="22"/>
        <v>105</v>
      </c>
      <c r="T361">
        <f t="shared" si="23"/>
        <v>2014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4">
        <f t="shared" si="20"/>
        <v>42208.132638888885</v>
      </c>
      <c r="J362" s="14">
        <f t="shared" si="21"/>
        <v>42163.897916666669</v>
      </c>
      <c r="K362">
        <v>1437621060</v>
      </c>
      <c r="L362">
        <v>1433799180</v>
      </c>
      <c r="M362" t="b">
        <v>0</v>
      </c>
      <c r="N362">
        <v>87</v>
      </c>
      <c r="O362" t="b">
        <v>1</v>
      </c>
      <c r="P362" t="s">
        <v>8267</v>
      </c>
      <c r="Q362" s="10" t="s">
        <v>8307</v>
      </c>
      <c r="R362" t="s">
        <v>8312</v>
      </c>
      <c r="S362">
        <f t="shared" si="22"/>
        <v>101</v>
      </c>
      <c r="T362">
        <f t="shared" si="23"/>
        <v>2015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4">
        <f t="shared" si="20"/>
        <v>41966.042893518519</v>
      </c>
      <c r="J363" s="14">
        <f t="shared" si="21"/>
        <v>41936.001226851848</v>
      </c>
      <c r="K363">
        <v>1416704506</v>
      </c>
      <c r="L363">
        <v>1414108906</v>
      </c>
      <c r="M363" t="b">
        <v>0</v>
      </c>
      <c r="N363">
        <v>354</v>
      </c>
      <c r="O363" t="b">
        <v>1</v>
      </c>
      <c r="P363" t="s">
        <v>8267</v>
      </c>
      <c r="Q363" s="10" t="s">
        <v>8307</v>
      </c>
      <c r="R363" t="s">
        <v>8312</v>
      </c>
      <c r="S363">
        <f t="shared" si="22"/>
        <v>111</v>
      </c>
      <c r="T363">
        <f t="shared" si="23"/>
        <v>2014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4">
        <f t="shared" si="20"/>
        <v>41859</v>
      </c>
      <c r="J364" s="14">
        <f t="shared" si="21"/>
        <v>41837.210543981484</v>
      </c>
      <c r="K364">
        <v>1407456000</v>
      </c>
      <c r="L364">
        <v>1405573391</v>
      </c>
      <c r="M364" t="b">
        <v>0</v>
      </c>
      <c r="N364">
        <v>86</v>
      </c>
      <c r="O364" t="b">
        <v>1</v>
      </c>
      <c r="P364" t="s">
        <v>8267</v>
      </c>
      <c r="Q364" s="10" t="s">
        <v>8307</v>
      </c>
      <c r="R364" t="s">
        <v>8312</v>
      </c>
      <c r="S364">
        <f t="shared" si="22"/>
        <v>124</v>
      </c>
      <c r="T364">
        <f t="shared" si="23"/>
        <v>2014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4">
        <f t="shared" si="20"/>
        <v>40300.806944444441</v>
      </c>
      <c r="J365" s="14">
        <f t="shared" si="21"/>
        <v>40255.744629629626</v>
      </c>
      <c r="K365">
        <v>1272828120</v>
      </c>
      <c r="L365">
        <v>1268934736</v>
      </c>
      <c r="M365" t="b">
        <v>0</v>
      </c>
      <c r="N365">
        <v>26</v>
      </c>
      <c r="O365" t="b">
        <v>1</v>
      </c>
      <c r="P365" t="s">
        <v>8267</v>
      </c>
      <c r="Q365" s="10" t="s">
        <v>8307</v>
      </c>
      <c r="R365" t="s">
        <v>8312</v>
      </c>
      <c r="S365">
        <f t="shared" si="22"/>
        <v>101</v>
      </c>
      <c r="T365">
        <f t="shared" si="23"/>
        <v>2010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4">
        <f t="shared" si="20"/>
        <v>41811.165972222225</v>
      </c>
      <c r="J366" s="14">
        <f t="shared" si="21"/>
        <v>41780.859629629631</v>
      </c>
      <c r="K366">
        <v>1403323140</v>
      </c>
      <c r="L366">
        <v>1400704672</v>
      </c>
      <c r="M366" t="b">
        <v>0</v>
      </c>
      <c r="N366">
        <v>113</v>
      </c>
      <c r="O366" t="b">
        <v>1</v>
      </c>
      <c r="P366" t="s">
        <v>8267</v>
      </c>
      <c r="Q366" s="10" t="s">
        <v>8307</v>
      </c>
      <c r="R366" t="s">
        <v>8312</v>
      </c>
      <c r="S366">
        <f t="shared" si="22"/>
        <v>110</v>
      </c>
      <c r="T366">
        <f t="shared" si="23"/>
        <v>2014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4">
        <f t="shared" si="20"/>
        <v>41698.606469907405</v>
      </c>
      <c r="J367" s="14">
        <f t="shared" si="21"/>
        <v>41668.606469907405</v>
      </c>
      <c r="K367">
        <v>1393597999</v>
      </c>
      <c r="L367">
        <v>1391005999</v>
      </c>
      <c r="M367" t="b">
        <v>0</v>
      </c>
      <c r="N367">
        <v>65</v>
      </c>
      <c r="O367" t="b">
        <v>1</v>
      </c>
      <c r="P367" t="s">
        <v>8267</v>
      </c>
      <c r="Q367" s="10" t="s">
        <v>8307</v>
      </c>
      <c r="R367" t="s">
        <v>8312</v>
      </c>
      <c r="S367">
        <f t="shared" si="22"/>
        <v>104</v>
      </c>
      <c r="T367">
        <f t="shared" si="23"/>
        <v>2014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4">
        <f t="shared" si="20"/>
        <v>41049.793032407404</v>
      </c>
      <c r="J368" s="14">
        <f t="shared" si="21"/>
        <v>41019.793032407404</v>
      </c>
      <c r="K368">
        <v>1337540518</v>
      </c>
      <c r="L368">
        <v>1334948518</v>
      </c>
      <c r="M368" t="b">
        <v>0</v>
      </c>
      <c r="N368">
        <v>134</v>
      </c>
      <c r="O368" t="b">
        <v>1</v>
      </c>
      <c r="P368" t="s">
        <v>8267</v>
      </c>
      <c r="Q368" s="10" t="s">
        <v>8307</v>
      </c>
      <c r="R368" t="s">
        <v>8312</v>
      </c>
      <c r="S368">
        <f t="shared" si="22"/>
        <v>101</v>
      </c>
      <c r="T368">
        <f t="shared" si="23"/>
        <v>2012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4">
        <f t="shared" si="20"/>
        <v>41395.207638888889</v>
      </c>
      <c r="J369" s="14">
        <f t="shared" si="21"/>
        <v>41355.577291666668</v>
      </c>
      <c r="K369">
        <v>1367384340</v>
      </c>
      <c r="L369">
        <v>1363960278</v>
      </c>
      <c r="M369" t="b">
        <v>0</v>
      </c>
      <c r="N369">
        <v>119</v>
      </c>
      <c r="O369" t="b">
        <v>1</v>
      </c>
      <c r="P369" t="s">
        <v>8267</v>
      </c>
      <c r="Q369" s="10" t="s">
        <v>8307</v>
      </c>
      <c r="R369" t="s">
        <v>8312</v>
      </c>
      <c r="S369">
        <f t="shared" si="22"/>
        <v>103</v>
      </c>
      <c r="T369">
        <f t="shared" si="23"/>
        <v>2013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4">
        <f t="shared" si="20"/>
        <v>42078.563912037032</v>
      </c>
      <c r="J370" s="14">
        <f t="shared" si="21"/>
        <v>42043.605578703704</v>
      </c>
      <c r="K370">
        <v>1426426322</v>
      </c>
      <c r="L370">
        <v>1423405922</v>
      </c>
      <c r="M370" t="b">
        <v>0</v>
      </c>
      <c r="N370">
        <v>159</v>
      </c>
      <c r="O370" t="b">
        <v>1</v>
      </c>
      <c r="P370" t="s">
        <v>8267</v>
      </c>
      <c r="Q370" s="10" t="s">
        <v>8307</v>
      </c>
      <c r="R370" t="s">
        <v>8312</v>
      </c>
      <c r="S370">
        <f t="shared" si="22"/>
        <v>104</v>
      </c>
      <c r="T370">
        <f t="shared" si="23"/>
        <v>2015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4">
        <f t="shared" si="20"/>
        <v>40923.551724537036</v>
      </c>
      <c r="J371" s="14">
        <f t="shared" si="21"/>
        <v>40893.551724537036</v>
      </c>
      <c r="K371">
        <v>1326633269</v>
      </c>
      <c r="L371">
        <v>1324041269</v>
      </c>
      <c r="M371" t="b">
        <v>0</v>
      </c>
      <c r="N371">
        <v>167</v>
      </c>
      <c r="O371" t="b">
        <v>1</v>
      </c>
      <c r="P371" t="s">
        <v>8267</v>
      </c>
      <c r="Q371" s="10" t="s">
        <v>8307</v>
      </c>
      <c r="R371" t="s">
        <v>8312</v>
      </c>
      <c r="S371">
        <f t="shared" si="22"/>
        <v>110</v>
      </c>
      <c r="T371">
        <f t="shared" si="23"/>
        <v>2011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4">
        <f t="shared" si="20"/>
        <v>42741.795138888891</v>
      </c>
      <c r="J372" s="14">
        <f t="shared" si="21"/>
        <v>42711.795138888891</v>
      </c>
      <c r="K372">
        <v>1483729500</v>
      </c>
      <c r="L372">
        <v>1481137500</v>
      </c>
      <c r="M372" t="b">
        <v>0</v>
      </c>
      <c r="N372">
        <v>43</v>
      </c>
      <c r="O372" t="b">
        <v>1</v>
      </c>
      <c r="P372" t="s">
        <v>8267</v>
      </c>
      <c r="Q372" s="10" t="s">
        <v>8307</v>
      </c>
      <c r="R372" t="s">
        <v>8312</v>
      </c>
      <c r="S372">
        <f t="shared" si="22"/>
        <v>122</v>
      </c>
      <c r="T372">
        <f t="shared" si="23"/>
        <v>2016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4">
        <f t="shared" si="20"/>
        <v>41306.767812500002</v>
      </c>
      <c r="J373" s="14">
        <f t="shared" si="21"/>
        <v>41261.767812500002</v>
      </c>
      <c r="K373">
        <v>1359743139</v>
      </c>
      <c r="L373">
        <v>1355855139</v>
      </c>
      <c r="M373" t="b">
        <v>0</v>
      </c>
      <c r="N373">
        <v>1062</v>
      </c>
      <c r="O373" t="b">
        <v>1</v>
      </c>
      <c r="P373" t="s">
        <v>8267</v>
      </c>
      <c r="Q373" s="10" t="s">
        <v>8307</v>
      </c>
      <c r="R373" t="s">
        <v>8312</v>
      </c>
      <c r="S373">
        <f t="shared" si="22"/>
        <v>114</v>
      </c>
      <c r="T373">
        <f t="shared" si="23"/>
        <v>2012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4">
        <f t="shared" si="20"/>
        <v>42465.666666666672</v>
      </c>
      <c r="J374" s="14">
        <f t="shared" si="21"/>
        <v>42425.576898148152</v>
      </c>
      <c r="K374">
        <v>1459872000</v>
      </c>
      <c r="L374">
        <v>1456408244</v>
      </c>
      <c r="M374" t="b">
        <v>0</v>
      </c>
      <c r="N374">
        <v>9</v>
      </c>
      <c r="O374" t="b">
        <v>1</v>
      </c>
      <c r="P374" t="s">
        <v>8267</v>
      </c>
      <c r="Q374" s="10" t="s">
        <v>8307</v>
      </c>
      <c r="R374" t="s">
        <v>8312</v>
      </c>
      <c r="S374">
        <f t="shared" si="22"/>
        <v>125</v>
      </c>
      <c r="T374">
        <f t="shared" si="23"/>
        <v>2016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4">
        <f t="shared" si="20"/>
        <v>41108.91201388889</v>
      </c>
      <c r="J375" s="14">
        <f t="shared" si="21"/>
        <v>41078.91201388889</v>
      </c>
      <c r="K375">
        <v>1342648398</v>
      </c>
      <c r="L375">
        <v>1340056398</v>
      </c>
      <c r="M375" t="b">
        <v>0</v>
      </c>
      <c r="N375">
        <v>89</v>
      </c>
      <c r="O375" t="b">
        <v>1</v>
      </c>
      <c r="P375" t="s">
        <v>8267</v>
      </c>
      <c r="Q375" s="10" t="s">
        <v>8307</v>
      </c>
      <c r="R375" t="s">
        <v>8312</v>
      </c>
      <c r="S375">
        <f t="shared" si="22"/>
        <v>107</v>
      </c>
      <c r="T375">
        <f t="shared" si="23"/>
        <v>2012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4">
        <f t="shared" si="20"/>
        <v>40802.889247685183</v>
      </c>
      <c r="J376" s="14">
        <f t="shared" si="21"/>
        <v>40757.889247685183</v>
      </c>
      <c r="K376">
        <v>1316208031</v>
      </c>
      <c r="L376">
        <v>1312320031</v>
      </c>
      <c r="M376" t="b">
        <v>0</v>
      </c>
      <c r="N376">
        <v>174</v>
      </c>
      <c r="O376" t="b">
        <v>1</v>
      </c>
      <c r="P376" t="s">
        <v>8267</v>
      </c>
      <c r="Q376" s="10" t="s">
        <v>8307</v>
      </c>
      <c r="R376" t="s">
        <v>8312</v>
      </c>
      <c r="S376">
        <f t="shared" si="22"/>
        <v>131</v>
      </c>
      <c r="T376">
        <f t="shared" si="23"/>
        <v>2011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4">
        <f t="shared" si="20"/>
        <v>41699.720833333333</v>
      </c>
      <c r="J377" s="14">
        <f t="shared" si="21"/>
        <v>41657.985081018516</v>
      </c>
      <c r="K377">
        <v>1393694280</v>
      </c>
      <c r="L377">
        <v>1390088311</v>
      </c>
      <c r="M377" t="b">
        <v>0</v>
      </c>
      <c r="N377">
        <v>14</v>
      </c>
      <c r="O377" t="b">
        <v>1</v>
      </c>
      <c r="P377" t="s">
        <v>8267</v>
      </c>
      <c r="Q377" s="10" t="s">
        <v>8307</v>
      </c>
      <c r="R377" t="s">
        <v>8312</v>
      </c>
      <c r="S377">
        <f t="shared" si="22"/>
        <v>120</v>
      </c>
      <c r="T377">
        <f t="shared" si="23"/>
        <v>2014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4">
        <f t="shared" si="20"/>
        <v>42607.452731481477</v>
      </c>
      <c r="J378" s="14">
        <f t="shared" si="21"/>
        <v>42576.452731481477</v>
      </c>
      <c r="K378">
        <v>1472122316</v>
      </c>
      <c r="L378">
        <v>1469443916</v>
      </c>
      <c r="M378" t="b">
        <v>0</v>
      </c>
      <c r="N378">
        <v>48</v>
      </c>
      <c r="O378" t="b">
        <v>1</v>
      </c>
      <c r="P378" t="s">
        <v>8267</v>
      </c>
      <c r="Q378" s="10" t="s">
        <v>8307</v>
      </c>
      <c r="R378" t="s">
        <v>8312</v>
      </c>
      <c r="S378">
        <f t="shared" si="22"/>
        <v>106</v>
      </c>
      <c r="T378">
        <f t="shared" si="23"/>
        <v>2016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4">
        <f t="shared" si="20"/>
        <v>42322.292361111111</v>
      </c>
      <c r="J379" s="14">
        <f t="shared" si="21"/>
        <v>42292.250787037032</v>
      </c>
      <c r="K379">
        <v>1447484460</v>
      </c>
      <c r="L379">
        <v>1444888868</v>
      </c>
      <c r="M379" t="b">
        <v>0</v>
      </c>
      <c r="N379">
        <v>133</v>
      </c>
      <c r="O379" t="b">
        <v>1</v>
      </c>
      <c r="P379" t="s">
        <v>8267</v>
      </c>
      <c r="Q379" s="10" t="s">
        <v>8307</v>
      </c>
      <c r="R379" t="s">
        <v>8312</v>
      </c>
      <c r="S379">
        <f t="shared" si="22"/>
        <v>114</v>
      </c>
      <c r="T379">
        <f t="shared" si="23"/>
        <v>2015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4">
        <f t="shared" si="20"/>
        <v>42394.994444444441</v>
      </c>
      <c r="J380" s="14">
        <f t="shared" si="21"/>
        <v>42370.571851851855</v>
      </c>
      <c r="K380">
        <v>1453765920</v>
      </c>
      <c r="L380">
        <v>1451655808</v>
      </c>
      <c r="M380" t="b">
        <v>0</v>
      </c>
      <c r="N380">
        <v>83</v>
      </c>
      <c r="O380" t="b">
        <v>1</v>
      </c>
      <c r="P380" t="s">
        <v>8267</v>
      </c>
      <c r="Q380" s="10" t="s">
        <v>8307</v>
      </c>
      <c r="R380" t="s">
        <v>8312</v>
      </c>
      <c r="S380">
        <f t="shared" si="22"/>
        <v>112</v>
      </c>
      <c r="T380">
        <f t="shared" si="23"/>
        <v>2016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4">
        <f t="shared" si="20"/>
        <v>41032.688333333332</v>
      </c>
      <c r="J381" s="14">
        <f t="shared" si="21"/>
        <v>40987.688333333332</v>
      </c>
      <c r="K381">
        <v>1336062672</v>
      </c>
      <c r="L381">
        <v>1332174672</v>
      </c>
      <c r="M381" t="b">
        <v>0</v>
      </c>
      <c r="N381">
        <v>149</v>
      </c>
      <c r="O381" t="b">
        <v>1</v>
      </c>
      <c r="P381" t="s">
        <v>8267</v>
      </c>
      <c r="Q381" s="10" t="s">
        <v>8307</v>
      </c>
      <c r="R381" t="s">
        <v>8312</v>
      </c>
      <c r="S381">
        <f t="shared" si="22"/>
        <v>116</v>
      </c>
      <c r="T381">
        <f t="shared" si="23"/>
        <v>2012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4">
        <f t="shared" si="20"/>
        <v>42392.719814814816</v>
      </c>
      <c r="J382" s="14">
        <f t="shared" si="21"/>
        <v>42367.719814814816</v>
      </c>
      <c r="K382">
        <v>1453569392</v>
      </c>
      <c r="L382">
        <v>1451409392</v>
      </c>
      <c r="M382" t="b">
        <v>0</v>
      </c>
      <c r="N382">
        <v>49</v>
      </c>
      <c r="O382" t="b">
        <v>1</v>
      </c>
      <c r="P382" t="s">
        <v>8267</v>
      </c>
      <c r="Q382" s="10" t="s">
        <v>8307</v>
      </c>
      <c r="R382" t="s">
        <v>8312</v>
      </c>
      <c r="S382">
        <f t="shared" si="22"/>
        <v>142</v>
      </c>
      <c r="T382">
        <f t="shared" si="23"/>
        <v>2015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4">
        <f t="shared" si="20"/>
        <v>41120.208333333336</v>
      </c>
      <c r="J383" s="14">
        <f t="shared" si="21"/>
        <v>41085.698113425926</v>
      </c>
      <c r="K383">
        <v>1343624400</v>
      </c>
      <c r="L383">
        <v>1340642717</v>
      </c>
      <c r="M383" t="b">
        <v>0</v>
      </c>
      <c r="N383">
        <v>251</v>
      </c>
      <c r="O383" t="b">
        <v>1</v>
      </c>
      <c r="P383" t="s">
        <v>8267</v>
      </c>
      <c r="Q383" s="10" t="s">
        <v>8307</v>
      </c>
      <c r="R383" t="s">
        <v>8312</v>
      </c>
      <c r="S383">
        <f t="shared" si="22"/>
        <v>105</v>
      </c>
      <c r="T383">
        <f t="shared" si="23"/>
        <v>2012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4">
        <f t="shared" si="20"/>
        <v>41158.709490740745</v>
      </c>
      <c r="J384" s="14">
        <f t="shared" si="21"/>
        <v>41144.709490740745</v>
      </c>
      <c r="K384">
        <v>1346950900</v>
      </c>
      <c r="L384">
        <v>1345741300</v>
      </c>
      <c r="M384" t="b">
        <v>0</v>
      </c>
      <c r="N384">
        <v>22</v>
      </c>
      <c r="O384" t="b">
        <v>1</v>
      </c>
      <c r="P384" t="s">
        <v>8267</v>
      </c>
      <c r="Q384" s="10" t="s">
        <v>8307</v>
      </c>
      <c r="R384" t="s">
        <v>8312</v>
      </c>
      <c r="S384">
        <f t="shared" si="22"/>
        <v>256</v>
      </c>
      <c r="T384">
        <f t="shared" si="23"/>
        <v>2012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4">
        <f t="shared" si="20"/>
        <v>41778.117581018516</v>
      </c>
      <c r="J385" s="14">
        <f t="shared" si="21"/>
        <v>41755.117581018516</v>
      </c>
      <c r="K385">
        <v>1400467759</v>
      </c>
      <c r="L385">
        <v>1398480559</v>
      </c>
      <c r="M385" t="b">
        <v>0</v>
      </c>
      <c r="N385">
        <v>48</v>
      </c>
      <c r="O385" t="b">
        <v>1</v>
      </c>
      <c r="P385" t="s">
        <v>8267</v>
      </c>
      <c r="Q385" s="10" t="s">
        <v>8307</v>
      </c>
      <c r="R385" t="s">
        <v>8312</v>
      </c>
      <c r="S385">
        <f t="shared" si="22"/>
        <v>207</v>
      </c>
      <c r="T385">
        <f t="shared" si="23"/>
        <v>2014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4">
        <f t="shared" ref="I386:I449" si="24">K386/60/60/24+DATE(1970,1,1)</f>
        <v>42010.781793981485</v>
      </c>
      <c r="J386" s="14">
        <f t="shared" ref="J386:J449" si="25">L386/60/60/24+DATE(1970,1,1)</f>
        <v>41980.781793981485</v>
      </c>
      <c r="K386">
        <v>1420569947</v>
      </c>
      <c r="L386">
        <v>1417977947</v>
      </c>
      <c r="M386" t="b">
        <v>0</v>
      </c>
      <c r="N386">
        <v>383</v>
      </c>
      <c r="O386" t="b">
        <v>1</v>
      </c>
      <c r="P386" t="s">
        <v>8267</v>
      </c>
      <c r="Q386" s="10" t="s">
        <v>8307</v>
      </c>
      <c r="R386" t="s">
        <v>8312</v>
      </c>
      <c r="S386">
        <f t="shared" ref="S386:S449" si="26">ROUND(E386/D386*100,0)</f>
        <v>112</v>
      </c>
      <c r="T386">
        <f t="shared" ref="T386:T449" si="27">YEAR(J386)</f>
        <v>2014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4">
        <f t="shared" si="24"/>
        <v>41964.626168981486</v>
      </c>
      <c r="J387" s="14">
        <f t="shared" si="25"/>
        <v>41934.584502314814</v>
      </c>
      <c r="K387">
        <v>1416582101</v>
      </c>
      <c r="L387">
        <v>1413986501</v>
      </c>
      <c r="M387" t="b">
        <v>0</v>
      </c>
      <c r="N387">
        <v>237</v>
      </c>
      <c r="O387" t="b">
        <v>1</v>
      </c>
      <c r="P387" t="s">
        <v>8267</v>
      </c>
      <c r="Q387" s="10" t="s">
        <v>8307</v>
      </c>
      <c r="R387" t="s">
        <v>8312</v>
      </c>
      <c r="S387">
        <f t="shared" si="26"/>
        <v>106</v>
      </c>
      <c r="T387">
        <f t="shared" si="27"/>
        <v>2014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4">
        <f t="shared" si="24"/>
        <v>42226.951284722221</v>
      </c>
      <c r="J388" s="14">
        <f t="shared" si="25"/>
        <v>42211.951284722221</v>
      </c>
      <c r="K388">
        <v>1439246991</v>
      </c>
      <c r="L388">
        <v>1437950991</v>
      </c>
      <c r="M388" t="b">
        <v>0</v>
      </c>
      <c r="N388">
        <v>13</v>
      </c>
      <c r="O388" t="b">
        <v>1</v>
      </c>
      <c r="P388" t="s">
        <v>8267</v>
      </c>
      <c r="Q388" s="10" t="s">
        <v>8307</v>
      </c>
      <c r="R388" t="s">
        <v>8312</v>
      </c>
      <c r="S388">
        <f t="shared" si="26"/>
        <v>100</v>
      </c>
      <c r="T388">
        <f t="shared" si="27"/>
        <v>2015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4">
        <f t="shared" si="24"/>
        <v>42231.25</v>
      </c>
      <c r="J389" s="14">
        <f t="shared" si="25"/>
        <v>42200.67659722222</v>
      </c>
      <c r="K389">
        <v>1439618400</v>
      </c>
      <c r="L389">
        <v>1436976858</v>
      </c>
      <c r="M389" t="b">
        <v>0</v>
      </c>
      <c r="N389">
        <v>562</v>
      </c>
      <c r="O389" t="b">
        <v>1</v>
      </c>
      <c r="P389" t="s">
        <v>8267</v>
      </c>
      <c r="Q389" s="10" t="s">
        <v>8307</v>
      </c>
      <c r="R389" t="s">
        <v>8312</v>
      </c>
      <c r="S389">
        <f t="shared" si="26"/>
        <v>214</v>
      </c>
      <c r="T389">
        <f t="shared" si="27"/>
        <v>2015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4">
        <f t="shared" si="24"/>
        <v>42579.076157407413</v>
      </c>
      <c r="J390" s="14">
        <f t="shared" si="25"/>
        <v>42549.076157407413</v>
      </c>
      <c r="K390">
        <v>1469670580</v>
      </c>
      <c r="L390">
        <v>1467078580</v>
      </c>
      <c r="M390" t="b">
        <v>0</v>
      </c>
      <c r="N390">
        <v>71</v>
      </c>
      <c r="O390" t="b">
        <v>1</v>
      </c>
      <c r="P390" t="s">
        <v>8267</v>
      </c>
      <c r="Q390" s="10" t="s">
        <v>8307</v>
      </c>
      <c r="R390" t="s">
        <v>8312</v>
      </c>
      <c r="S390">
        <f t="shared" si="26"/>
        <v>126</v>
      </c>
      <c r="T390">
        <f t="shared" si="27"/>
        <v>2016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4">
        <f t="shared" si="24"/>
        <v>41705.957638888889</v>
      </c>
      <c r="J391" s="14">
        <f t="shared" si="25"/>
        <v>41674.063078703701</v>
      </c>
      <c r="K391">
        <v>1394233140</v>
      </c>
      <c r="L391">
        <v>1391477450</v>
      </c>
      <c r="M391" t="b">
        <v>0</v>
      </c>
      <c r="N391">
        <v>1510</v>
      </c>
      <c r="O391" t="b">
        <v>1</v>
      </c>
      <c r="P391" t="s">
        <v>8267</v>
      </c>
      <c r="Q391" s="10" t="s">
        <v>8307</v>
      </c>
      <c r="R391" t="s">
        <v>8312</v>
      </c>
      <c r="S391">
        <f t="shared" si="26"/>
        <v>182</v>
      </c>
      <c r="T391">
        <f t="shared" si="27"/>
        <v>2014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4">
        <f t="shared" si="24"/>
        <v>42132.036712962959</v>
      </c>
      <c r="J392" s="14">
        <f t="shared" si="25"/>
        <v>42112.036712962959</v>
      </c>
      <c r="K392">
        <v>1431046372</v>
      </c>
      <c r="L392">
        <v>1429318372</v>
      </c>
      <c r="M392" t="b">
        <v>0</v>
      </c>
      <c r="N392">
        <v>14</v>
      </c>
      <c r="O392" t="b">
        <v>1</v>
      </c>
      <c r="P392" t="s">
        <v>8267</v>
      </c>
      <c r="Q392" s="10" t="s">
        <v>8307</v>
      </c>
      <c r="R392" t="s">
        <v>8312</v>
      </c>
      <c r="S392">
        <f t="shared" si="26"/>
        <v>100</v>
      </c>
      <c r="T392">
        <f t="shared" si="27"/>
        <v>2015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4">
        <f t="shared" si="24"/>
        <v>40895.040972222225</v>
      </c>
      <c r="J393" s="14">
        <f t="shared" si="25"/>
        <v>40865.042256944449</v>
      </c>
      <c r="K393">
        <v>1324169940</v>
      </c>
      <c r="L393">
        <v>1321578051</v>
      </c>
      <c r="M393" t="b">
        <v>0</v>
      </c>
      <c r="N393">
        <v>193</v>
      </c>
      <c r="O393" t="b">
        <v>1</v>
      </c>
      <c r="P393" t="s">
        <v>8267</v>
      </c>
      <c r="Q393" s="10" t="s">
        <v>8307</v>
      </c>
      <c r="R393" t="s">
        <v>8312</v>
      </c>
      <c r="S393">
        <f t="shared" si="26"/>
        <v>101</v>
      </c>
      <c r="T393">
        <f t="shared" si="27"/>
        <v>2011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4">
        <f t="shared" si="24"/>
        <v>40794.125</v>
      </c>
      <c r="J394" s="14">
        <f t="shared" si="25"/>
        <v>40763.717256944445</v>
      </c>
      <c r="K394">
        <v>1315450800</v>
      </c>
      <c r="L394">
        <v>1312823571</v>
      </c>
      <c r="M394" t="b">
        <v>0</v>
      </c>
      <c r="N394">
        <v>206</v>
      </c>
      <c r="O394" t="b">
        <v>1</v>
      </c>
      <c r="P394" t="s">
        <v>8267</v>
      </c>
      <c r="Q394" s="10" t="s">
        <v>8307</v>
      </c>
      <c r="R394" t="s">
        <v>8312</v>
      </c>
      <c r="S394">
        <f t="shared" si="26"/>
        <v>101</v>
      </c>
      <c r="T394">
        <f t="shared" si="27"/>
        <v>2011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4">
        <f t="shared" si="24"/>
        <v>41557.708935185183</v>
      </c>
      <c r="J395" s="14">
        <f t="shared" si="25"/>
        <v>41526.708935185183</v>
      </c>
      <c r="K395">
        <v>1381424452</v>
      </c>
      <c r="L395">
        <v>1378746052</v>
      </c>
      <c r="M395" t="b">
        <v>0</v>
      </c>
      <c r="N395">
        <v>351</v>
      </c>
      <c r="O395" t="b">
        <v>1</v>
      </c>
      <c r="P395" t="s">
        <v>8267</v>
      </c>
      <c r="Q395" s="10" t="s">
        <v>8307</v>
      </c>
      <c r="R395" t="s">
        <v>8312</v>
      </c>
      <c r="S395">
        <f t="shared" si="26"/>
        <v>110</v>
      </c>
      <c r="T395">
        <f t="shared" si="27"/>
        <v>2013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4">
        <f t="shared" si="24"/>
        <v>42477.776412037041</v>
      </c>
      <c r="J396" s="14">
        <f t="shared" si="25"/>
        <v>42417.818078703705</v>
      </c>
      <c r="K396">
        <v>1460918282</v>
      </c>
      <c r="L396">
        <v>1455737882</v>
      </c>
      <c r="M396" t="b">
        <v>0</v>
      </c>
      <c r="N396">
        <v>50</v>
      </c>
      <c r="O396" t="b">
        <v>1</v>
      </c>
      <c r="P396" t="s">
        <v>8267</v>
      </c>
      <c r="Q396" s="10" t="s">
        <v>8307</v>
      </c>
      <c r="R396" t="s">
        <v>8312</v>
      </c>
      <c r="S396">
        <f t="shared" si="26"/>
        <v>112</v>
      </c>
      <c r="T396">
        <f t="shared" si="27"/>
        <v>2016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4">
        <f t="shared" si="24"/>
        <v>41026.897222222222</v>
      </c>
      <c r="J397" s="14">
        <f t="shared" si="25"/>
        <v>40990.909259259257</v>
      </c>
      <c r="K397">
        <v>1335562320</v>
      </c>
      <c r="L397">
        <v>1332452960</v>
      </c>
      <c r="M397" t="b">
        <v>0</v>
      </c>
      <c r="N397">
        <v>184</v>
      </c>
      <c r="O397" t="b">
        <v>1</v>
      </c>
      <c r="P397" t="s">
        <v>8267</v>
      </c>
      <c r="Q397" s="10" t="s">
        <v>8307</v>
      </c>
      <c r="R397" t="s">
        <v>8312</v>
      </c>
      <c r="S397">
        <f t="shared" si="26"/>
        <v>108</v>
      </c>
      <c r="T397">
        <f t="shared" si="27"/>
        <v>2012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4">
        <f t="shared" si="24"/>
        <v>41097.564884259256</v>
      </c>
      <c r="J398" s="14">
        <f t="shared" si="25"/>
        <v>41082.564884259256</v>
      </c>
      <c r="K398">
        <v>1341668006</v>
      </c>
      <c r="L398">
        <v>1340372006</v>
      </c>
      <c r="M398" t="b">
        <v>0</v>
      </c>
      <c r="N398">
        <v>196</v>
      </c>
      <c r="O398" t="b">
        <v>1</v>
      </c>
      <c r="P398" t="s">
        <v>8267</v>
      </c>
      <c r="Q398" s="10" t="s">
        <v>8307</v>
      </c>
      <c r="R398" t="s">
        <v>8312</v>
      </c>
      <c r="S398">
        <f t="shared" si="26"/>
        <v>107</v>
      </c>
      <c r="T398">
        <f t="shared" si="27"/>
        <v>2012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4">
        <f t="shared" si="24"/>
        <v>40422.155555555553</v>
      </c>
      <c r="J399" s="14">
        <f t="shared" si="25"/>
        <v>40379.776435185187</v>
      </c>
      <c r="K399">
        <v>1283312640</v>
      </c>
      <c r="L399">
        <v>1279651084</v>
      </c>
      <c r="M399" t="b">
        <v>0</v>
      </c>
      <c r="N399">
        <v>229</v>
      </c>
      <c r="O399" t="b">
        <v>1</v>
      </c>
      <c r="P399" t="s">
        <v>8267</v>
      </c>
      <c r="Q399" s="10" t="s">
        <v>8307</v>
      </c>
      <c r="R399" t="s">
        <v>8312</v>
      </c>
      <c r="S399">
        <f t="shared" si="26"/>
        <v>104</v>
      </c>
      <c r="T399">
        <f t="shared" si="27"/>
        <v>2010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4">
        <f t="shared" si="24"/>
        <v>42123.793124999997</v>
      </c>
      <c r="J400" s="14">
        <f t="shared" si="25"/>
        <v>42078.793124999997</v>
      </c>
      <c r="K400">
        <v>1430334126</v>
      </c>
      <c r="L400">
        <v>1426446126</v>
      </c>
      <c r="M400" t="b">
        <v>0</v>
      </c>
      <c r="N400">
        <v>67</v>
      </c>
      <c r="O400" t="b">
        <v>1</v>
      </c>
      <c r="P400" t="s">
        <v>8267</v>
      </c>
      <c r="Q400" s="10" t="s">
        <v>8307</v>
      </c>
      <c r="R400" t="s">
        <v>8312</v>
      </c>
      <c r="S400">
        <f t="shared" si="26"/>
        <v>125</v>
      </c>
      <c r="T400">
        <f t="shared" si="27"/>
        <v>2015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4">
        <f t="shared" si="24"/>
        <v>42718.5</v>
      </c>
      <c r="J401" s="14">
        <f t="shared" si="25"/>
        <v>42687.875775462962</v>
      </c>
      <c r="K401">
        <v>1481716800</v>
      </c>
      <c r="L401">
        <v>1479070867</v>
      </c>
      <c r="M401" t="b">
        <v>0</v>
      </c>
      <c r="N401">
        <v>95</v>
      </c>
      <c r="O401" t="b">
        <v>1</v>
      </c>
      <c r="P401" t="s">
        <v>8267</v>
      </c>
      <c r="Q401" s="10" t="s">
        <v>8307</v>
      </c>
      <c r="R401" t="s">
        <v>8312</v>
      </c>
      <c r="S401">
        <f t="shared" si="26"/>
        <v>107</v>
      </c>
      <c r="T401">
        <f t="shared" si="27"/>
        <v>2016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4">
        <f t="shared" si="24"/>
        <v>41776.145833333336</v>
      </c>
      <c r="J402" s="14">
        <f t="shared" si="25"/>
        <v>41745.635960648149</v>
      </c>
      <c r="K402">
        <v>1400297400</v>
      </c>
      <c r="L402">
        <v>1397661347</v>
      </c>
      <c r="M402" t="b">
        <v>0</v>
      </c>
      <c r="N402">
        <v>62</v>
      </c>
      <c r="O402" t="b">
        <v>1</v>
      </c>
      <c r="P402" t="s">
        <v>8267</v>
      </c>
      <c r="Q402" s="10" t="s">
        <v>8307</v>
      </c>
      <c r="R402" t="s">
        <v>8312</v>
      </c>
      <c r="S402">
        <f t="shared" si="26"/>
        <v>112</v>
      </c>
      <c r="T402">
        <f t="shared" si="27"/>
        <v>2014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4">
        <f t="shared" si="24"/>
        <v>40762.842245370368</v>
      </c>
      <c r="J403" s="14">
        <f t="shared" si="25"/>
        <v>40732.842245370368</v>
      </c>
      <c r="K403">
        <v>1312747970</v>
      </c>
      <c r="L403">
        <v>1310155970</v>
      </c>
      <c r="M403" t="b">
        <v>0</v>
      </c>
      <c r="N403">
        <v>73</v>
      </c>
      <c r="O403" t="b">
        <v>1</v>
      </c>
      <c r="P403" t="s">
        <v>8267</v>
      </c>
      <c r="Q403" s="10" t="s">
        <v>8307</v>
      </c>
      <c r="R403" t="s">
        <v>8312</v>
      </c>
      <c r="S403">
        <f t="shared" si="26"/>
        <v>104</v>
      </c>
      <c r="T403">
        <f t="shared" si="27"/>
        <v>2011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4">
        <f t="shared" si="24"/>
        <v>42313.58121527778</v>
      </c>
      <c r="J404" s="14">
        <f t="shared" si="25"/>
        <v>42292.539548611108</v>
      </c>
      <c r="K404">
        <v>1446731817</v>
      </c>
      <c r="L404">
        <v>1444913817</v>
      </c>
      <c r="M404" t="b">
        <v>0</v>
      </c>
      <c r="N404">
        <v>43</v>
      </c>
      <c r="O404" t="b">
        <v>1</v>
      </c>
      <c r="P404" t="s">
        <v>8267</v>
      </c>
      <c r="Q404" s="10" t="s">
        <v>8307</v>
      </c>
      <c r="R404" t="s">
        <v>8312</v>
      </c>
      <c r="S404">
        <f t="shared" si="26"/>
        <v>142</v>
      </c>
      <c r="T404">
        <f t="shared" si="27"/>
        <v>2015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4">
        <f t="shared" si="24"/>
        <v>40765.297222222223</v>
      </c>
      <c r="J405" s="14">
        <f t="shared" si="25"/>
        <v>40718.310659722221</v>
      </c>
      <c r="K405">
        <v>1312960080</v>
      </c>
      <c r="L405">
        <v>1308900441</v>
      </c>
      <c r="M405" t="b">
        <v>0</v>
      </c>
      <c r="N405">
        <v>70</v>
      </c>
      <c r="O405" t="b">
        <v>1</v>
      </c>
      <c r="P405" t="s">
        <v>8267</v>
      </c>
      <c r="Q405" s="10" t="s">
        <v>8307</v>
      </c>
      <c r="R405" t="s">
        <v>8312</v>
      </c>
      <c r="S405">
        <f t="shared" si="26"/>
        <v>105</v>
      </c>
      <c r="T405">
        <f t="shared" si="27"/>
        <v>2011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4">
        <f t="shared" si="24"/>
        <v>41675.961111111108</v>
      </c>
      <c r="J406" s="14">
        <f t="shared" si="25"/>
        <v>41646.628032407411</v>
      </c>
      <c r="K406">
        <v>1391641440</v>
      </c>
      <c r="L406">
        <v>1389107062</v>
      </c>
      <c r="M406" t="b">
        <v>0</v>
      </c>
      <c r="N406">
        <v>271</v>
      </c>
      <c r="O406" t="b">
        <v>1</v>
      </c>
      <c r="P406" t="s">
        <v>8267</v>
      </c>
      <c r="Q406" s="10" t="s">
        <v>8307</v>
      </c>
      <c r="R406" t="s">
        <v>8312</v>
      </c>
      <c r="S406">
        <f t="shared" si="26"/>
        <v>103</v>
      </c>
      <c r="T406">
        <f t="shared" si="27"/>
        <v>2014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4">
        <f t="shared" si="24"/>
        <v>41704.08494212963</v>
      </c>
      <c r="J407" s="14">
        <f t="shared" si="25"/>
        <v>41674.08494212963</v>
      </c>
      <c r="K407">
        <v>1394071339</v>
      </c>
      <c r="L407">
        <v>1391479339</v>
      </c>
      <c r="M407" t="b">
        <v>0</v>
      </c>
      <c r="N407">
        <v>55</v>
      </c>
      <c r="O407" t="b">
        <v>1</v>
      </c>
      <c r="P407" t="s">
        <v>8267</v>
      </c>
      <c r="Q407" s="10" t="s">
        <v>8307</v>
      </c>
      <c r="R407" t="s">
        <v>8312</v>
      </c>
      <c r="S407">
        <f t="shared" si="26"/>
        <v>108</v>
      </c>
      <c r="T407">
        <f t="shared" si="27"/>
        <v>2014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4">
        <f t="shared" si="24"/>
        <v>40672.249305555553</v>
      </c>
      <c r="J408" s="14">
        <f t="shared" si="25"/>
        <v>40638.162465277775</v>
      </c>
      <c r="K408">
        <v>1304920740</v>
      </c>
      <c r="L408">
        <v>1301975637</v>
      </c>
      <c r="M408" t="b">
        <v>0</v>
      </c>
      <c r="N408">
        <v>35</v>
      </c>
      <c r="O408" t="b">
        <v>1</v>
      </c>
      <c r="P408" t="s">
        <v>8267</v>
      </c>
      <c r="Q408" s="10" t="s">
        <v>8307</v>
      </c>
      <c r="R408" t="s">
        <v>8312</v>
      </c>
      <c r="S408">
        <f t="shared" si="26"/>
        <v>108</v>
      </c>
      <c r="T408">
        <f t="shared" si="27"/>
        <v>2011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4">
        <f t="shared" si="24"/>
        <v>40866.912615740745</v>
      </c>
      <c r="J409" s="14">
        <f t="shared" si="25"/>
        <v>40806.870949074073</v>
      </c>
      <c r="K409">
        <v>1321739650</v>
      </c>
      <c r="L409">
        <v>1316552050</v>
      </c>
      <c r="M409" t="b">
        <v>0</v>
      </c>
      <c r="N409">
        <v>22</v>
      </c>
      <c r="O409" t="b">
        <v>1</v>
      </c>
      <c r="P409" t="s">
        <v>8267</v>
      </c>
      <c r="Q409" s="10" t="s">
        <v>8307</v>
      </c>
      <c r="R409" t="s">
        <v>8312</v>
      </c>
      <c r="S409">
        <f t="shared" si="26"/>
        <v>102</v>
      </c>
      <c r="T409">
        <f t="shared" si="27"/>
        <v>2011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4">
        <f t="shared" si="24"/>
        <v>41583.777662037035</v>
      </c>
      <c r="J410" s="14">
        <f t="shared" si="25"/>
        <v>41543.735995370371</v>
      </c>
      <c r="K410">
        <v>1383676790</v>
      </c>
      <c r="L410">
        <v>1380217190</v>
      </c>
      <c r="M410" t="b">
        <v>0</v>
      </c>
      <c r="N410">
        <v>38</v>
      </c>
      <c r="O410" t="b">
        <v>1</v>
      </c>
      <c r="P410" t="s">
        <v>8267</v>
      </c>
      <c r="Q410" s="10" t="s">
        <v>8307</v>
      </c>
      <c r="R410" t="s">
        <v>8312</v>
      </c>
      <c r="S410">
        <f t="shared" si="26"/>
        <v>101</v>
      </c>
      <c r="T410">
        <f t="shared" si="27"/>
        <v>2013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4">
        <f t="shared" si="24"/>
        <v>42573.862777777773</v>
      </c>
      <c r="J411" s="14">
        <f t="shared" si="25"/>
        <v>42543.862777777773</v>
      </c>
      <c r="K411">
        <v>1469220144</v>
      </c>
      <c r="L411">
        <v>1466628144</v>
      </c>
      <c r="M411" t="b">
        <v>0</v>
      </c>
      <c r="N411">
        <v>15</v>
      </c>
      <c r="O411" t="b">
        <v>1</v>
      </c>
      <c r="P411" t="s">
        <v>8267</v>
      </c>
      <c r="Q411" s="10" t="s">
        <v>8307</v>
      </c>
      <c r="R411" t="s">
        <v>8312</v>
      </c>
      <c r="S411">
        <f t="shared" si="26"/>
        <v>137</v>
      </c>
      <c r="T411">
        <f t="shared" si="27"/>
        <v>2016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4">
        <f t="shared" si="24"/>
        <v>42173.981446759266</v>
      </c>
      <c r="J412" s="14">
        <f t="shared" si="25"/>
        <v>42113.981446759266</v>
      </c>
      <c r="K412">
        <v>1434670397</v>
      </c>
      <c r="L412">
        <v>1429486397</v>
      </c>
      <c r="M412" t="b">
        <v>0</v>
      </c>
      <c r="N412">
        <v>7</v>
      </c>
      <c r="O412" t="b">
        <v>1</v>
      </c>
      <c r="P412" t="s">
        <v>8267</v>
      </c>
      <c r="Q412" s="10" t="s">
        <v>8307</v>
      </c>
      <c r="R412" t="s">
        <v>8312</v>
      </c>
      <c r="S412">
        <f t="shared" si="26"/>
        <v>128</v>
      </c>
      <c r="T412">
        <f t="shared" si="27"/>
        <v>2015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4">
        <f t="shared" si="24"/>
        <v>41630.208333333336</v>
      </c>
      <c r="J413" s="14">
        <f t="shared" si="25"/>
        <v>41598.17597222222</v>
      </c>
      <c r="K413">
        <v>1387688400</v>
      </c>
      <c r="L413">
        <v>1384920804</v>
      </c>
      <c r="M413" t="b">
        <v>0</v>
      </c>
      <c r="N413">
        <v>241</v>
      </c>
      <c r="O413" t="b">
        <v>1</v>
      </c>
      <c r="P413" t="s">
        <v>8267</v>
      </c>
      <c r="Q413" s="10" t="s">
        <v>8307</v>
      </c>
      <c r="R413" t="s">
        <v>8312</v>
      </c>
      <c r="S413">
        <f t="shared" si="26"/>
        <v>101</v>
      </c>
      <c r="T413">
        <f t="shared" si="27"/>
        <v>2013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4">
        <f t="shared" si="24"/>
        <v>41115.742800925924</v>
      </c>
      <c r="J414" s="14">
        <f t="shared" si="25"/>
        <v>41099.742800925924</v>
      </c>
      <c r="K414">
        <v>1343238578</v>
      </c>
      <c r="L414">
        <v>1341856178</v>
      </c>
      <c r="M414" t="b">
        <v>0</v>
      </c>
      <c r="N414">
        <v>55</v>
      </c>
      <c r="O414" t="b">
        <v>1</v>
      </c>
      <c r="P414" t="s">
        <v>8267</v>
      </c>
      <c r="Q414" s="10" t="s">
        <v>8307</v>
      </c>
      <c r="R414" t="s">
        <v>8312</v>
      </c>
      <c r="S414">
        <f t="shared" si="26"/>
        <v>127</v>
      </c>
      <c r="T414">
        <f t="shared" si="27"/>
        <v>2012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4">
        <f t="shared" si="24"/>
        <v>41109.877442129626</v>
      </c>
      <c r="J415" s="14">
        <f t="shared" si="25"/>
        <v>41079.877442129626</v>
      </c>
      <c r="K415">
        <v>1342731811</v>
      </c>
      <c r="L415">
        <v>1340139811</v>
      </c>
      <c r="M415" t="b">
        <v>0</v>
      </c>
      <c r="N415">
        <v>171</v>
      </c>
      <c r="O415" t="b">
        <v>1</v>
      </c>
      <c r="P415" t="s">
        <v>8267</v>
      </c>
      <c r="Q415" s="10" t="s">
        <v>8307</v>
      </c>
      <c r="R415" t="s">
        <v>8312</v>
      </c>
      <c r="S415">
        <f t="shared" si="26"/>
        <v>105</v>
      </c>
      <c r="T415">
        <f t="shared" si="27"/>
        <v>2012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4">
        <f t="shared" si="24"/>
        <v>41559.063252314816</v>
      </c>
      <c r="J416" s="14">
        <f t="shared" si="25"/>
        <v>41529.063252314816</v>
      </c>
      <c r="K416">
        <v>1381541465</v>
      </c>
      <c r="L416">
        <v>1378949465</v>
      </c>
      <c r="M416" t="b">
        <v>0</v>
      </c>
      <c r="N416">
        <v>208</v>
      </c>
      <c r="O416" t="b">
        <v>1</v>
      </c>
      <c r="P416" t="s">
        <v>8267</v>
      </c>
      <c r="Q416" s="10" t="s">
        <v>8307</v>
      </c>
      <c r="R416" t="s">
        <v>8312</v>
      </c>
      <c r="S416">
        <f t="shared" si="26"/>
        <v>103</v>
      </c>
      <c r="T416">
        <f t="shared" si="27"/>
        <v>2013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4">
        <f t="shared" si="24"/>
        <v>41929.5</v>
      </c>
      <c r="J417" s="14">
        <f t="shared" si="25"/>
        <v>41904.851875</v>
      </c>
      <c r="K417">
        <v>1413547200</v>
      </c>
      <c r="L417">
        <v>1411417602</v>
      </c>
      <c r="M417" t="b">
        <v>0</v>
      </c>
      <c r="N417">
        <v>21</v>
      </c>
      <c r="O417" t="b">
        <v>1</v>
      </c>
      <c r="P417" t="s">
        <v>8267</v>
      </c>
      <c r="Q417" s="10" t="s">
        <v>8307</v>
      </c>
      <c r="R417" t="s">
        <v>8312</v>
      </c>
      <c r="S417">
        <f t="shared" si="26"/>
        <v>102</v>
      </c>
      <c r="T417">
        <f t="shared" si="27"/>
        <v>2014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4">
        <f t="shared" si="24"/>
        <v>41678.396192129629</v>
      </c>
      <c r="J418" s="14">
        <f t="shared" si="25"/>
        <v>41648.396192129629</v>
      </c>
      <c r="K418">
        <v>1391851831</v>
      </c>
      <c r="L418">
        <v>1389259831</v>
      </c>
      <c r="M418" t="b">
        <v>0</v>
      </c>
      <c r="N418">
        <v>25</v>
      </c>
      <c r="O418" t="b">
        <v>1</v>
      </c>
      <c r="P418" t="s">
        <v>8267</v>
      </c>
      <c r="Q418" s="10" t="s">
        <v>8307</v>
      </c>
      <c r="R418" t="s">
        <v>8312</v>
      </c>
      <c r="S418">
        <f t="shared" si="26"/>
        <v>120</v>
      </c>
      <c r="T418">
        <f t="shared" si="27"/>
        <v>2014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4">
        <f t="shared" si="24"/>
        <v>41372.189583333333</v>
      </c>
      <c r="J419" s="14">
        <f t="shared" si="25"/>
        <v>41360.970601851855</v>
      </c>
      <c r="K419">
        <v>1365395580</v>
      </c>
      <c r="L419">
        <v>1364426260</v>
      </c>
      <c r="M419" t="b">
        <v>0</v>
      </c>
      <c r="N419">
        <v>52</v>
      </c>
      <c r="O419" t="b">
        <v>1</v>
      </c>
      <c r="P419" t="s">
        <v>8267</v>
      </c>
      <c r="Q419" s="10" t="s">
        <v>8307</v>
      </c>
      <c r="R419" t="s">
        <v>8312</v>
      </c>
      <c r="S419">
        <f t="shared" si="26"/>
        <v>100</v>
      </c>
      <c r="T419">
        <f t="shared" si="27"/>
        <v>2013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4">
        <f t="shared" si="24"/>
        <v>42208.282372685186</v>
      </c>
      <c r="J420" s="14">
        <f t="shared" si="25"/>
        <v>42178.282372685186</v>
      </c>
      <c r="K420">
        <v>1437633997</v>
      </c>
      <c r="L420">
        <v>1435041997</v>
      </c>
      <c r="M420" t="b">
        <v>0</v>
      </c>
      <c r="N420">
        <v>104</v>
      </c>
      <c r="O420" t="b">
        <v>1</v>
      </c>
      <c r="P420" t="s">
        <v>8267</v>
      </c>
      <c r="Q420" s="10" t="s">
        <v>8307</v>
      </c>
      <c r="R420" t="s">
        <v>8312</v>
      </c>
      <c r="S420">
        <f t="shared" si="26"/>
        <v>101</v>
      </c>
      <c r="T420">
        <f t="shared" si="27"/>
        <v>2015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4">
        <f t="shared" si="24"/>
        <v>41454.842442129629</v>
      </c>
      <c r="J421" s="14">
        <f t="shared" si="25"/>
        <v>41394.842442129629</v>
      </c>
      <c r="K421">
        <v>1372536787</v>
      </c>
      <c r="L421">
        <v>1367352787</v>
      </c>
      <c r="M421" t="b">
        <v>0</v>
      </c>
      <c r="N421">
        <v>73</v>
      </c>
      <c r="O421" t="b">
        <v>1</v>
      </c>
      <c r="P421" t="s">
        <v>8267</v>
      </c>
      <c r="Q421" s="10" t="s">
        <v>8307</v>
      </c>
      <c r="R421" t="s">
        <v>8312</v>
      </c>
      <c r="S421">
        <f t="shared" si="26"/>
        <v>100</v>
      </c>
      <c r="T421">
        <f t="shared" si="27"/>
        <v>2013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4">
        <f t="shared" si="24"/>
        <v>41712.194803240738</v>
      </c>
      <c r="J422" s="14">
        <f t="shared" si="25"/>
        <v>41682.23646990741</v>
      </c>
      <c r="K422">
        <v>1394772031</v>
      </c>
      <c r="L422">
        <v>1392183631</v>
      </c>
      <c r="M422" t="b">
        <v>0</v>
      </c>
      <c r="N422">
        <v>3</v>
      </c>
      <c r="O422" t="b">
        <v>0</v>
      </c>
      <c r="P422" t="s">
        <v>8268</v>
      </c>
      <c r="Q422" s="10" t="s">
        <v>8307</v>
      </c>
      <c r="R422" t="s">
        <v>8313</v>
      </c>
      <c r="S422">
        <f t="shared" si="26"/>
        <v>0</v>
      </c>
      <c r="T422">
        <f t="shared" si="27"/>
        <v>2014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4">
        <f t="shared" si="24"/>
        <v>42237.491388888884</v>
      </c>
      <c r="J423" s="14">
        <f t="shared" si="25"/>
        <v>42177.491388888884</v>
      </c>
      <c r="K423">
        <v>1440157656</v>
      </c>
      <c r="L423">
        <v>1434973656</v>
      </c>
      <c r="M423" t="b">
        <v>0</v>
      </c>
      <c r="N423">
        <v>6</v>
      </c>
      <c r="O423" t="b">
        <v>0</v>
      </c>
      <c r="P423" t="s">
        <v>8268</v>
      </c>
      <c r="Q423" s="10" t="s">
        <v>8307</v>
      </c>
      <c r="R423" t="s">
        <v>8313</v>
      </c>
      <c r="S423">
        <f t="shared" si="26"/>
        <v>2</v>
      </c>
      <c r="T423">
        <f t="shared" si="27"/>
        <v>2015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4">
        <f t="shared" si="24"/>
        <v>41893.260381944441</v>
      </c>
      <c r="J424" s="14">
        <f t="shared" si="25"/>
        <v>41863.260381944441</v>
      </c>
      <c r="K424">
        <v>1410416097</v>
      </c>
      <c r="L424">
        <v>1407824097</v>
      </c>
      <c r="M424" t="b">
        <v>0</v>
      </c>
      <c r="N424">
        <v>12</v>
      </c>
      <c r="O424" t="b">
        <v>0</v>
      </c>
      <c r="P424" t="s">
        <v>8268</v>
      </c>
      <c r="Q424" s="10" t="s">
        <v>8307</v>
      </c>
      <c r="R424" t="s">
        <v>8313</v>
      </c>
      <c r="S424">
        <f t="shared" si="26"/>
        <v>1</v>
      </c>
      <c r="T424">
        <f t="shared" si="27"/>
        <v>2014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4">
        <f t="shared" si="24"/>
        <v>41430.92627314815</v>
      </c>
      <c r="J425" s="14">
        <f t="shared" si="25"/>
        <v>41400.92627314815</v>
      </c>
      <c r="K425">
        <v>1370470430</v>
      </c>
      <c r="L425">
        <v>1367878430</v>
      </c>
      <c r="M425" t="b">
        <v>0</v>
      </c>
      <c r="N425">
        <v>13</v>
      </c>
      <c r="O425" t="b">
        <v>0</v>
      </c>
      <c r="P425" t="s">
        <v>8268</v>
      </c>
      <c r="Q425" s="10" t="s">
        <v>8307</v>
      </c>
      <c r="R425" t="s">
        <v>8313</v>
      </c>
      <c r="S425">
        <f t="shared" si="26"/>
        <v>1</v>
      </c>
      <c r="T425">
        <f t="shared" si="27"/>
        <v>2013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4">
        <f t="shared" si="24"/>
        <v>40994.334479166668</v>
      </c>
      <c r="J426" s="14">
        <f t="shared" si="25"/>
        <v>40934.376145833332</v>
      </c>
      <c r="K426">
        <v>1332748899</v>
      </c>
      <c r="L426">
        <v>1327568499</v>
      </c>
      <c r="M426" t="b">
        <v>0</v>
      </c>
      <c r="N426">
        <v>5</v>
      </c>
      <c r="O426" t="b">
        <v>0</v>
      </c>
      <c r="P426" t="s">
        <v>8268</v>
      </c>
      <c r="Q426" s="10" t="s">
        <v>8307</v>
      </c>
      <c r="R426" t="s">
        <v>8313</v>
      </c>
      <c r="S426">
        <f t="shared" si="26"/>
        <v>7</v>
      </c>
      <c r="T426">
        <f t="shared" si="27"/>
        <v>2012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4">
        <f t="shared" si="24"/>
        <v>42335.902824074074</v>
      </c>
      <c r="J427" s="14">
        <f t="shared" si="25"/>
        <v>42275.861157407402</v>
      </c>
      <c r="K427">
        <v>1448660404</v>
      </c>
      <c r="L427">
        <v>1443472804</v>
      </c>
      <c r="M427" t="b">
        <v>0</v>
      </c>
      <c r="N427">
        <v>2</v>
      </c>
      <c r="O427" t="b">
        <v>0</v>
      </c>
      <c r="P427" t="s">
        <v>8268</v>
      </c>
      <c r="Q427" s="10" t="s">
        <v>8307</v>
      </c>
      <c r="R427" t="s">
        <v>8313</v>
      </c>
      <c r="S427">
        <f t="shared" si="26"/>
        <v>0</v>
      </c>
      <c r="T427">
        <f t="shared" si="27"/>
        <v>2015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4">
        <f t="shared" si="24"/>
        <v>42430.711967592593</v>
      </c>
      <c r="J428" s="14">
        <f t="shared" si="25"/>
        <v>42400.711967592593</v>
      </c>
      <c r="K428">
        <v>1456851914</v>
      </c>
      <c r="L428">
        <v>1454259914</v>
      </c>
      <c r="M428" t="b">
        <v>0</v>
      </c>
      <c r="N428">
        <v>8</v>
      </c>
      <c r="O428" t="b">
        <v>0</v>
      </c>
      <c r="P428" t="s">
        <v>8268</v>
      </c>
      <c r="Q428" s="10" t="s">
        <v>8307</v>
      </c>
      <c r="R428" t="s">
        <v>8313</v>
      </c>
      <c r="S428">
        <f t="shared" si="26"/>
        <v>1</v>
      </c>
      <c r="T428">
        <f t="shared" si="27"/>
        <v>2016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4">
        <f t="shared" si="24"/>
        <v>42299.790972222225</v>
      </c>
      <c r="J429" s="14">
        <f t="shared" si="25"/>
        <v>42285.909027777772</v>
      </c>
      <c r="K429">
        <v>1445540340</v>
      </c>
      <c r="L429">
        <v>1444340940</v>
      </c>
      <c r="M429" t="b">
        <v>0</v>
      </c>
      <c r="N429">
        <v>0</v>
      </c>
      <c r="O429" t="b">
        <v>0</v>
      </c>
      <c r="P429" t="s">
        <v>8268</v>
      </c>
      <c r="Q429" s="10" t="s">
        <v>8307</v>
      </c>
      <c r="R429" t="s">
        <v>8313</v>
      </c>
      <c r="S429">
        <f t="shared" si="26"/>
        <v>0</v>
      </c>
      <c r="T429">
        <f t="shared" si="27"/>
        <v>2015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4">
        <f t="shared" si="24"/>
        <v>41806.916666666664</v>
      </c>
      <c r="J430" s="14">
        <f t="shared" si="25"/>
        <v>41778.766724537039</v>
      </c>
      <c r="K430">
        <v>1402956000</v>
      </c>
      <c r="L430">
        <v>1400523845</v>
      </c>
      <c r="M430" t="b">
        <v>0</v>
      </c>
      <c r="N430">
        <v>13</v>
      </c>
      <c r="O430" t="b">
        <v>0</v>
      </c>
      <c r="P430" t="s">
        <v>8268</v>
      </c>
      <c r="Q430" s="10" t="s">
        <v>8307</v>
      </c>
      <c r="R430" t="s">
        <v>8313</v>
      </c>
      <c r="S430">
        <f t="shared" si="26"/>
        <v>6</v>
      </c>
      <c r="T430">
        <f t="shared" si="27"/>
        <v>2014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4">
        <f t="shared" si="24"/>
        <v>40144.207638888889</v>
      </c>
      <c r="J431" s="14">
        <f t="shared" si="25"/>
        <v>40070.901412037041</v>
      </c>
      <c r="K431">
        <v>1259297940</v>
      </c>
      <c r="L431">
        <v>1252964282</v>
      </c>
      <c r="M431" t="b">
        <v>0</v>
      </c>
      <c r="N431">
        <v>0</v>
      </c>
      <c r="O431" t="b">
        <v>0</v>
      </c>
      <c r="P431" t="s">
        <v>8268</v>
      </c>
      <c r="Q431" s="10" t="s">
        <v>8307</v>
      </c>
      <c r="R431" t="s">
        <v>8313</v>
      </c>
      <c r="S431">
        <f t="shared" si="26"/>
        <v>0</v>
      </c>
      <c r="T431">
        <f t="shared" si="27"/>
        <v>2009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4">
        <f t="shared" si="24"/>
        <v>41528.107256944444</v>
      </c>
      <c r="J432" s="14">
        <f t="shared" si="25"/>
        <v>41513.107256944444</v>
      </c>
      <c r="K432">
        <v>1378866867</v>
      </c>
      <c r="L432">
        <v>1377570867</v>
      </c>
      <c r="M432" t="b">
        <v>0</v>
      </c>
      <c r="N432">
        <v>5</v>
      </c>
      <c r="O432" t="b">
        <v>0</v>
      </c>
      <c r="P432" t="s">
        <v>8268</v>
      </c>
      <c r="Q432" s="10" t="s">
        <v>8307</v>
      </c>
      <c r="R432" t="s">
        <v>8313</v>
      </c>
      <c r="S432">
        <f t="shared" si="26"/>
        <v>2</v>
      </c>
      <c r="T432">
        <f t="shared" si="27"/>
        <v>2013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4">
        <f t="shared" si="24"/>
        <v>42556.871331018512</v>
      </c>
      <c r="J433" s="14">
        <f t="shared" si="25"/>
        <v>42526.871331018512</v>
      </c>
      <c r="K433">
        <v>1467752083</v>
      </c>
      <c r="L433">
        <v>1465160083</v>
      </c>
      <c r="M433" t="b">
        <v>0</v>
      </c>
      <c r="N433">
        <v>8</v>
      </c>
      <c r="O433" t="b">
        <v>0</v>
      </c>
      <c r="P433" t="s">
        <v>8268</v>
      </c>
      <c r="Q433" s="10" t="s">
        <v>8307</v>
      </c>
      <c r="R433" t="s">
        <v>8313</v>
      </c>
      <c r="S433">
        <f t="shared" si="26"/>
        <v>14</v>
      </c>
      <c r="T433">
        <f t="shared" si="27"/>
        <v>2016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4">
        <f t="shared" si="24"/>
        <v>42298.726631944446</v>
      </c>
      <c r="J434" s="14">
        <f t="shared" si="25"/>
        <v>42238.726631944446</v>
      </c>
      <c r="K434">
        <v>1445448381</v>
      </c>
      <c r="L434">
        <v>1440264381</v>
      </c>
      <c r="M434" t="b">
        <v>0</v>
      </c>
      <c r="N434">
        <v>8</v>
      </c>
      <c r="O434" t="b">
        <v>0</v>
      </c>
      <c r="P434" t="s">
        <v>8268</v>
      </c>
      <c r="Q434" s="10" t="s">
        <v>8307</v>
      </c>
      <c r="R434" t="s">
        <v>8313</v>
      </c>
      <c r="S434">
        <f t="shared" si="26"/>
        <v>10</v>
      </c>
      <c r="T434">
        <f t="shared" si="27"/>
        <v>2015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4">
        <f t="shared" si="24"/>
        <v>42288.629884259266</v>
      </c>
      <c r="J435" s="14">
        <f t="shared" si="25"/>
        <v>42228.629884259266</v>
      </c>
      <c r="K435">
        <v>1444576022</v>
      </c>
      <c r="L435">
        <v>1439392022</v>
      </c>
      <c r="M435" t="b">
        <v>0</v>
      </c>
      <c r="N435">
        <v>0</v>
      </c>
      <c r="O435" t="b">
        <v>0</v>
      </c>
      <c r="P435" t="s">
        <v>8268</v>
      </c>
      <c r="Q435" s="10" t="s">
        <v>8307</v>
      </c>
      <c r="R435" t="s">
        <v>8313</v>
      </c>
      <c r="S435">
        <f t="shared" si="26"/>
        <v>0</v>
      </c>
      <c r="T435">
        <f t="shared" si="27"/>
        <v>2015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4">
        <f t="shared" si="24"/>
        <v>41609.876180555555</v>
      </c>
      <c r="J436" s="14">
        <f t="shared" si="25"/>
        <v>41576.834513888891</v>
      </c>
      <c r="K436">
        <v>1385931702</v>
      </c>
      <c r="L436">
        <v>1383076902</v>
      </c>
      <c r="M436" t="b">
        <v>0</v>
      </c>
      <c r="N436">
        <v>2</v>
      </c>
      <c r="O436" t="b">
        <v>0</v>
      </c>
      <c r="P436" t="s">
        <v>8268</v>
      </c>
      <c r="Q436" s="10" t="s">
        <v>8307</v>
      </c>
      <c r="R436" t="s">
        <v>8313</v>
      </c>
      <c r="S436">
        <f t="shared" si="26"/>
        <v>5</v>
      </c>
      <c r="T436">
        <f t="shared" si="27"/>
        <v>2013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4">
        <f t="shared" si="24"/>
        <v>41530.747453703705</v>
      </c>
      <c r="J437" s="14">
        <f t="shared" si="25"/>
        <v>41500.747453703705</v>
      </c>
      <c r="K437">
        <v>1379094980</v>
      </c>
      <c r="L437">
        <v>1376502980</v>
      </c>
      <c r="M437" t="b">
        <v>0</v>
      </c>
      <c r="N437">
        <v>3</v>
      </c>
      <c r="O437" t="b">
        <v>0</v>
      </c>
      <c r="P437" t="s">
        <v>8268</v>
      </c>
      <c r="Q437" s="10" t="s">
        <v>8307</v>
      </c>
      <c r="R437" t="s">
        <v>8313</v>
      </c>
      <c r="S437">
        <f t="shared" si="26"/>
        <v>0</v>
      </c>
      <c r="T437">
        <f t="shared" si="27"/>
        <v>2013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4">
        <f t="shared" si="24"/>
        <v>41486.36241898148</v>
      </c>
      <c r="J438" s="14">
        <f t="shared" si="25"/>
        <v>41456.36241898148</v>
      </c>
      <c r="K438">
        <v>1375260113</v>
      </c>
      <c r="L438">
        <v>1372668113</v>
      </c>
      <c r="M438" t="b">
        <v>0</v>
      </c>
      <c r="N438">
        <v>0</v>
      </c>
      <c r="O438" t="b">
        <v>0</v>
      </c>
      <c r="P438" t="s">
        <v>8268</v>
      </c>
      <c r="Q438" s="10" t="s">
        <v>8307</v>
      </c>
      <c r="R438" t="s">
        <v>8313</v>
      </c>
      <c r="S438">
        <f t="shared" si="26"/>
        <v>0</v>
      </c>
      <c r="T438">
        <f t="shared" si="27"/>
        <v>2013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4">
        <f t="shared" si="24"/>
        <v>42651.31858796296</v>
      </c>
      <c r="J439" s="14">
        <f t="shared" si="25"/>
        <v>42591.31858796296</v>
      </c>
      <c r="K439">
        <v>1475912326</v>
      </c>
      <c r="L439">
        <v>1470728326</v>
      </c>
      <c r="M439" t="b">
        <v>0</v>
      </c>
      <c r="N439">
        <v>0</v>
      </c>
      <c r="O439" t="b">
        <v>0</v>
      </c>
      <c r="P439" t="s">
        <v>8268</v>
      </c>
      <c r="Q439" s="10" t="s">
        <v>8307</v>
      </c>
      <c r="R439" t="s">
        <v>8313</v>
      </c>
      <c r="S439">
        <f t="shared" si="26"/>
        <v>0</v>
      </c>
      <c r="T439">
        <f t="shared" si="27"/>
        <v>2016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4">
        <f t="shared" si="24"/>
        <v>42326.302754629629</v>
      </c>
      <c r="J440" s="14">
        <f t="shared" si="25"/>
        <v>42296.261087962965</v>
      </c>
      <c r="K440">
        <v>1447830958</v>
      </c>
      <c r="L440">
        <v>1445235358</v>
      </c>
      <c r="M440" t="b">
        <v>0</v>
      </c>
      <c r="N440">
        <v>11</v>
      </c>
      <c r="O440" t="b">
        <v>0</v>
      </c>
      <c r="P440" t="s">
        <v>8268</v>
      </c>
      <c r="Q440" s="10" t="s">
        <v>8307</v>
      </c>
      <c r="R440" t="s">
        <v>8313</v>
      </c>
      <c r="S440">
        <f t="shared" si="26"/>
        <v>9</v>
      </c>
      <c r="T440">
        <f t="shared" si="27"/>
        <v>2015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4">
        <f t="shared" si="24"/>
        <v>41929.761782407404</v>
      </c>
      <c r="J441" s="14">
        <f t="shared" si="25"/>
        <v>41919.761782407404</v>
      </c>
      <c r="K441">
        <v>1413569818</v>
      </c>
      <c r="L441">
        <v>1412705818</v>
      </c>
      <c r="M441" t="b">
        <v>0</v>
      </c>
      <c r="N441">
        <v>0</v>
      </c>
      <c r="O441" t="b">
        <v>0</v>
      </c>
      <c r="P441" t="s">
        <v>8268</v>
      </c>
      <c r="Q441" s="10" t="s">
        <v>8307</v>
      </c>
      <c r="R441" t="s">
        <v>8313</v>
      </c>
      <c r="S441">
        <f t="shared" si="26"/>
        <v>0</v>
      </c>
      <c r="T441">
        <f t="shared" si="27"/>
        <v>2014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4">
        <f t="shared" si="24"/>
        <v>42453.943900462968</v>
      </c>
      <c r="J442" s="14">
        <f t="shared" si="25"/>
        <v>42423.985567129625</v>
      </c>
      <c r="K442">
        <v>1458859153</v>
      </c>
      <c r="L442">
        <v>1456270753</v>
      </c>
      <c r="M442" t="b">
        <v>0</v>
      </c>
      <c r="N442">
        <v>1</v>
      </c>
      <c r="O442" t="b">
        <v>0</v>
      </c>
      <c r="P442" t="s">
        <v>8268</v>
      </c>
      <c r="Q442" s="10" t="s">
        <v>8307</v>
      </c>
      <c r="R442" t="s">
        <v>8313</v>
      </c>
      <c r="S442">
        <f t="shared" si="26"/>
        <v>0</v>
      </c>
      <c r="T442">
        <f t="shared" si="27"/>
        <v>2016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4">
        <f t="shared" si="24"/>
        <v>41580.793935185182</v>
      </c>
      <c r="J443" s="14">
        <f t="shared" si="25"/>
        <v>41550.793935185182</v>
      </c>
      <c r="K443">
        <v>1383418996</v>
      </c>
      <c r="L443">
        <v>1380826996</v>
      </c>
      <c r="M443" t="b">
        <v>0</v>
      </c>
      <c r="N443">
        <v>0</v>
      </c>
      <c r="O443" t="b">
        <v>0</v>
      </c>
      <c r="P443" t="s">
        <v>8268</v>
      </c>
      <c r="Q443" s="10" t="s">
        <v>8307</v>
      </c>
      <c r="R443" t="s">
        <v>8313</v>
      </c>
      <c r="S443">
        <f t="shared" si="26"/>
        <v>0</v>
      </c>
      <c r="T443">
        <f t="shared" si="27"/>
        <v>2013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4">
        <f t="shared" si="24"/>
        <v>42054.888692129629</v>
      </c>
      <c r="J444" s="14">
        <f t="shared" si="25"/>
        <v>42024.888692129629</v>
      </c>
      <c r="K444">
        <v>1424380783</v>
      </c>
      <c r="L444">
        <v>1421788783</v>
      </c>
      <c r="M444" t="b">
        <v>0</v>
      </c>
      <c r="N444">
        <v>17</v>
      </c>
      <c r="O444" t="b">
        <v>0</v>
      </c>
      <c r="P444" t="s">
        <v>8268</v>
      </c>
      <c r="Q444" s="10" t="s">
        <v>8307</v>
      </c>
      <c r="R444" t="s">
        <v>8313</v>
      </c>
      <c r="S444">
        <f t="shared" si="26"/>
        <v>39</v>
      </c>
      <c r="T444">
        <f t="shared" si="27"/>
        <v>2015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4">
        <f t="shared" si="24"/>
        <v>41680.015057870369</v>
      </c>
      <c r="J445" s="14">
        <f t="shared" si="25"/>
        <v>41650.015057870369</v>
      </c>
      <c r="K445">
        <v>1391991701</v>
      </c>
      <c r="L445">
        <v>1389399701</v>
      </c>
      <c r="M445" t="b">
        <v>0</v>
      </c>
      <c r="N445">
        <v>2</v>
      </c>
      <c r="O445" t="b">
        <v>0</v>
      </c>
      <c r="P445" t="s">
        <v>8268</v>
      </c>
      <c r="Q445" s="10" t="s">
        <v>8307</v>
      </c>
      <c r="R445" t="s">
        <v>8313</v>
      </c>
      <c r="S445">
        <f t="shared" si="26"/>
        <v>0</v>
      </c>
      <c r="T445">
        <f t="shared" si="27"/>
        <v>2014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4">
        <f t="shared" si="24"/>
        <v>40954.906956018516</v>
      </c>
      <c r="J446" s="14">
        <f t="shared" si="25"/>
        <v>40894.906956018516</v>
      </c>
      <c r="K446">
        <v>1329342361</v>
      </c>
      <c r="L446">
        <v>1324158361</v>
      </c>
      <c r="M446" t="b">
        <v>0</v>
      </c>
      <c r="N446">
        <v>1</v>
      </c>
      <c r="O446" t="b">
        <v>0</v>
      </c>
      <c r="P446" t="s">
        <v>8268</v>
      </c>
      <c r="Q446" s="10" t="s">
        <v>8307</v>
      </c>
      <c r="R446" t="s">
        <v>8313</v>
      </c>
      <c r="S446">
        <f t="shared" si="26"/>
        <v>5</v>
      </c>
      <c r="T446">
        <f t="shared" si="27"/>
        <v>2011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4">
        <f t="shared" si="24"/>
        <v>42145.335358796292</v>
      </c>
      <c r="J447" s="14">
        <f t="shared" si="25"/>
        <v>42130.335358796292</v>
      </c>
      <c r="K447">
        <v>1432195375</v>
      </c>
      <c r="L447">
        <v>1430899375</v>
      </c>
      <c r="M447" t="b">
        <v>0</v>
      </c>
      <c r="N447">
        <v>2</v>
      </c>
      <c r="O447" t="b">
        <v>0</v>
      </c>
      <c r="P447" t="s">
        <v>8268</v>
      </c>
      <c r="Q447" s="10" t="s">
        <v>8307</v>
      </c>
      <c r="R447" t="s">
        <v>8313</v>
      </c>
      <c r="S447">
        <f t="shared" si="26"/>
        <v>0</v>
      </c>
      <c r="T447">
        <f t="shared" si="27"/>
        <v>2015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4">
        <f t="shared" si="24"/>
        <v>42067.083564814813</v>
      </c>
      <c r="J448" s="14">
        <f t="shared" si="25"/>
        <v>42037.083564814813</v>
      </c>
      <c r="K448">
        <v>1425434420</v>
      </c>
      <c r="L448">
        <v>1422842420</v>
      </c>
      <c r="M448" t="b">
        <v>0</v>
      </c>
      <c r="N448">
        <v>16</v>
      </c>
      <c r="O448" t="b">
        <v>0</v>
      </c>
      <c r="P448" t="s">
        <v>8268</v>
      </c>
      <c r="Q448" s="10" t="s">
        <v>8307</v>
      </c>
      <c r="R448" t="s">
        <v>8313</v>
      </c>
      <c r="S448">
        <f t="shared" si="26"/>
        <v>7</v>
      </c>
      <c r="T448">
        <f t="shared" si="27"/>
        <v>2015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4">
        <f t="shared" si="24"/>
        <v>41356.513460648144</v>
      </c>
      <c r="J449" s="14">
        <f t="shared" si="25"/>
        <v>41331.555127314816</v>
      </c>
      <c r="K449">
        <v>1364041163</v>
      </c>
      <c r="L449">
        <v>1361884763</v>
      </c>
      <c r="M449" t="b">
        <v>0</v>
      </c>
      <c r="N449">
        <v>1</v>
      </c>
      <c r="O449" t="b">
        <v>0</v>
      </c>
      <c r="P449" t="s">
        <v>8268</v>
      </c>
      <c r="Q449" s="10" t="s">
        <v>8307</v>
      </c>
      <c r="R449" t="s">
        <v>8313</v>
      </c>
      <c r="S449">
        <f t="shared" si="26"/>
        <v>0</v>
      </c>
      <c r="T449">
        <f t="shared" si="27"/>
        <v>2013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4">
        <f t="shared" ref="I450:I513" si="28">K450/60/60/24+DATE(1970,1,1)</f>
        <v>41773.758043981477</v>
      </c>
      <c r="J450" s="14">
        <f t="shared" ref="J450:J513" si="29">L450/60/60/24+DATE(1970,1,1)</f>
        <v>41753.758043981477</v>
      </c>
      <c r="K450">
        <v>1400091095</v>
      </c>
      <c r="L450">
        <v>1398363095</v>
      </c>
      <c r="M450" t="b">
        <v>0</v>
      </c>
      <c r="N450">
        <v>4</v>
      </c>
      <c r="O450" t="b">
        <v>0</v>
      </c>
      <c r="P450" t="s">
        <v>8268</v>
      </c>
      <c r="Q450" s="10" t="s">
        <v>8307</v>
      </c>
      <c r="R450" t="s">
        <v>8313</v>
      </c>
      <c r="S450">
        <f t="shared" ref="S450:S513" si="30">ROUND(E450/D450*100,0)</f>
        <v>3</v>
      </c>
      <c r="T450">
        <f t="shared" ref="T450:T513" si="31">YEAR(J450)</f>
        <v>2014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4">
        <f t="shared" si="28"/>
        <v>41564.568113425928</v>
      </c>
      <c r="J451" s="14">
        <f t="shared" si="29"/>
        <v>41534.568113425928</v>
      </c>
      <c r="K451">
        <v>1382017085</v>
      </c>
      <c r="L451">
        <v>1379425085</v>
      </c>
      <c r="M451" t="b">
        <v>0</v>
      </c>
      <c r="N451">
        <v>5</v>
      </c>
      <c r="O451" t="b">
        <v>0</v>
      </c>
      <c r="P451" t="s">
        <v>8268</v>
      </c>
      <c r="Q451" s="10" t="s">
        <v>8307</v>
      </c>
      <c r="R451" t="s">
        <v>8313</v>
      </c>
      <c r="S451">
        <f t="shared" si="30"/>
        <v>2</v>
      </c>
      <c r="T451">
        <f t="shared" si="31"/>
        <v>2013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4">
        <f t="shared" si="28"/>
        <v>41684.946759259255</v>
      </c>
      <c r="J452" s="14">
        <f t="shared" si="29"/>
        <v>41654.946759259255</v>
      </c>
      <c r="K452">
        <v>1392417800</v>
      </c>
      <c r="L452">
        <v>1389825800</v>
      </c>
      <c r="M452" t="b">
        <v>0</v>
      </c>
      <c r="N452">
        <v>7</v>
      </c>
      <c r="O452" t="b">
        <v>0</v>
      </c>
      <c r="P452" t="s">
        <v>8268</v>
      </c>
      <c r="Q452" s="10" t="s">
        <v>8307</v>
      </c>
      <c r="R452" t="s">
        <v>8313</v>
      </c>
      <c r="S452">
        <f t="shared" si="30"/>
        <v>1</v>
      </c>
      <c r="T452">
        <f t="shared" si="31"/>
        <v>2014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4">
        <f t="shared" si="28"/>
        <v>41664.715173611112</v>
      </c>
      <c r="J453" s="14">
        <f t="shared" si="29"/>
        <v>41634.715173611112</v>
      </c>
      <c r="K453">
        <v>1390669791</v>
      </c>
      <c r="L453">
        <v>1388077791</v>
      </c>
      <c r="M453" t="b">
        <v>0</v>
      </c>
      <c r="N453">
        <v>0</v>
      </c>
      <c r="O453" t="b">
        <v>0</v>
      </c>
      <c r="P453" t="s">
        <v>8268</v>
      </c>
      <c r="Q453" s="10" t="s">
        <v>8307</v>
      </c>
      <c r="R453" t="s">
        <v>8313</v>
      </c>
      <c r="S453">
        <f t="shared" si="30"/>
        <v>0</v>
      </c>
      <c r="T453">
        <f t="shared" si="31"/>
        <v>2013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4">
        <f t="shared" si="28"/>
        <v>42137.703877314809</v>
      </c>
      <c r="J454" s="14">
        <f t="shared" si="29"/>
        <v>42107.703877314809</v>
      </c>
      <c r="K454">
        <v>1431536015</v>
      </c>
      <c r="L454">
        <v>1428944015</v>
      </c>
      <c r="M454" t="b">
        <v>0</v>
      </c>
      <c r="N454">
        <v>12</v>
      </c>
      <c r="O454" t="b">
        <v>0</v>
      </c>
      <c r="P454" t="s">
        <v>8268</v>
      </c>
      <c r="Q454" s="10" t="s">
        <v>8307</v>
      </c>
      <c r="R454" t="s">
        <v>8313</v>
      </c>
      <c r="S454">
        <f t="shared" si="30"/>
        <v>64</v>
      </c>
      <c r="T454">
        <f t="shared" si="31"/>
        <v>2015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4">
        <f t="shared" si="28"/>
        <v>42054.824988425928</v>
      </c>
      <c r="J455" s="14">
        <f t="shared" si="29"/>
        <v>42038.824988425928</v>
      </c>
      <c r="K455">
        <v>1424375279</v>
      </c>
      <c r="L455">
        <v>1422992879</v>
      </c>
      <c r="M455" t="b">
        <v>0</v>
      </c>
      <c r="N455">
        <v>2</v>
      </c>
      <c r="O455" t="b">
        <v>0</v>
      </c>
      <c r="P455" t="s">
        <v>8268</v>
      </c>
      <c r="Q455" s="10" t="s">
        <v>8307</v>
      </c>
      <c r="R455" t="s">
        <v>8313</v>
      </c>
      <c r="S455">
        <f t="shared" si="30"/>
        <v>0</v>
      </c>
      <c r="T455">
        <f t="shared" si="31"/>
        <v>2015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4">
        <f t="shared" si="28"/>
        <v>41969.551388888889</v>
      </c>
      <c r="J456" s="14">
        <f t="shared" si="29"/>
        <v>41938.717256944445</v>
      </c>
      <c r="K456">
        <v>1417007640</v>
      </c>
      <c r="L456">
        <v>1414343571</v>
      </c>
      <c r="M456" t="b">
        <v>0</v>
      </c>
      <c r="N456">
        <v>5</v>
      </c>
      <c r="O456" t="b">
        <v>0</v>
      </c>
      <c r="P456" t="s">
        <v>8268</v>
      </c>
      <c r="Q456" s="10" t="s">
        <v>8307</v>
      </c>
      <c r="R456" t="s">
        <v>8313</v>
      </c>
      <c r="S456">
        <f t="shared" si="30"/>
        <v>1</v>
      </c>
      <c r="T456">
        <f t="shared" si="31"/>
        <v>2014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4">
        <f t="shared" si="28"/>
        <v>41016.021527777775</v>
      </c>
      <c r="J457" s="14">
        <f t="shared" si="29"/>
        <v>40971.002569444441</v>
      </c>
      <c r="K457">
        <v>1334622660</v>
      </c>
      <c r="L457">
        <v>1330733022</v>
      </c>
      <c r="M457" t="b">
        <v>0</v>
      </c>
      <c r="N457">
        <v>2</v>
      </c>
      <c r="O457" t="b">
        <v>0</v>
      </c>
      <c r="P457" t="s">
        <v>8268</v>
      </c>
      <c r="Q457" s="10" t="s">
        <v>8307</v>
      </c>
      <c r="R457" t="s">
        <v>8313</v>
      </c>
      <c r="S457">
        <f t="shared" si="30"/>
        <v>0</v>
      </c>
      <c r="T457">
        <f t="shared" si="31"/>
        <v>2012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4">
        <f t="shared" si="28"/>
        <v>41569.165972222225</v>
      </c>
      <c r="J458" s="14">
        <f t="shared" si="29"/>
        <v>41547.694456018515</v>
      </c>
      <c r="K458">
        <v>1382414340</v>
      </c>
      <c r="L458">
        <v>1380559201</v>
      </c>
      <c r="M458" t="b">
        <v>0</v>
      </c>
      <c r="N458">
        <v>3</v>
      </c>
      <c r="O458" t="b">
        <v>0</v>
      </c>
      <c r="P458" t="s">
        <v>8268</v>
      </c>
      <c r="Q458" s="10" t="s">
        <v>8307</v>
      </c>
      <c r="R458" t="s">
        <v>8313</v>
      </c>
      <c r="S458">
        <f t="shared" si="30"/>
        <v>1</v>
      </c>
      <c r="T458">
        <f t="shared" si="31"/>
        <v>2013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4">
        <f t="shared" si="28"/>
        <v>41867.767500000002</v>
      </c>
      <c r="J459" s="14">
        <f t="shared" si="29"/>
        <v>41837.767500000002</v>
      </c>
      <c r="K459">
        <v>1408213512</v>
      </c>
      <c r="L459">
        <v>1405621512</v>
      </c>
      <c r="M459" t="b">
        <v>0</v>
      </c>
      <c r="N459">
        <v>0</v>
      </c>
      <c r="O459" t="b">
        <v>0</v>
      </c>
      <c r="P459" t="s">
        <v>8268</v>
      </c>
      <c r="Q459" s="10" t="s">
        <v>8307</v>
      </c>
      <c r="R459" t="s">
        <v>8313</v>
      </c>
      <c r="S459">
        <f t="shared" si="30"/>
        <v>0</v>
      </c>
      <c r="T459">
        <f t="shared" si="31"/>
        <v>2014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4">
        <f t="shared" si="28"/>
        <v>41408.69976851852</v>
      </c>
      <c r="J460" s="14">
        <f t="shared" si="29"/>
        <v>41378.69976851852</v>
      </c>
      <c r="K460">
        <v>1368550060</v>
      </c>
      <c r="L460">
        <v>1365958060</v>
      </c>
      <c r="M460" t="b">
        <v>0</v>
      </c>
      <c r="N460">
        <v>49</v>
      </c>
      <c r="O460" t="b">
        <v>0</v>
      </c>
      <c r="P460" t="s">
        <v>8268</v>
      </c>
      <c r="Q460" s="10" t="s">
        <v>8307</v>
      </c>
      <c r="R460" t="s">
        <v>8313</v>
      </c>
      <c r="S460">
        <f t="shared" si="30"/>
        <v>8</v>
      </c>
      <c r="T460">
        <f t="shared" si="31"/>
        <v>2013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4">
        <f t="shared" si="28"/>
        <v>40860.682025462964</v>
      </c>
      <c r="J461" s="14">
        <f t="shared" si="29"/>
        <v>40800.6403587963</v>
      </c>
      <c r="K461">
        <v>1321201327</v>
      </c>
      <c r="L461">
        <v>1316013727</v>
      </c>
      <c r="M461" t="b">
        <v>0</v>
      </c>
      <c r="N461">
        <v>1</v>
      </c>
      <c r="O461" t="b">
        <v>0</v>
      </c>
      <c r="P461" t="s">
        <v>8268</v>
      </c>
      <c r="Q461" s="10" t="s">
        <v>8307</v>
      </c>
      <c r="R461" t="s">
        <v>8313</v>
      </c>
      <c r="S461">
        <f t="shared" si="30"/>
        <v>0</v>
      </c>
      <c r="T461">
        <f t="shared" si="31"/>
        <v>2011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4">
        <f t="shared" si="28"/>
        <v>41791.166666666664</v>
      </c>
      <c r="J462" s="14">
        <f t="shared" si="29"/>
        <v>41759.542534722219</v>
      </c>
      <c r="K462">
        <v>1401595200</v>
      </c>
      <c r="L462">
        <v>1398862875</v>
      </c>
      <c r="M462" t="b">
        <v>0</v>
      </c>
      <c r="N462">
        <v>2</v>
      </c>
      <c r="O462" t="b">
        <v>0</v>
      </c>
      <c r="P462" t="s">
        <v>8268</v>
      </c>
      <c r="Q462" s="10" t="s">
        <v>8307</v>
      </c>
      <c r="R462" t="s">
        <v>8313</v>
      </c>
      <c r="S462">
        <f t="shared" si="30"/>
        <v>0</v>
      </c>
      <c r="T462">
        <f t="shared" si="31"/>
        <v>2014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4">
        <f t="shared" si="28"/>
        <v>41427.84684027778</v>
      </c>
      <c r="J463" s="14">
        <f t="shared" si="29"/>
        <v>41407.84684027778</v>
      </c>
      <c r="K463">
        <v>1370204367</v>
      </c>
      <c r="L463">
        <v>1368476367</v>
      </c>
      <c r="M463" t="b">
        <v>0</v>
      </c>
      <c r="N463">
        <v>0</v>
      </c>
      <c r="O463" t="b">
        <v>0</v>
      </c>
      <c r="P463" t="s">
        <v>8268</v>
      </c>
      <c r="Q463" s="10" t="s">
        <v>8307</v>
      </c>
      <c r="R463" t="s">
        <v>8313</v>
      </c>
      <c r="S463">
        <f t="shared" si="30"/>
        <v>0</v>
      </c>
      <c r="T463">
        <f t="shared" si="31"/>
        <v>2013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4">
        <f t="shared" si="28"/>
        <v>40765.126631944448</v>
      </c>
      <c r="J464" s="14">
        <f t="shared" si="29"/>
        <v>40705.126631944448</v>
      </c>
      <c r="K464">
        <v>1312945341</v>
      </c>
      <c r="L464">
        <v>1307761341</v>
      </c>
      <c r="M464" t="b">
        <v>0</v>
      </c>
      <c r="N464">
        <v>0</v>
      </c>
      <c r="O464" t="b">
        <v>0</v>
      </c>
      <c r="P464" t="s">
        <v>8268</v>
      </c>
      <c r="Q464" s="10" t="s">
        <v>8307</v>
      </c>
      <c r="R464" t="s">
        <v>8313</v>
      </c>
      <c r="S464">
        <f t="shared" si="30"/>
        <v>0</v>
      </c>
      <c r="T464">
        <f t="shared" si="31"/>
        <v>2011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4">
        <f t="shared" si="28"/>
        <v>40810.710104166668</v>
      </c>
      <c r="J465" s="14">
        <f t="shared" si="29"/>
        <v>40750.710104166668</v>
      </c>
      <c r="K465">
        <v>1316883753</v>
      </c>
      <c r="L465">
        <v>1311699753</v>
      </c>
      <c r="M465" t="b">
        <v>0</v>
      </c>
      <c r="N465">
        <v>11</v>
      </c>
      <c r="O465" t="b">
        <v>0</v>
      </c>
      <c r="P465" t="s">
        <v>8268</v>
      </c>
      <c r="Q465" s="10" t="s">
        <v>8307</v>
      </c>
      <c r="R465" t="s">
        <v>8313</v>
      </c>
      <c r="S465">
        <f t="shared" si="30"/>
        <v>2</v>
      </c>
      <c r="T465">
        <f t="shared" si="31"/>
        <v>2011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4">
        <f t="shared" si="28"/>
        <v>42508.848784722228</v>
      </c>
      <c r="J466" s="14">
        <f t="shared" si="29"/>
        <v>42488.848784722228</v>
      </c>
      <c r="K466">
        <v>1463602935</v>
      </c>
      <c r="L466">
        <v>1461874935</v>
      </c>
      <c r="M466" t="b">
        <v>0</v>
      </c>
      <c r="N466">
        <v>1</v>
      </c>
      <c r="O466" t="b">
        <v>0</v>
      </c>
      <c r="P466" t="s">
        <v>8268</v>
      </c>
      <c r="Q466" s="10" t="s">
        <v>8307</v>
      </c>
      <c r="R466" t="s">
        <v>8313</v>
      </c>
      <c r="S466">
        <f t="shared" si="30"/>
        <v>0</v>
      </c>
      <c r="T466">
        <f t="shared" si="31"/>
        <v>2016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4">
        <f t="shared" si="28"/>
        <v>41817.120069444441</v>
      </c>
      <c r="J467" s="14">
        <f t="shared" si="29"/>
        <v>41801.120069444441</v>
      </c>
      <c r="K467">
        <v>1403837574</v>
      </c>
      <c r="L467">
        <v>1402455174</v>
      </c>
      <c r="M467" t="b">
        <v>0</v>
      </c>
      <c r="N467">
        <v>8</v>
      </c>
      <c r="O467" t="b">
        <v>0</v>
      </c>
      <c r="P467" t="s">
        <v>8268</v>
      </c>
      <c r="Q467" s="10" t="s">
        <v>8307</v>
      </c>
      <c r="R467" t="s">
        <v>8313</v>
      </c>
      <c r="S467">
        <f t="shared" si="30"/>
        <v>27</v>
      </c>
      <c r="T467">
        <f t="shared" si="31"/>
        <v>2014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4">
        <f t="shared" si="28"/>
        <v>41159.942870370374</v>
      </c>
      <c r="J468" s="14">
        <f t="shared" si="29"/>
        <v>41129.942870370374</v>
      </c>
      <c r="K468">
        <v>1347057464</v>
      </c>
      <c r="L468">
        <v>1344465464</v>
      </c>
      <c r="M468" t="b">
        <v>0</v>
      </c>
      <c r="N468">
        <v>5</v>
      </c>
      <c r="O468" t="b">
        <v>0</v>
      </c>
      <c r="P468" t="s">
        <v>8268</v>
      </c>
      <c r="Q468" s="10" t="s">
        <v>8307</v>
      </c>
      <c r="R468" t="s">
        <v>8313</v>
      </c>
      <c r="S468">
        <f t="shared" si="30"/>
        <v>1</v>
      </c>
      <c r="T468">
        <f t="shared" si="31"/>
        <v>2012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4">
        <f t="shared" si="28"/>
        <v>41180.679791666669</v>
      </c>
      <c r="J469" s="14">
        <f t="shared" si="29"/>
        <v>41135.679791666669</v>
      </c>
      <c r="K469">
        <v>1348849134</v>
      </c>
      <c r="L469">
        <v>1344961134</v>
      </c>
      <c r="M469" t="b">
        <v>0</v>
      </c>
      <c r="N469">
        <v>39</v>
      </c>
      <c r="O469" t="b">
        <v>0</v>
      </c>
      <c r="P469" t="s">
        <v>8268</v>
      </c>
      <c r="Q469" s="10" t="s">
        <v>8307</v>
      </c>
      <c r="R469" t="s">
        <v>8313</v>
      </c>
      <c r="S469">
        <f t="shared" si="30"/>
        <v>22</v>
      </c>
      <c r="T469">
        <f t="shared" si="31"/>
        <v>2012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4">
        <f t="shared" si="28"/>
        <v>41101.160474537035</v>
      </c>
      <c r="J470" s="14">
        <f t="shared" si="29"/>
        <v>41041.167627314811</v>
      </c>
      <c r="K470">
        <v>1341978665</v>
      </c>
      <c r="L470">
        <v>1336795283</v>
      </c>
      <c r="M470" t="b">
        <v>0</v>
      </c>
      <c r="N470">
        <v>0</v>
      </c>
      <c r="O470" t="b">
        <v>0</v>
      </c>
      <c r="P470" t="s">
        <v>8268</v>
      </c>
      <c r="Q470" s="10" t="s">
        <v>8307</v>
      </c>
      <c r="R470" t="s">
        <v>8313</v>
      </c>
      <c r="S470">
        <f t="shared" si="30"/>
        <v>0</v>
      </c>
      <c r="T470">
        <f t="shared" si="31"/>
        <v>2012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4">
        <f t="shared" si="28"/>
        <v>41887.989861111113</v>
      </c>
      <c r="J471" s="14">
        <f t="shared" si="29"/>
        <v>41827.989861111113</v>
      </c>
      <c r="K471">
        <v>1409960724</v>
      </c>
      <c r="L471">
        <v>1404776724</v>
      </c>
      <c r="M471" t="b">
        <v>0</v>
      </c>
      <c r="N471">
        <v>0</v>
      </c>
      <c r="O471" t="b">
        <v>0</v>
      </c>
      <c r="P471" t="s">
        <v>8268</v>
      </c>
      <c r="Q471" s="10" t="s">
        <v>8307</v>
      </c>
      <c r="R471" t="s">
        <v>8313</v>
      </c>
      <c r="S471">
        <f t="shared" si="30"/>
        <v>0</v>
      </c>
      <c r="T471">
        <f t="shared" si="31"/>
        <v>2014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4">
        <f t="shared" si="28"/>
        <v>41655.166666666664</v>
      </c>
      <c r="J472" s="14">
        <f t="shared" si="29"/>
        <v>41605.167696759258</v>
      </c>
      <c r="K472">
        <v>1389844800</v>
      </c>
      <c r="L472">
        <v>1385524889</v>
      </c>
      <c r="M472" t="b">
        <v>0</v>
      </c>
      <c r="N472">
        <v>2</v>
      </c>
      <c r="O472" t="b">
        <v>0</v>
      </c>
      <c r="P472" t="s">
        <v>8268</v>
      </c>
      <c r="Q472" s="10" t="s">
        <v>8307</v>
      </c>
      <c r="R472" t="s">
        <v>8313</v>
      </c>
      <c r="S472">
        <f t="shared" si="30"/>
        <v>1</v>
      </c>
      <c r="T472">
        <f t="shared" si="31"/>
        <v>2013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4">
        <f t="shared" si="28"/>
        <v>41748.680312500001</v>
      </c>
      <c r="J473" s="14">
        <f t="shared" si="29"/>
        <v>41703.721979166665</v>
      </c>
      <c r="K473">
        <v>1397924379</v>
      </c>
      <c r="L473">
        <v>1394039979</v>
      </c>
      <c r="M473" t="b">
        <v>0</v>
      </c>
      <c r="N473">
        <v>170</v>
      </c>
      <c r="O473" t="b">
        <v>0</v>
      </c>
      <c r="P473" t="s">
        <v>8268</v>
      </c>
      <c r="Q473" s="10" t="s">
        <v>8307</v>
      </c>
      <c r="R473" t="s">
        <v>8313</v>
      </c>
      <c r="S473">
        <f t="shared" si="30"/>
        <v>12</v>
      </c>
      <c r="T473">
        <f t="shared" si="31"/>
        <v>2014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4">
        <f t="shared" si="28"/>
        <v>41874.922662037039</v>
      </c>
      <c r="J474" s="14">
        <f t="shared" si="29"/>
        <v>41844.922662037039</v>
      </c>
      <c r="K474">
        <v>1408831718</v>
      </c>
      <c r="L474">
        <v>1406239718</v>
      </c>
      <c r="M474" t="b">
        <v>0</v>
      </c>
      <c r="N474">
        <v>5</v>
      </c>
      <c r="O474" t="b">
        <v>0</v>
      </c>
      <c r="P474" t="s">
        <v>8268</v>
      </c>
      <c r="Q474" s="10" t="s">
        <v>8307</v>
      </c>
      <c r="R474" t="s">
        <v>8313</v>
      </c>
      <c r="S474">
        <f t="shared" si="30"/>
        <v>18</v>
      </c>
      <c r="T474">
        <f t="shared" si="31"/>
        <v>2014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4">
        <f t="shared" si="28"/>
        <v>41899.698136574072</v>
      </c>
      <c r="J475" s="14">
        <f t="shared" si="29"/>
        <v>41869.698136574072</v>
      </c>
      <c r="K475">
        <v>1410972319</v>
      </c>
      <c r="L475">
        <v>1408380319</v>
      </c>
      <c r="M475" t="b">
        <v>0</v>
      </c>
      <c r="N475">
        <v>14</v>
      </c>
      <c r="O475" t="b">
        <v>0</v>
      </c>
      <c r="P475" t="s">
        <v>8268</v>
      </c>
      <c r="Q475" s="10" t="s">
        <v>8307</v>
      </c>
      <c r="R475" t="s">
        <v>8313</v>
      </c>
      <c r="S475">
        <f t="shared" si="30"/>
        <v>3</v>
      </c>
      <c r="T475">
        <f t="shared" si="31"/>
        <v>2014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4">
        <f t="shared" si="28"/>
        <v>42783.329039351855</v>
      </c>
      <c r="J476" s="14">
        <f t="shared" si="29"/>
        <v>42753.329039351855</v>
      </c>
      <c r="K476">
        <v>1487318029</v>
      </c>
      <c r="L476">
        <v>1484726029</v>
      </c>
      <c r="M476" t="b">
        <v>0</v>
      </c>
      <c r="N476">
        <v>1</v>
      </c>
      <c r="O476" t="b">
        <v>0</v>
      </c>
      <c r="P476" t="s">
        <v>8268</v>
      </c>
      <c r="Q476" s="10" t="s">
        <v>8307</v>
      </c>
      <c r="R476" t="s">
        <v>8313</v>
      </c>
      <c r="S476">
        <f t="shared" si="30"/>
        <v>0</v>
      </c>
      <c r="T476">
        <f t="shared" si="31"/>
        <v>2017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4">
        <f t="shared" si="28"/>
        <v>42130.086145833338</v>
      </c>
      <c r="J477" s="14">
        <f t="shared" si="29"/>
        <v>42100.086145833338</v>
      </c>
      <c r="K477">
        <v>1430877843</v>
      </c>
      <c r="L477">
        <v>1428285843</v>
      </c>
      <c r="M477" t="b">
        <v>0</v>
      </c>
      <c r="N477">
        <v>0</v>
      </c>
      <c r="O477" t="b">
        <v>0</v>
      </c>
      <c r="P477" t="s">
        <v>8268</v>
      </c>
      <c r="Q477" s="10" t="s">
        <v>8307</v>
      </c>
      <c r="R477" t="s">
        <v>8313</v>
      </c>
      <c r="S477">
        <f t="shared" si="30"/>
        <v>0</v>
      </c>
      <c r="T477">
        <f t="shared" si="31"/>
        <v>2015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4">
        <f t="shared" si="28"/>
        <v>41793.165972222225</v>
      </c>
      <c r="J478" s="14">
        <f t="shared" si="29"/>
        <v>41757.975011574075</v>
      </c>
      <c r="K478">
        <v>1401767940</v>
      </c>
      <c r="L478">
        <v>1398727441</v>
      </c>
      <c r="M478" t="b">
        <v>0</v>
      </c>
      <c r="N478">
        <v>124</v>
      </c>
      <c r="O478" t="b">
        <v>0</v>
      </c>
      <c r="P478" t="s">
        <v>8268</v>
      </c>
      <c r="Q478" s="10" t="s">
        <v>8307</v>
      </c>
      <c r="R478" t="s">
        <v>8313</v>
      </c>
      <c r="S478">
        <f t="shared" si="30"/>
        <v>2</v>
      </c>
      <c r="T478">
        <f t="shared" si="31"/>
        <v>2014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4">
        <f t="shared" si="28"/>
        <v>41047.83488425926</v>
      </c>
      <c r="J479" s="14">
        <f t="shared" si="29"/>
        <v>40987.83488425926</v>
      </c>
      <c r="K479">
        <v>1337371334</v>
      </c>
      <c r="L479">
        <v>1332187334</v>
      </c>
      <c r="M479" t="b">
        <v>0</v>
      </c>
      <c r="N479">
        <v>0</v>
      </c>
      <c r="O479" t="b">
        <v>0</v>
      </c>
      <c r="P479" t="s">
        <v>8268</v>
      </c>
      <c r="Q479" s="10" t="s">
        <v>8307</v>
      </c>
      <c r="R479" t="s">
        <v>8313</v>
      </c>
      <c r="S479">
        <f t="shared" si="30"/>
        <v>0</v>
      </c>
      <c r="T479">
        <f t="shared" si="31"/>
        <v>2012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4">
        <f t="shared" si="28"/>
        <v>42095.869317129633</v>
      </c>
      <c r="J480" s="14">
        <f t="shared" si="29"/>
        <v>42065.910983796297</v>
      </c>
      <c r="K480">
        <v>1427921509</v>
      </c>
      <c r="L480">
        <v>1425333109</v>
      </c>
      <c r="M480" t="b">
        <v>0</v>
      </c>
      <c r="N480">
        <v>0</v>
      </c>
      <c r="O480" t="b">
        <v>0</v>
      </c>
      <c r="P480" t="s">
        <v>8268</v>
      </c>
      <c r="Q480" s="10" t="s">
        <v>8307</v>
      </c>
      <c r="R480" t="s">
        <v>8313</v>
      </c>
      <c r="S480">
        <f t="shared" si="30"/>
        <v>0</v>
      </c>
      <c r="T480">
        <f t="shared" si="31"/>
        <v>2015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4">
        <f t="shared" si="28"/>
        <v>41964.449479166666</v>
      </c>
      <c r="J481" s="14">
        <f t="shared" si="29"/>
        <v>41904.407812500001</v>
      </c>
      <c r="K481">
        <v>1416566835</v>
      </c>
      <c r="L481">
        <v>1411379235</v>
      </c>
      <c r="M481" t="b">
        <v>0</v>
      </c>
      <c r="N481">
        <v>55</v>
      </c>
      <c r="O481" t="b">
        <v>0</v>
      </c>
      <c r="P481" t="s">
        <v>8268</v>
      </c>
      <c r="Q481" s="10" t="s">
        <v>8307</v>
      </c>
      <c r="R481" t="s">
        <v>8313</v>
      </c>
      <c r="S481">
        <f t="shared" si="30"/>
        <v>33</v>
      </c>
      <c r="T481">
        <f t="shared" si="31"/>
        <v>2014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4">
        <f t="shared" si="28"/>
        <v>41495.500173611108</v>
      </c>
      <c r="J482" s="14">
        <f t="shared" si="29"/>
        <v>41465.500173611108</v>
      </c>
      <c r="K482">
        <v>1376049615</v>
      </c>
      <c r="L482">
        <v>1373457615</v>
      </c>
      <c r="M482" t="b">
        <v>0</v>
      </c>
      <c r="N482">
        <v>140</v>
      </c>
      <c r="O482" t="b">
        <v>0</v>
      </c>
      <c r="P482" t="s">
        <v>8268</v>
      </c>
      <c r="Q482" s="10" t="s">
        <v>8307</v>
      </c>
      <c r="R482" t="s">
        <v>8313</v>
      </c>
      <c r="S482">
        <f t="shared" si="30"/>
        <v>19</v>
      </c>
      <c r="T482">
        <f t="shared" si="31"/>
        <v>2013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4">
        <f t="shared" si="28"/>
        <v>41192.672326388885</v>
      </c>
      <c r="J483" s="14">
        <f t="shared" si="29"/>
        <v>41162.672326388885</v>
      </c>
      <c r="K483">
        <v>1349885289</v>
      </c>
      <c r="L483">
        <v>1347293289</v>
      </c>
      <c r="M483" t="b">
        <v>0</v>
      </c>
      <c r="N483">
        <v>21</v>
      </c>
      <c r="O483" t="b">
        <v>0</v>
      </c>
      <c r="P483" t="s">
        <v>8268</v>
      </c>
      <c r="Q483" s="10" t="s">
        <v>8307</v>
      </c>
      <c r="R483" t="s">
        <v>8313</v>
      </c>
      <c r="S483">
        <f t="shared" si="30"/>
        <v>6</v>
      </c>
      <c r="T483">
        <f t="shared" si="31"/>
        <v>2012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4">
        <f t="shared" si="28"/>
        <v>42474.606944444444</v>
      </c>
      <c r="J484" s="14">
        <f t="shared" si="29"/>
        <v>42447.896875000006</v>
      </c>
      <c r="K484">
        <v>1460644440</v>
      </c>
      <c r="L484">
        <v>1458336690</v>
      </c>
      <c r="M484" t="b">
        <v>0</v>
      </c>
      <c r="N484">
        <v>1</v>
      </c>
      <c r="O484" t="b">
        <v>0</v>
      </c>
      <c r="P484" t="s">
        <v>8268</v>
      </c>
      <c r="Q484" s="10" t="s">
        <v>8307</v>
      </c>
      <c r="R484" t="s">
        <v>8313</v>
      </c>
      <c r="S484">
        <f t="shared" si="30"/>
        <v>0</v>
      </c>
      <c r="T484">
        <f t="shared" si="31"/>
        <v>2016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4">
        <f t="shared" si="28"/>
        <v>41303.197592592594</v>
      </c>
      <c r="J485" s="14">
        <f t="shared" si="29"/>
        <v>41243.197592592594</v>
      </c>
      <c r="K485">
        <v>1359434672</v>
      </c>
      <c r="L485">
        <v>1354250672</v>
      </c>
      <c r="M485" t="b">
        <v>0</v>
      </c>
      <c r="N485">
        <v>147</v>
      </c>
      <c r="O485" t="b">
        <v>0</v>
      </c>
      <c r="P485" t="s">
        <v>8268</v>
      </c>
      <c r="Q485" s="10" t="s">
        <v>8307</v>
      </c>
      <c r="R485" t="s">
        <v>8313</v>
      </c>
      <c r="S485">
        <f t="shared" si="30"/>
        <v>50</v>
      </c>
      <c r="T485">
        <f t="shared" si="31"/>
        <v>2012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4">
        <f t="shared" si="28"/>
        <v>42313.981157407412</v>
      </c>
      <c r="J486" s="14">
        <f t="shared" si="29"/>
        <v>42272.93949074074</v>
      </c>
      <c r="K486">
        <v>1446766372</v>
      </c>
      <c r="L486">
        <v>1443220372</v>
      </c>
      <c r="M486" t="b">
        <v>0</v>
      </c>
      <c r="N486">
        <v>11</v>
      </c>
      <c r="O486" t="b">
        <v>0</v>
      </c>
      <c r="P486" t="s">
        <v>8268</v>
      </c>
      <c r="Q486" s="10" t="s">
        <v>8307</v>
      </c>
      <c r="R486" t="s">
        <v>8313</v>
      </c>
      <c r="S486">
        <f t="shared" si="30"/>
        <v>0</v>
      </c>
      <c r="T486">
        <f t="shared" si="31"/>
        <v>2015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4">
        <f t="shared" si="28"/>
        <v>41411.50577546296</v>
      </c>
      <c r="J487" s="14">
        <f t="shared" si="29"/>
        <v>41381.50577546296</v>
      </c>
      <c r="K487">
        <v>1368792499</v>
      </c>
      <c r="L487">
        <v>1366200499</v>
      </c>
      <c r="M487" t="b">
        <v>0</v>
      </c>
      <c r="N487">
        <v>125</v>
      </c>
      <c r="O487" t="b">
        <v>0</v>
      </c>
      <c r="P487" t="s">
        <v>8268</v>
      </c>
      <c r="Q487" s="10" t="s">
        <v>8307</v>
      </c>
      <c r="R487" t="s">
        <v>8313</v>
      </c>
      <c r="S487">
        <f t="shared" si="30"/>
        <v>22</v>
      </c>
      <c r="T487">
        <f t="shared" si="31"/>
        <v>2013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4">
        <f t="shared" si="28"/>
        <v>41791.94258101852</v>
      </c>
      <c r="J488" s="14">
        <f t="shared" si="29"/>
        <v>41761.94258101852</v>
      </c>
      <c r="K488">
        <v>1401662239</v>
      </c>
      <c r="L488">
        <v>1399070239</v>
      </c>
      <c r="M488" t="b">
        <v>0</v>
      </c>
      <c r="N488">
        <v>1</v>
      </c>
      <c r="O488" t="b">
        <v>0</v>
      </c>
      <c r="P488" t="s">
        <v>8268</v>
      </c>
      <c r="Q488" s="10" t="s">
        <v>8307</v>
      </c>
      <c r="R488" t="s">
        <v>8313</v>
      </c>
      <c r="S488">
        <f t="shared" si="30"/>
        <v>0</v>
      </c>
      <c r="T488">
        <f t="shared" si="31"/>
        <v>2014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4">
        <f t="shared" si="28"/>
        <v>42729.636504629627</v>
      </c>
      <c r="J489" s="14">
        <f t="shared" si="29"/>
        <v>42669.594837962963</v>
      </c>
      <c r="K489">
        <v>1482678994</v>
      </c>
      <c r="L489">
        <v>1477491394</v>
      </c>
      <c r="M489" t="b">
        <v>0</v>
      </c>
      <c r="N489">
        <v>0</v>
      </c>
      <c r="O489" t="b">
        <v>0</v>
      </c>
      <c r="P489" t="s">
        <v>8268</v>
      </c>
      <c r="Q489" s="10" t="s">
        <v>8307</v>
      </c>
      <c r="R489" t="s">
        <v>8313</v>
      </c>
      <c r="S489">
        <f t="shared" si="30"/>
        <v>0</v>
      </c>
      <c r="T489">
        <f t="shared" si="31"/>
        <v>2016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4">
        <f t="shared" si="28"/>
        <v>42744.054398148146</v>
      </c>
      <c r="J490" s="14">
        <f t="shared" si="29"/>
        <v>42714.054398148146</v>
      </c>
      <c r="K490">
        <v>1483924700</v>
      </c>
      <c r="L490">
        <v>1481332700</v>
      </c>
      <c r="M490" t="b">
        <v>0</v>
      </c>
      <c r="N490">
        <v>0</v>
      </c>
      <c r="O490" t="b">
        <v>0</v>
      </c>
      <c r="P490" t="s">
        <v>8268</v>
      </c>
      <c r="Q490" s="10" t="s">
        <v>8307</v>
      </c>
      <c r="R490" t="s">
        <v>8313</v>
      </c>
      <c r="S490">
        <f t="shared" si="30"/>
        <v>0</v>
      </c>
      <c r="T490">
        <f t="shared" si="31"/>
        <v>2016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4">
        <f t="shared" si="28"/>
        <v>40913.481249999997</v>
      </c>
      <c r="J491" s="14">
        <f t="shared" si="29"/>
        <v>40882.481666666667</v>
      </c>
      <c r="K491">
        <v>1325763180</v>
      </c>
      <c r="L491">
        <v>1323084816</v>
      </c>
      <c r="M491" t="b">
        <v>0</v>
      </c>
      <c r="N491">
        <v>3</v>
      </c>
      <c r="O491" t="b">
        <v>0</v>
      </c>
      <c r="P491" t="s">
        <v>8268</v>
      </c>
      <c r="Q491" s="10" t="s">
        <v>8307</v>
      </c>
      <c r="R491" t="s">
        <v>8313</v>
      </c>
      <c r="S491">
        <f t="shared" si="30"/>
        <v>0</v>
      </c>
      <c r="T491">
        <f t="shared" si="31"/>
        <v>2011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4">
        <f t="shared" si="28"/>
        <v>41143.968576388892</v>
      </c>
      <c r="J492" s="14">
        <f t="shared" si="29"/>
        <v>41113.968576388892</v>
      </c>
      <c r="K492">
        <v>1345677285</v>
      </c>
      <c r="L492">
        <v>1343085285</v>
      </c>
      <c r="M492" t="b">
        <v>0</v>
      </c>
      <c r="N492">
        <v>0</v>
      </c>
      <c r="O492" t="b">
        <v>0</v>
      </c>
      <c r="P492" t="s">
        <v>8268</v>
      </c>
      <c r="Q492" s="10" t="s">
        <v>8307</v>
      </c>
      <c r="R492" t="s">
        <v>8313</v>
      </c>
      <c r="S492">
        <f t="shared" si="30"/>
        <v>0</v>
      </c>
      <c r="T492">
        <f t="shared" si="31"/>
        <v>2012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4">
        <f t="shared" si="28"/>
        <v>42396.982627314821</v>
      </c>
      <c r="J493" s="14">
        <f t="shared" si="29"/>
        <v>42366.982627314821</v>
      </c>
      <c r="K493">
        <v>1453937699</v>
      </c>
      <c r="L493">
        <v>1451345699</v>
      </c>
      <c r="M493" t="b">
        <v>0</v>
      </c>
      <c r="N493">
        <v>0</v>
      </c>
      <c r="O493" t="b">
        <v>0</v>
      </c>
      <c r="P493" t="s">
        <v>8268</v>
      </c>
      <c r="Q493" s="10" t="s">
        <v>8307</v>
      </c>
      <c r="R493" t="s">
        <v>8313</v>
      </c>
      <c r="S493">
        <f t="shared" si="30"/>
        <v>0</v>
      </c>
      <c r="T493">
        <f t="shared" si="31"/>
        <v>2015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4">
        <f t="shared" si="28"/>
        <v>42656.03506944445</v>
      </c>
      <c r="J494" s="14">
        <f t="shared" si="29"/>
        <v>42596.03506944445</v>
      </c>
      <c r="K494">
        <v>1476319830</v>
      </c>
      <c r="L494">
        <v>1471135830</v>
      </c>
      <c r="M494" t="b">
        <v>0</v>
      </c>
      <c r="N494">
        <v>0</v>
      </c>
      <c r="O494" t="b">
        <v>0</v>
      </c>
      <c r="P494" t="s">
        <v>8268</v>
      </c>
      <c r="Q494" s="10" t="s">
        <v>8307</v>
      </c>
      <c r="R494" t="s">
        <v>8313</v>
      </c>
      <c r="S494">
        <f t="shared" si="30"/>
        <v>0</v>
      </c>
      <c r="T494">
        <f t="shared" si="31"/>
        <v>2016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4">
        <f t="shared" si="28"/>
        <v>42144.726134259254</v>
      </c>
      <c r="J495" s="14">
        <f t="shared" si="29"/>
        <v>42114.726134259254</v>
      </c>
      <c r="K495">
        <v>1432142738</v>
      </c>
      <c r="L495">
        <v>1429550738</v>
      </c>
      <c r="M495" t="b">
        <v>0</v>
      </c>
      <c r="N495">
        <v>0</v>
      </c>
      <c r="O495" t="b">
        <v>0</v>
      </c>
      <c r="P495" t="s">
        <v>8268</v>
      </c>
      <c r="Q495" s="10" t="s">
        <v>8307</v>
      </c>
      <c r="R495" t="s">
        <v>8313</v>
      </c>
      <c r="S495">
        <f t="shared" si="30"/>
        <v>0</v>
      </c>
      <c r="T495">
        <f t="shared" si="31"/>
        <v>2015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4">
        <f t="shared" si="28"/>
        <v>41823.125</v>
      </c>
      <c r="J496" s="14">
        <f t="shared" si="29"/>
        <v>41799.830613425926</v>
      </c>
      <c r="K496">
        <v>1404356400</v>
      </c>
      <c r="L496">
        <v>1402343765</v>
      </c>
      <c r="M496" t="b">
        <v>0</v>
      </c>
      <c r="N496">
        <v>3</v>
      </c>
      <c r="O496" t="b">
        <v>0</v>
      </c>
      <c r="P496" t="s">
        <v>8268</v>
      </c>
      <c r="Q496" s="10" t="s">
        <v>8307</v>
      </c>
      <c r="R496" t="s">
        <v>8313</v>
      </c>
      <c r="S496">
        <f t="shared" si="30"/>
        <v>0</v>
      </c>
      <c r="T496">
        <f t="shared" si="31"/>
        <v>2014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4">
        <f t="shared" si="28"/>
        <v>42201.827604166669</v>
      </c>
      <c r="J497" s="14">
        <f t="shared" si="29"/>
        <v>42171.827604166669</v>
      </c>
      <c r="K497">
        <v>1437076305</v>
      </c>
      <c r="L497">
        <v>1434484305</v>
      </c>
      <c r="M497" t="b">
        <v>0</v>
      </c>
      <c r="N497">
        <v>0</v>
      </c>
      <c r="O497" t="b">
        <v>0</v>
      </c>
      <c r="P497" t="s">
        <v>8268</v>
      </c>
      <c r="Q497" s="10" t="s">
        <v>8307</v>
      </c>
      <c r="R497" t="s">
        <v>8313</v>
      </c>
      <c r="S497">
        <f t="shared" si="30"/>
        <v>0</v>
      </c>
      <c r="T497">
        <f t="shared" si="31"/>
        <v>2015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4">
        <f t="shared" si="28"/>
        <v>41680.93141203704</v>
      </c>
      <c r="J498" s="14">
        <f t="shared" si="29"/>
        <v>41620.93141203704</v>
      </c>
      <c r="K498">
        <v>1392070874</v>
      </c>
      <c r="L498">
        <v>1386886874</v>
      </c>
      <c r="M498" t="b">
        <v>0</v>
      </c>
      <c r="N498">
        <v>1</v>
      </c>
      <c r="O498" t="b">
        <v>0</v>
      </c>
      <c r="P498" t="s">
        <v>8268</v>
      </c>
      <c r="Q498" s="10" t="s">
        <v>8307</v>
      </c>
      <c r="R498" t="s">
        <v>8313</v>
      </c>
      <c r="S498">
        <f t="shared" si="30"/>
        <v>0</v>
      </c>
      <c r="T498">
        <f t="shared" si="31"/>
        <v>2013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4">
        <f t="shared" si="28"/>
        <v>41998.208333333328</v>
      </c>
      <c r="J499" s="14">
        <f t="shared" si="29"/>
        <v>41945.037789351853</v>
      </c>
      <c r="K499">
        <v>1419483600</v>
      </c>
      <c r="L499">
        <v>1414889665</v>
      </c>
      <c r="M499" t="b">
        <v>0</v>
      </c>
      <c r="N499">
        <v>3</v>
      </c>
      <c r="O499" t="b">
        <v>0</v>
      </c>
      <c r="P499" t="s">
        <v>8268</v>
      </c>
      <c r="Q499" s="10" t="s">
        <v>8307</v>
      </c>
      <c r="R499" t="s">
        <v>8313</v>
      </c>
      <c r="S499">
        <f t="shared" si="30"/>
        <v>1</v>
      </c>
      <c r="T499">
        <f t="shared" si="31"/>
        <v>2014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4">
        <f t="shared" si="28"/>
        <v>40900.762141203704</v>
      </c>
      <c r="J500" s="14">
        <f t="shared" si="29"/>
        <v>40858.762141203704</v>
      </c>
      <c r="K500">
        <v>1324664249</v>
      </c>
      <c r="L500">
        <v>1321035449</v>
      </c>
      <c r="M500" t="b">
        <v>0</v>
      </c>
      <c r="N500">
        <v>22</v>
      </c>
      <c r="O500" t="b">
        <v>0</v>
      </c>
      <c r="P500" t="s">
        <v>8268</v>
      </c>
      <c r="Q500" s="10" t="s">
        <v>8307</v>
      </c>
      <c r="R500" t="s">
        <v>8313</v>
      </c>
      <c r="S500">
        <f t="shared" si="30"/>
        <v>5</v>
      </c>
      <c r="T500">
        <f t="shared" si="31"/>
        <v>2011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4">
        <f t="shared" si="28"/>
        <v>40098.874305555553</v>
      </c>
      <c r="J501" s="14">
        <f t="shared" si="29"/>
        <v>40043.895462962959</v>
      </c>
      <c r="K501">
        <v>1255381140</v>
      </c>
      <c r="L501">
        <v>1250630968</v>
      </c>
      <c r="M501" t="b">
        <v>0</v>
      </c>
      <c r="N501">
        <v>26</v>
      </c>
      <c r="O501" t="b">
        <v>0</v>
      </c>
      <c r="P501" t="s">
        <v>8268</v>
      </c>
      <c r="Q501" s="10" t="s">
        <v>8307</v>
      </c>
      <c r="R501" t="s">
        <v>8313</v>
      </c>
      <c r="S501">
        <f t="shared" si="30"/>
        <v>10</v>
      </c>
      <c r="T501">
        <f t="shared" si="31"/>
        <v>2009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4">
        <f t="shared" si="28"/>
        <v>40306.927777777775</v>
      </c>
      <c r="J502" s="14">
        <f t="shared" si="29"/>
        <v>40247.886006944449</v>
      </c>
      <c r="K502">
        <v>1273356960</v>
      </c>
      <c r="L502">
        <v>1268255751</v>
      </c>
      <c r="M502" t="b">
        <v>0</v>
      </c>
      <c r="N502">
        <v>4</v>
      </c>
      <c r="O502" t="b">
        <v>0</v>
      </c>
      <c r="P502" t="s">
        <v>8268</v>
      </c>
      <c r="Q502" s="10" t="s">
        <v>8307</v>
      </c>
      <c r="R502" t="s">
        <v>8313</v>
      </c>
      <c r="S502">
        <f t="shared" si="30"/>
        <v>3</v>
      </c>
      <c r="T502">
        <f t="shared" si="31"/>
        <v>2010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4">
        <f t="shared" si="28"/>
        <v>40733.234386574077</v>
      </c>
      <c r="J503" s="14">
        <f t="shared" si="29"/>
        <v>40703.234386574077</v>
      </c>
      <c r="K503">
        <v>1310189851</v>
      </c>
      <c r="L503">
        <v>1307597851</v>
      </c>
      <c r="M503" t="b">
        <v>0</v>
      </c>
      <c r="N503">
        <v>0</v>
      </c>
      <c r="O503" t="b">
        <v>0</v>
      </c>
      <c r="P503" t="s">
        <v>8268</v>
      </c>
      <c r="Q503" s="10" t="s">
        <v>8307</v>
      </c>
      <c r="R503" t="s">
        <v>8313</v>
      </c>
      <c r="S503">
        <f t="shared" si="30"/>
        <v>0</v>
      </c>
      <c r="T503">
        <f t="shared" si="31"/>
        <v>2011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4">
        <f t="shared" si="28"/>
        <v>40986.511863425927</v>
      </c>
      <c r="J504" s="14">
        <f t="shared" si="29"/>
        <v>40956.553530092591</v>
      </c>
      <c r="K504">
        <v>1332073025</v>
      </c>
      <c r="L504">
        <v>1329484625</v>
      </c>
      <c r="M504" t="b">
        <v>0</v>
      </c>
      <c r="N504">
        <v>4</v>
      </c>
      <c r="O504" t="b">
        <v>0</v>
      </c>
      <c r="P504" t="s">
        <v>8268</v>
      </c>
      <c r="Q504" s="10" t="s">
        <v>8307</v>
      </c>
      <c r="R504" t="s">
        <v>8313</v>
      </c>
      <c r="S504">
        <f t="shared" si="30"/>
        <v>1</v>
      </c>
      <c r="T504">
        <f t="shared" si="31"/>
        <v>2012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4">
        <f t="shared" si="28"/>
        <v>42021.526655092588</v>
      </c>
      <c r="J505" s="14">
        <f t="shared" si="29"/>
        <v>41991.526655092588</v>
      </c>
      <c r="K505">
        <v>1421498303</v>
      </c>
      <c r="L505">
        <v>1418906303</v>
      </c>
      <c r="M505" t="b">
        <v>0</v>
      </c>
      <c r="N505">
        <v>9</v>
      </c>
      <c r="O505" t="b">
        <v>0</v>
      </c>
      <c r="P505" t="s">
        <v>8268</v>
      </c>
      <c r="Q505" s="10" t="s">
        <v>8307</v>
      </c>
      <c r="R505" t="s">
        <v>8313</v>
      </c>
      <c r="S505">
        <f t="shared" si="30"/>
        <v>2</v>
      </c>
      <c r="T505">
        <f t="shared" si="31"/>
        <v>2014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4">
        <f t="shared" si="28"/>
        <v>41009.941979166666</v>
      </c>
      <c r="J506" s="14">
        <f t="shared" si="29"/>
        <v>40949.98364583333</v>
      </c>
      <c r="K506">
        <v>1334097387</v>
      </c>
      <c r="L506">
        <v>1328916987</v>
      </c>
      <c r="M506" t="b">
        <v>0</v>
      </c>
      <c r="N506">
        <v>5</v>
      </c>
      <c r="O506" t="b">
        <v>0</v>
      </c>
      <c r="P506" t="s">
        <v>8268</v>
      </c>
      <c r="Q506" s="10" t="s">
        <v>8307</v>
      </c>
      <c r="R506" t="s">
        <v>8313</v>
      </c>
      <c r="S506">
        <f t="shared" si="30"/>
        <v>1</v>
      </c>
      <c r="T506">
        <f t="shared" si="31"/>
        <v>2012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4">
        <f t="shared" si="28"/>
        <v>42363.098217592589</v>
      </c>
      <c r="J507" s="14">
        <f t="shared" si="29"/>
        <v>42318.098217592589</v>
      </c>
      <c r="K507">
        <v>1451010086</v>
      </c>
      <c r="L507">
        <v>1447122086</v>
      </c>
      <c r="M507" t="b">
        <v>0</v>
      </c>
      <c r="N507">
        <v>14</v>
      </c>
      <c r="O507" t="b">
        <v>0</v>
      </c>
      <c r="P507" t="s">
        <v>8268</v>
      </c>
      <c r="Q507" s="10" t="s">
        <v>8307</v>
      </c>
      <c r="R507" t="s">
        <v>8313</v>
      </c>
      <c r="S507">
        <f t="shared" si="30"/>
        <v>0</v>
      </c>
      <c r="T507">
        <f t="shared" si="31"/>
        <v>2015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4">
        <f t="shared" si="28"/>
        <v>41496.552314814813</v>
      </c>
      <c r="J508" s="14">
        <f t="shared" si="29"/>
        <v>41466.552314814813</v>
      </c>
      <c r="K508">
        <v>1376140520</v>
      </c>
      <c r="L508">
        <v>1373548520</v>
      </c>
      <c r="M508" t="b">
        <v>0</v>
      </c>
      <c r="N508">
        <v>1</v>
      </c>
      <c r="O508" t="b">
        <v>0</v>
      </c>
      <c r="P508" t="s">
        <v>8268</v>
      </c>
      <c r="Q508" s="10" t="s">
        <v>8307</v>
      </c>
      <c r="R508" t="s">
        <v>8313</v>
      </c>
      <c r="S508">
        <f t="shared" si="30"/>
        <v>0</v>
      </c>
      <c r="T508">
        <f t="shared" si="31"/>
        <v>2013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4">
        <f t="shared" si="28"/>
        <v>41201.958993055552</v>
      </c>
      <c r="J509" s="14">
        <f t="shared" si="29"/>
        <v>41156.958993055552</v>
      </c>
      <c r="K509">
        <v>1350687657</v>
      </c>
      <c r="L509">
        <v>1346799657</v>
      </c>
      <c r="M509" t="b">
        <v>0</v>
      </c>
      <c r="N509">
        <v>10</v>
      </c>
      <c r="O509" t="b">
        <v>0</v>
      </c>
      <c r="P509" t="s">
        <v>8268</v>
      </c>
      <c r="Q509" s="10" t="s">
        <v>8307</v>
      </c>
      <c r="R509" t="s">
        <v>8313</v>
      </c>
      <c r="S509">
        <f t="shared" si="30"/>
        <v>3</v>
      </c>
      <c r="T509">
        <f t="shared" si="31"/>
        <v>2012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4">
        <f t="shared" si="28"/>
        <v>41054.593055555553</v>
      </c>
      <c r="J510" s="14">
        <f t="shared" si="29"/>
        <v>40995.024317129632</v>
      </c>
      <c r="K510">
        <v>1337955240</v>
      </c>
      <c r="L510">
        <v>1332808501</v>
      </c>
      <c r="M510" t="b">
        <v>0</v>
      </c>
      <c r="N510">
        <v>3</v>
      </c>
      <c r="O510" t="b">
        <v>0</v>
      </c>
      <c r="P510" t="s">
        <v>8268</v>
      </c>
      <c r="Q510" s="10" t="s">
        <v>8307</v>
      </c>
      <c r="R510" t="s">
        <v>8313</v>
      </c>
      <c r="S510">
        <f t="shared" si="30"/>
        <v>1</v>
      </c>
      <c r="T510">
        <f t="shared" si="31"/>
        <v>2012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4">
        <f t="shared" si="28"/>
        <v>42183.631597222222</v>
      </c>
      <c r="J511" s="14">
        <f t="shared" si="29"/>
        <v>42153.631597222222</v>
      </c>
      <c r="K511">
        <v>1435504170</v>
      </c>
      <c r="L511">
        <v>1432912170</v>
      </c>
      <c r="M511" t="b">
        <v>0</v>
      </c>
      <c r="N511">
        <v>1</v>
      </c>
      <c r="O511" t="b">
        <v>0</v>
      </c>
      <c r="P511" t="s">
        <v>8268</v>
      </c>
      <c r="Q511" s="10" t="s">
        <v>8307</v>
      </c>
      <c r="R511" t="s">
        <v>8313</v>
      </c>
      <c r="S511">
        <f t="shared" si="30"/>
        <v>0</v>
      </c>
      <c r="T511">
        <f t="shared" si="31"/>
        <v>2015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4">
        <f t="shared" si="28"/>
        <v>42430.176377314812</v>
      </c>
      <c r="J512" s="14">
        <f t="shared" si="29"/>
        <v>42400.176377314812</v>
      </c>
      <c r="K512">
        <v>1456805639</v>
      </c>
      <c r="L512">
        <v>1454213639</v>
      </c>
      <c r="M512" t="b">
        <v>0</v>
      </c>
      <c r="N512">
        <v>0</v>
      </c>
      <c r="O512" t="b">
        <v>0</v>
      </c>
      <c r="P512" t="s">
        <v>8268</v>
      </c>
      <c r="Q512" s="10" t="s">
        <v>8307</v>
      </c>
      <c r="R512" t="s">
        <v>8313</v>
      </c>
      <c r="S512">
        <f t="shared" si="30"/>
        <v>0</v>
      </c>
      <c r="T512">
        <f t="shared" si="31"/>
        <v>2016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4">
        <f t="shared" si="28"/>
        <v>41370.261365740742</v>
      </c>
      <c r="J513" s="14">
        <f t="shared" si="29"/>
        <v>41340.303032407406</v>
      </c>
      <c r="K513">
        <v>1365228982</v>
      </c>
      <c r="L513">
        <v>1362640582</v>
      </c>
      <c r="M513" t="b">
        <v>0</v>
      </c>
      <c r="N513">
        <v>5</v>
      </c>
      <c r="O513" t="b">
        <v>0</v>
      </c>
      <c r="P513" t="s">
        <v>8268</v>
      </c>
      <c r="Q513" s="10" t="s">
        <v>8307</v>
      </c>
      <c r="R513" t="s">
        <v>8313</v>
      </c>
      <c r="S513">
        <f t="shared" si="30"/>
        <v>3</v>
      </c>
      <c r="T513">
        <f t="shared" si="31"/>
        <v>2013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4">
        <f t="shared" ref="I514:I577" si="32">K514/60/60/24+DATE(1970,1,1)</f>
        <v>42694.783877314811</v>
      </c>
      <c r="J514" s="14">
        <f t="shared" ref="J514:J577" si="33">L514/60/60/24+DATE(1970,1,1)</f>
        <v>42649.742210648154</v>
      </c>
      <c r="K514">
        <v>1479667727</v>
      </c>
      <c r="L514">
        <v>1475776127</v>
      </c>
      <c r="M514" t="b">
        <v>0</v>
      </c>
      <c r="N514">
        <v>2</v>
      </c>
      <c r="O514" t="b">
        <v>0</v>
      </c>
      <c r="P514" t="s">
        <v>8268</v>
      </c>
      <c r="Q514" s="10" t="s">
        <v>8307</v>
      </c>
      <c r="R514" t="s">
        <v>8313</v>
      </c>
      <c r="S514">
        <f t="shared" ref="S514:S577" si="34">ROUND(E514/D514*100,0)</f>
        <v>0</v>
      </c>
      <c r="T514">
        <f t="shared" ref="T514:T577" si="35">YEAR(J514)</f>
        <v>2016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4">
        <f t="shared" si="32"/>
        <v>42597.291666666672</v>
      </c>
      <c r="J515" s="14">
        <f t="shared" si="33"/>
        <v>42552.653993055559</v>
      </c>
      <c r="K515">
        <v>1471244400</v>
      </c>
      <c r="L515">
        <v>1467387705</v>
      </c>
      <c r="M515" t="b">
        <v>0</v>
      </c>
      <c r="N515">
        <v>68</v>
      </c>
      <c r="O515" t="b">
        <v>0</v>
      </c>
      <c r="P515" t="s">
        <v>8268</v>
      </c>
      <c r="Q515" s="10" t="s">
        <v>8307</v>
      </c>
      <c r="R515" t="s">
        <v>8313</v>
      </c>
      <c r="S515">
        <f t="shared" si="34"/>
        <v>14</v>
      </c>
      <c r="T515">
        <f t="shared" si="35"/>
        <v>2016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4">
        <f t="shared" si="32"/>
        <v>41860.613969907405</v>
      </c>
      <c r="J516" s="14">
        <f t="shared" si="33"/>
        <v>41830.613969907405</v>
      </c>
      <c r="K516">
        <v>1407595447</v>
      </c>
      <c r="L516">
        <v>1405003447</v>
      </c>
      <c r="M516" t="b">
        <v>0</v>
      </c>
      <c r="N516">
        <v>3</v>
      </c>
      <c r="O516" t="b">
        <v>0</v>
      </c>
      <c r="P516" t="s">
        <v>8268</v>
      </c>
      <c r="Q516" s="10" t="s">
        <v>8307</v>
      </c>
      <c r="R516" t="s">
        <v>8313</v>
      </c>
      <c r="S516">
        <f t="shared" si="34"/>
        <v>3</v>
      </c>
      <c r="T516">
        <f t="shared" si="35"/>
        <v>2014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4">
        <f t="shared" si="32"/>
        <v>42367.490752314814</v>
      </c>
      <c r="J517" s="14">
        <f t="shared" si="33"/>
        <v>42327.490752314814</v>
      </c>
      <c r="K517">
        <v>1451389601</v>
      </c>
      <c r="L517">
        <v>1447933601</v>
      </c>
      <c r="M517" t="b">
        <v>0</v>
      </c>
      <c r="N517">
        <v>34</v>
      </c>
      <c r="O517" t="b">
        <v>0</v>
      </c>
      <c r="P517" t="s">
        <v>8268</v>
      </c>
      <c r="Q517" s="10" t="s">
        <v>8307</v>
      </c>
      <c r="R517" t="s">
        <v>8313</v>
      </c>
      <c r="S517">
        <f t="shared" si="34"/>
        <v>25</v>
      </c>
      <c r="T517">
        <f t="shared" si="35"/>
        <v>2015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4">
        <f t="shared" si="32"/>
        <v>42151.778703703705</v>
      </c>
      <c r="J518" s="14">
        <f t="shared" si="33"/>
        <v>42091.778703703705</v>
      </c>
      <c r="K518">
        <v>1432752080</v>
      </c>
      <c r="L518">
        <v>1427568080</v>
      </c>
      <c r="M518" t="b">
        <v>0</v>
      </c>
      <c r="N518">
        <v>0</v>
      </c>
      <c r="O518" t="b">
        <v>0</v>
      </c>
      <c r="P518" t="s">
        <v>8268</v>
      </c>
      <c r="Q518" s="10" t="s">
        <v>8307</v>
      </c>
      <c r="R518" t="s">
        <v>8313</v>
      </c>
      <c r="S518">
        <f t="shared" si="34"/>
        <v>0</v>
      </c>
      <c r="T518">
        <f t="shared" si="35"/>
        <v>2015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4">
        <f t="shared" si="32"/>
        <v>42768.615289351852</v>
      </c>
      <c r="J519" s="14">
        <f t="shared" si="33"/>
        <v>42738.615289351852</v>
      </c>
      <c r="K519">
        <v>1486046761</v>
      </c>
      <c r="L519">
        <v>1483454761</v>
      </c>
      <c r="M519" t="b">
        <v>0</v>
      </c>
      <c r="N519">
        <v>3</v>
      </c>
      <c r="O519" t="b">
        <v>0</v>
      </c>
      <c r="P519" t="s">
        <v>8268</v>
      </c>
      <c r="Q519" s="10" t="s">
        <v>8307</v>
      </c>
      <c r="R519" t="s">
        <v>8313</v>
      </c>
      <c r="S519">
        <f t="shared" si="34"/>
        <v>1</v>
      </c>
      <c r="T519">
        <f t="shared" si="35"/>
        <v>2017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4">
        <f t="shared" si="32"/>
        <v>42253.615277777775</v>
      </c>
      <c r="J520" s="14">
        <f t="shared" si="33"/>
        <v>42223.616018518514</v>
      </c>
      <c r="K520">
        <v>1441550760</v>
      </c>
      <c r="L520">
        <v>1438958824</v>
      </c>
      <c r="M520" t="b">
        <v>0</v>
      </c>
      <c r="N520">
        <v>0</v>
      </c>
      <c r="O520" t="b">
        <v>0</v>
      </c>
      <c r="P520" t="s">
        <v>8268</v>
      </c>
      <c r="Q520" s="10" t="s">
        <v>8307</v>
      </c>
      <c r="R520" t="s">
        <v>8313</v>
      </c>
      <c r="S520">
        <f t="shared" si="34"/>
        <v>0</v>
      </c>
      <c r="T520">
        <f t="shared" si="35"/>
        <v>2015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4">
        <f t="shared" si="32"/>
        <v>41248.391446759262</v>
      </c>
      <c r="J521" s="14">
        <f t="shared" si="33"/>
        <v>41218.391446759262</v>
      </c>
      <c r="K521">
        <v>1354699421</v>
      </c>
      <c r="L521">
        <v>1352107421</v>
      </c>
      <c r="M521" t="b">
        <v>0</v>
      </c>
      <c r="N521">
        <v>70</v>
      </c>
      <c r="O521" t="b">
        <v>0</v>
      </c>
      <c r="P521" t="s">
        <v>8268</v>
      </c>
      <c r="Q521" s="10" t="s">
        <v>8307</v>
      </c>
      <c r="R521" t="s">
        <v>8313</v>
      </c>
      <c r="S521">
        <f t="shared" si="34"/>
        <v>23</v>
      </c>
      <c r="T521">
        <f t="shared" si="35"/>
        <v>2012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4">
        <f t="shared" si="32"/>
        <v>42348.702094907407</v>
      </c>
      <c r="J522" s="14">
        <f t="shared" si="33"/>
        <v>42318.702094907407</v>
      </c>
      <c r="K522">
        <v>1449766261</v>
      </c>
      <c r="L522">
        <v>1447174261</v>
      </c>
      <c r="M522" t="b">
        <v>0</v>
      </c>
      <c r="N522">
        <v>34</v>
      </c>
      <c r="O522" t="b">
        <v>1</v>
      </c>
      <c r="P522" t="s">
        <v>8269</v>
      </c>
      <c r="Q522" s="10" t="s">
        <v>8314</v>
      </c>
      <c r="R522" t="s">
        <v>8315</v>
      </c>
      <c r="S522">
        <f t="shared" si="34"/>
        <v>102</v>
      </c>
      <c r="T522">
        <f t="shared" si="35"/>
        <v>2015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4">
        <f t="shared" si="32"/>
        <v>42675.207638888889</v>
      </c>
      <c r="J523" s="14">
        <f t="shared" si="33"/>
        <v>42646.092812499999</v>
      </c>
      <c r="K523">
        <v>1477976340</v>
      </c>
      <c r="L523">
        <v>1475460819</v>
      </c>
      <c r="M523" t="b">
        <v>0</v>
      </c>
      <c r="N523">
        <v>56</v>
      </c>
      <c r="O523" t="b">
        <v>1</v>
      </c>
      <c r="P523" t="s">
        <v>8269</v>
      </c>
      <c r="Q523" s="10" t="s">
        <v>8314</v>
      </c>
      <c r="R523" t="s">
        <v>8315</v>
      </c>
      <c r="S523">
        <f t="shared" si="34"/>
        <v>105</v>
      </c>
      <c r="T523">
        <f t="shared" si="35"/>
        <v>2016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4">
        <f t="shared" si="32"/>
        <v>42449.999131944445</v>
      </c>
      <c r="J524" s="14">
        <f t="shared" si="33"/>
        <v>42430.040798611109</v>
      </c>
      <c r="K524">
        <v>1458518325</v>
      </c>
      <c r="L524">
        <v>1456793925</v>
      </c>
      <c r="M524" t="b">
        <v>0</v>
      </c>
      <c r="N524">
        <v>31</v>
      </c>
      <c r="O524" t="b">
        <v>1</v>
      </c>
      <c r="P524" t="s">
        <v>8269</v>
      </c>
      <c r="Q524" s="10" t="s">
        <v>8314</v>
      </c>
      <c r="R524" t="s">
        <v>8315</v>
      </c>
      <c r="S524">
        <f t="shared" si="34"/>
        <v>115</v>
      </c>
      <c r="T524">
        <f t="shared" si="35"/>
        <v>2016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4">
        <f t="shared" si="32"/>
        <v>42268.13282407407</v>
      </c>
      <c r="J525" s="14">
        <f t="shared" si="33"/>
        <v>42238.13282407407</v>
      </c>
      <c r="K525">
        <v>1442805076</v>
      </c>
      <c r="L525">
        <v>1440213076</v>
      </c>
      <c r="M525" t="b">
        <v>0</v>
      </c>
      <c r="N525">
        <v>84</v>
      </c>
      <c r="O525" t="b">
        <v>1</v>
      </c>
      <c r="P525" t="s">
        <v>8269</v>
      </c>
      <c r="Q525" s="10" t="s">
        <v>8314</v>
      </c>
      <c r="R525" t="s">
        <v>8315</v>
      </c>
      <c r="S525">
        <f t="shared" si="34"/>
        <v>121</v>
      </c>
      <c r="T525">
        <f t="shared" si="35"/>
        <v>2015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4">
        <f t="shared" si="32"/>
        <v>42522.717233796298</v>
      </c>
      <c r="J526" s="14">
        <f t="shared" si="33"/>
        <v>42492.717233796298</v>
      </c>
      <c r="K526">
        <v>1464801169</v>
      </c>
      <c r="L526">
        <v>1462209169</v>
      </c>
      <c r="M526" t="b">
        <v>0</v>
      </c>
      <c r="N526">
        <v>130</v>
      </c>
      <c r="O526" t="b">
        <v>1</v>
      </c>
      <c r="P526" t="s">
        <v>8269</v>
      </c>
      <c r="Q526" s="10" t="s">
        <v>8314</v>
      </c>
      <c r="R526" t="s">
        <v>8315</v>
      </c>
      <c r="S526">
        <f t="shared" si="34"/>
        <v>109</v>
      </c>
      <c r="T526">
        <f t="shared" si="35"/>
        <v>2016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4">
        <f t="shared" si="32"/>
        <v>41895.400937500002</v>
      </c>
      <c r="J527" s="14">
        <f t="shared" si="33"/>
        <v>41850.400937500002</v>
      </c>
      <c r="K527">
        <v>1410601041</v>
      </c>
      <c r="L527">
        <v>1406713041</v>
      </c>
      <c r="M527" t="b">
        <v>0</v>
      </c>
      <c r="N527">
        <v>12</v>
      </c>
      <c r="O527" t="b">
        <v>1</v>
      </c>
      <c r="P527" t="s">
        <v>8269</v>
      </c>
      <c r="Q527" s="10" t="s">
        <v>8314</v>
      </c>
      <c r="R527" t="s">
        <v>8315</v>
      </c>
      <c r="S527">
        <f t="shared" si="34"/>
        <v>100</v>
      </c>
      <c r="T527">
        <f t="shared" si="35"/>
        <v>2014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4">
        <f t="shared" si="32"/>
        <v>42223.708333333328</v>
      </c>
      <c r="J528" s="14">
        <f t="shared" si="33"/>
        <v>42192.591944444444</v>
      </c>
      <c r="K528">
        <v>1438966800</v>
      </c>
      <c r="L528">
        <v>1436278344</v>
      </c>
      <c r="M528" t="b">
        <v>0</v>
      </c>
      <c r="N528">
        <v>23</v>
      </c>
      <c r="O528" t="b">
        <v>1</v>
      </c>
      <c r="P528" t="s">
        <v>8269</v>
      </c>
      <c r="Q528" s="10" t="s">
        <v>8314</v>
      </c>
      <c r="R528" t="s">
        <v>8315</v>
      </c>
      <c r="S528">
        <f t="shared" si="34"/>
        <v>114</v>
      </c>
      <c r="T528">
        <f t="shared" si="35"/>
        <v>2015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4">
        <f t="shared" si="32"/>
        <v>42783.670138888891</v>
      </c>
      <c r="J529" s="14">
        <f t="shared" si="33"/>
        <v>42753.205625000002</v>
      </c>
      <c r="K529">
        <v>1487347500</v>
      </c>
      <c r="L529">
        <v>1484715366</v>
      </c>
      <c r="M529" t="b">
        <v>0</v>
      </c>
      <c r="N529">
        <v>158</v>
      </c>
      <c r="O529" t="b">
        <v>1</v>
      </c>
      <c r="P529" t="s">
        <v>8269</v>
      </c>
      <c r="Q529" s="10" t="s">
        <v>8314</v>
      </c>
      <c r="R529" t="s">
        <v>8315</v>
      </c>
      <c r="S529">
        <f t="shared" si="34"/>
        <v>101</v>
      </c>
      <c r="T529">
        <f t="shared" si="35"/>
        <v>2017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4">
        <f t="shared" si="32"/>
        <v>42176.888888888891</v>
      </c>
      <c r="J530" s="14">
        <f t="shared" si="33"/>
        <v>42155.920219907406</v>
      </c>
      <c r="K530">
        <v>1434921600</v>
      </c>
      <c r="L530">
        <v>1433109907</v>
      </c>
      <c r="M530" t="b">
        <v>0</v>
      </c>
      <c r="N530">
        <v>30</v>
      </c>
      <c r="O530" t="b">
        <v>1</v>
      </c>
      <c r="P530" t="s">
        <v>8269</v>
      </c>
      <c r="Q530" s="10" t="s">
        <v>8314</v>
      </c>
      <c r="R530" t="s">
        <v>8315</v>
      </c>
      <c r="S530">
        <f t="shared" si="34"/>
        <v>116</v>
      </c>
      <c r="T530">
        <f t="shared" si="35"/>
        <v>2015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4">
        <f t="shared" si="32"/>
        <v>42746.208333333328</v>
      </c>
      <c r="J531" s="14">
        <f t="shared" si="33"/>
        <v>42725.031180555554</v>
      </c>
      <c r="K531">
        <v>1484110800</v>
      </c>
      <c r="L531">
        <v>1482281094</v>
      </c>
      <c r="M531" t="b">
        <v>0</v>
      </c>
      <c r="N531">
        <v>18</v>
      </c>
      <c r="O531" t="b">
        <v>1</v>
      </c>
      <c r="P531" t="s">
        <v>8269</v>
      </c>
      <c r="Q531" s="10" t="s">
        <v>8314</v>
      </c>
      <c r="R531" t="s">
        <v>8315</v>
      </c>
      <c r="S531">
        <f t="shared" si="34"/>
        <v>130</v>
      </c>
      <c r="T531">
        <f t="shared" si="35"/>
        <v>2016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4">
        <f t="shared" si="32"/>
        <v>42179.083333333328</v>
      </c>
      <c r="J532" s="14">
        <f t="shared" si="33"/>
        <v>42157.591064814813</v>
      </c>
      <c r="K532">
        <v>1435111200</v>
      </c>
      <c r="L532">
        <v>1433254268</v>
      </c>
      <c r="M532" t="b">
        <v>0</v>
      </c>
      <c r="N532">
        <v>29</v>
      </c>
      <c r="O532" t="b">
        <v>1</v>
      </c>
      <c r="P532" t="s">
        <v>8269</v>
      </c>
      <c r="Q532" s="10" t="s">
        <v>8314</v>
      </c>
      <c r="R532" t="s">
        <v>8315</v>
      </c>
      <c r="S532">
        <f t="shared" si="34"/>
        <v>108</v>
      </c>
      <c r="T532">
        <f t="shared" si="35"/>
        <v>2015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4">
        <f t="shared" si="32"/>
        <v>42721.290972222225</v>
      </c>
      <c r="J533" s="14">
        <f t="shared" si="33"/>
        <v>42676.065150462964</v>
      </c>
      <c r="K533">
        <v>1481957940</v>
      </c>
      <c r="L533">
        <v>1478050429</v>
      </c>
      <c r="M533" t="b">
        <v>0</v>
      </c>
      <c r="N533">
        <v>31</v>
      </c>
      <c r="O533" t="b">
        <v>1</v>
      </c>
      <c r="P533" t="s">
        <v>8269</v>
      </c>
      <c r="Q533" s="10" t="s">
        <v>8314</v>
      </c>
      <c r="R533" t="s">
        <v>8315</v>
      </c>
      <c r="S533">
        <f t="shared" si="34"/>
        <v>100</v>
      </c>
      <c r="T533">
        <f t="shared" si="35"/>
        <v>2016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4">
        <f t="shared" si="32"/>
        <v>42503.007037037038</v>
      </c>
      <c r="J534" s="14">
        <f t="shared" si="33"/>
        <v>42473.007037037038</v>
      </c>
      <c r="K534">
        <v>1463098208</v>
      </c>
      <c r="L534">
        <v>1460506208</v>
      </c>
      <c r="M534" t="b">
        <v>0</v>
      </c>
      <c r="N534">
        <v>173</v>
      </c>
      <c r="O534" t="b">
        <v>1</v>
      </c>
      <c r="P534" t="s">
        <v>8269</v>
      </c>
      <c r="Q534" s="10" t="s">
        <v>8314</v>
      </c>
      <c r="R534" t="s">
        <v>8315</v>
      </c>
      <c r="S534">
        <f t="shared" si="34"/>
        <v>123</v>
      </c>
      <c r="T534">
        <f t="shared" si="35"/>
        <v>2016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4">
        <f t="shared" si="32"/>
        <v>42506.43478009259</v>
      </c>
      <c r="J535" s="14">
        <f t="shared" si="33"/>
        <v>42482.43478009259</v>
      </c>
      <c r="K535">
        <v>1463394365</v>
      </c>
      <c r="L535">
        <v>1461320765</v>
      </c>
      <c r="M535" t="b">
        <v>0</v>
      </c>
      <c r="N535">
        <v>17</v>
      </c>
      <c r="O535" t="b">
        <v>1</v>
      </c>
      <c r="P535" t="s">
        <v>8269</v>
      </c>
      <c r="Q535" s="10" t="s">
        <v>8314</v>
      </c>
      <c r="R535" t="s">
        <v>8315</v>
      </c>
      <c r="S535">
        <f t="shared" si="34"/>
        <v>100</v>
      </c>
      <c r="T535">
        <f t="shared" si="35"/>
        <v>2016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4">
        <f t="shared" si="32"/>
        <v>42309.958333333328</v>
      </c>
      <c r="J536" s="14">
        <f t="shared" si="33"/>
        <v>42270.810995370368</v>
      </c>
      <c r="K536">
        <v>1446418800</v>
      </c>
      <c r="L536">
        <v>1443036470</v>
      </c>
      <c r="M536" t="b">
        <v>0</v>
      </c>
      <c r="N536">
        <v>48</v>
      </c>
      <c r="O536" t="b">
        <v>1</v>
      </c>
      <c r="P536" t="s">
        <v>8269</v>
      </c>
      <c r="Q536" s="10" t="s">
        <v>8314</v>
      </c>
      <c r="R536" t="s">
        <v>8315</v>
      </c>
      <c r="S536">
        <f t="shared" si="34"/>
        <v>105</v>
      </c>
      <c r="T536">
        <f t="shared" si="35"/>
        <v>2015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4">
        <f t="shared" si="32"/>
        <v>42741.545196759253</v>
      </c>
      <c r="J537" s="14">
        <f t="shared" si="33"/>
        <v>42711.545196759253</v>
      </c>
      <c r="K537">
        <v>1483707905</v>
      </c>
      <c r="L537">
        <v>1481115905</v>
      </c>
      <c r="M537" t="b">
        <v>0</v>
      </c>
      <c r="N537">
        <v>59</v>
      </c>
      <c r="O537" t="b">
        <v>1</v>
      </c>
      <c r="P537" t="s">
        <v>8269</v>
      </c>
      <c r="Q537" s="10" t="s">
        <v>8314</v>
      </c>
      <c r="R537" t="s">
        <v>8315</v>
      </c>
      <c r="S537">
        <f t="shared" si="34"/>
        <v>103</v>
      </c>
      <c r="T537">
        <f t="shared" si="35"/>
        <v>2016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4">
        <f t="shared" si="32"/>
        <v>42219.75</v>
      </c>
      <c r="J538" s="14">
        <f t="shared" si="33"/>
        <v>42179.344988425932</v>
      </c>
      <c r="K538">
        <v>1438624800</v>
      </c>
      <c r="L538">
        <v>1435133807</v>
      </c>
      <c r="M538" t="b">
        <v>0</v>
      </c>
      <c r="N538">
        <v>39</v>
      </c>
      <c r="O538" t="b">
        <v>1</v>
      </c>
      <c r="P538" t="s">
        <v>8269</v>
      </c>
      <c r="Q538" s="10" t="s">
        <v>8314</v>
      </c>
      <c r="R538" t="s">
        <v>8315</v>
      </c>
      <c r="S538">
        <f t="shared" si="34"/>
        <v>118</v>
      </c>
      <c r="T538">
        <f t="shared" si="35"/>
        <v>2015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4">
        <f t="shared" si="32"/>
        <v>42312.810081018513</v>
      </c>
      <c r="J539" s="14">
        <f t="shared" si="33"/>
        <v>42282.768414351856</v>
      </c>
      <c r="K539">
        <v>1446665191</v>
      </c>
      <c r="L539">
        <v>1444069591</v>
      </c>
      <c r="M539" t="b">
        <v>0</v>
      </c>
      <c r="N539">
        <v>59</v>
      </c>
      <c r="O539" t="b">
        <v>1</v>
      </c>
      <c r="P539" t="s">
        <v>8269</v>
      </c>
      <c r="Q539" s="10" t="s">
        <v>8314</v>
      </c>
      <c r="R539" t="s">
        <v>8315</v>
      </c>
      <c r="S539">
        <f t="shared" si="34"/>
        <v>121</v>
      </c>
      <c r="T539">
        <f t="shared" si="35"/>
        <v>2015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4">
        <f t="shared" si="32"/>
        <v>42503.794710648144</v>
      </c>
      <c r="J540" s="14">
        <f t="shared" si="33"/>
        <v>42473.794710648144</v>
      </c>
      <c r="K540">
        <v>1463166263</v>
      </c>
      <c r="L540">
        <v>1460574263</v>
      </c>
      <c r="M540" t="b">
        <v>0</v>
      </c>
      <c r="N540">
        <v>60</v>
      </c>
      <c r="O540" t="b">
        <v>1</v>
      </c>
      <c r="P540" t="s">
        <v>8269</v>
      </c>
      <c r="Q540" s="10" t="s">
        <v>8314</v>
      </c>
      <c r="R540" t="s">
        <v>8315</v>
      </c>
      <c r="S540">
        <f t="shared" si="34"/>
        <v>302</v>
      </c>
      <c r="T540">
        <f t="shared" si="35"/>
        <v>2016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4">
        <f t="shared" si="32"/>
        <v>42556.049849537041</v>
      </c>
      <c r="J541" s="14">
        <f t="shared" si="33"/>
        <v>42535.049849537041</v>
      </c>
      <c r="K541">
        <v>1467681107</v>
      </c>
      <c r="L541">
        <v>1465866707</v>
      </c>
      <c r="M541" t="b">
        <v>0</v>
      </c>
      <c r="N541">
        <v>20</v>
      </c>
      <c r="O541" t="b">
        <v>1</v>
      </c>
      <c r="P541" t="s">
        <v>8269</v>
      </c>
      <c r="Q541" s="10" t="s">
        <v>8314</v>
      </c>
      <c r="R541" t="s">
        <v>8315</v>
      </c>
      <c r="S541">
        <f t="shared" si="34"/>
        <v>101</v>
      </c>
      <c r="T541">
        <f t="shared" si="35"/>
        <v>2016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4">
        <f t="shared" si="32"/>
        <v>42039.817199074074</v>
      </c>
      <c r="J542" s="14">
        <f t="shared" si="33"/>
        <v>42009.817199074074</v>
      </c>
      <c r="K542">
        <v>1423078606</v>
      </c>
      <c r="L542">
        <v>1420486606</v>
      </c>
      <c r="M542" t="b">
        <v>0</v>
      </c>
      <c r="N542">
        <v>1</v>
      </c>
      <c r="O542" t="b">
        <v>0</v>
      </c>
      <c r="P542" t="s">
        <v>8270</v>
      </c>
      <c r="Q542" s="10" t="s">
        <v>8316</v>
      </c>
      <c r="R542" t="s">
        <v>8317</v>
      </c>
      <c r="S542">
        <f t="shared" si="34"/>
        <v>0</v>
      </c>
      <c r="T542">
        <f t="shared" si="35"/>
        <v>2015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4">
        <f t="shared" si="32"/>
        <v>42306.046689814815</v>
      </c>
      <c r="J543" s="14">
        <f t="shared" si="33"/>
        <v>42276.046689814815</v>
      </c>
      <c r="K543">
        <v>1446080834</v>
      </c>
      <c r="L543">
        <v>1443488834</v>
      </c>
      <c r="M543" t="b">
        <v>0</v>
      </c>
      <c r="N543">
        <v>1</v>
      </c>
      <c r="O543" t="b">
        <v>0</v>
      </c>
      <c r="P543" t="s">
        <v>8270</v>
      </c>
      <c r="Q543" s="10" t="s">
        <v>8316</v>
      </c>
      <c r="R543" t="s">
        <v>8317</v>
      </c>
      <c r="S543">
        <f t="shared" si="34"/>
        <v>1</v>
      </c>
      <c r="T543">
        <f t="shared" si="35"/>
        <v>2015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4">
        <f t="shared" si="32"/>
        <v>42493.695787037039</v>
      </c>
      <c r="J544" s="14">
        <f t="shared" si="33"/>
        <v>42433.737453703703</v>
      </c>
      <c r="K544">
        <v>1462293716</v>
      </c>
      <c r="L544">
        <v>1457113316</v>
      </c>
      <c r="M544" t="b">
        <v>0</v>
      </c>
      <c r="N544">
        <v>1</v>
      </c>
      <c r="O544" t="b">
        <v>0</v>
      </c>
      <c r="P544" t="s">
        <v>8270</v>
      </c>
      <c r="Q544" s="10" t="s">
        <v>8316</v>
      </c>
      <c r="R544" t="s">
        <v>8317</v>
      </c>
      <c r="S544">
        <f t="shared" si="34"/>
        <v>0</v>
      </c>
      <c r="T544">
        <f t="shared" si="35"/>
        <v>2016</v>
      </c>
    </row>
    <row r="545" spans="1:20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4">
        <f t="shared" si="32"/>
        <v>41944.092152777775</v>
      </c>
      <c r="J545" s="14">
        <f t="shared" si="33"/>
        <v>41914.092152777775</v>
      </c>
      <c r="K545">
        <v>1414807962</v>
      </c>
      <c r="L545">
        <v>1412215962</v>
      </c>
      <c r="M545" t="b">
        <v>0</v>
      </c>
      <c r="N545">
        <v>2</v>
      </c>
      <c r="O545" t="b">
        <v>0</v>
      </c>
      <c r="P545" t="s">
        <v>8270</v>
      </c>
      <c r="Q545" s="10" t="s">
        <v>8316</v>
      </c>
      <c r="R545" t="s">
        <v>8317</v>
      </c>
      <c r="S545">
        <f t="shared" si="34"/>
        <v>0</v>
      </c>
      <c r="T545">
        <f t="shared" si="35"/>
        <v>2014</v>
      </c>
    </row>
    <row r="546" spans="1:20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4">
        <f t="shared" si="32"/>
        <v>42555.656944444447</v>
      </c>
      <c r="J546" s="14">
        <f t="shared" si="33"/>
        <v>42525.656944444447</v>
      </c>
      <c r="K546">
        <v>1467647160</v>
      </c>
      <c r="L546">
        <v>1465055160</v>
      </c>
      <c r="M546" t="b">
        <v>0</v>
      </c>
      <c r="N546">
        <v>2</v>
      </c>
      <c r="O546" t="b">
        <v>0</v>
      </c>
      <c r="P546" t="s">
        <v>8270</v>
      </c>
      <c r="Q546" s="10" t="s">
        <v>8316</v>
      </c>
      <c r="R546" t="s">
        <v>8317</v>
      </c>
      <c r="S546">
        <f t="shared" si="34"/>
        <v>1</v>
      </c>
      <c r="T546">
        <f t="shared" si="35"/>
        <v>2016</v>
      </c>
    </row>
    <row r="547" spans="1:20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4">
        <f t="shared" si="32"/>
        <v>42323.634131944447</v>
      </c>
      <c r="J547" s="14">
        <f t="shared" si="33"/>
        <v>42283.592465277776</v>
      </c>
      <c r="K547">
        <v>1447600389</v>
      </c>
      <c r="L547">
        <v>1444140789</v>
      </c>
      <c r="M547" t="b">
        <v>0</v>
      </c>
      <c r="N547">
        <v>34</v>
      </c>
      <c r="O547" t="b">
        <v>0</v>
      </c>
      <c r="P547" t="s">
        <v>8270</v>
      </c>
      <c r="Q547" s="10" t="s">
        <v>8316</v>
      </c>
      <c r="R547" t="s">
        <v>8317</v>
      </c>
      <c r="S547">
        <f t="shared" si="34"/>
        <v>27</v>
      </c>
      <c r="T547">
        <f t="shared" si="35"/>
        <v>2015</v>
      </c>
    </row>
    <row r="548" spans="1:20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4">
        <f t="shared" si="32"/>
        <v>42294.667997685188</v>
      </c>
      <c r="J548" s="14">
        <f t="shared" si="33"/>
        <v>42249.667997685188</v>
      </c>
      <c r="K548">
        <v>1445097715</v>
      </c>
      <c r="L548">
        <v>1441209715</v>
      </c>
      <c r="M548" t="b">
        <v>0</v>
      </c>
      <c r="N548">
        <v>2</v>
      </c>
      <c r="O548" t="b">
        <v>0</v>
      </c>
      <c r="P548" t="s">
        <v>8270</v>
      </c>
      <c r="Q548" s="10" t="s">
        <v>8316</v>
      </c>
      <c r="R548" t="s">
        <v>8317</v>
      </c>
      <c r="S548">
        <f t="shared" si="34"/>
        <v>0</v>
      </c>
      <c r="T548">
        <f t="shared" si="35"/>
        <v>2015</v>
      </c>
    </row>
    <row r="549" spans="1:20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4">
        <f t="shared" si="32"/>
        <v>42410.696342592593</v>
      </c>
      <c r="J549" s="14">
        <f t="shared" si="33"/>
        <v>42380.696342592593</v>
      </c>
      <c r="K549">
        <v>1455122564</v>
      </c>
      <c r="L549">
        <v>1452530564</v>
      </c>
      <c r="M549" t="b">
        <v>0</v>
      </c>
      <c r="N549">
        <v>0</v>
      </c>
      <c r="O549" t="b">
        <v>0</v>
      </c>
      <c r="P549" t="s">
        <v>8270</v>
      </c>
      <c r="Q549" s="10" t="s">
        <v>8316</v>
      </c>
      <c r="R549" t="s">
        <v>8317</v>
      </c>
      <c r="S549">
        <f t="shared" si="34"/>
        <v>0</v>
      </c>
      <c r="T549">
        <f t="shared" si="35"/>
        <v>2016</v>
      </c>
    </row>
    <row r="550" spans="1:20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4">
        <f t="shared" si="32"/>
        <v>42306.903333333335</v>
      </c>
      <c r="J550" s="14">
        <f t="shared" si="33"/>
        <v>42276.903333333335</v>
      </c>
      <c r="K550">
        <v>1446154848</v>
      </c>
      <c r="L550">
        <v>1443562848</v>
      </c>
      <c r="M550" t="b">
        <v>0</v>
      </c>
      <c r="N550">
        <v>1</v>
      </c>
      <c r="O550" t="b">
        <v>0</v>
      </c>
      <c r="P550" t="s">
        <v>8270</v>
      </c>
      <c r="Q550" s="10" t="s">
        <v>8316</v>
      </c>
      <c r="R550" t="s">
        <v>8317</v>
      </c>
      <c r="S550">
        <f t="shared" si="34"/>
        <v>0</v>
      </c>
      <c r="T550">
        <f t="shared" si="35"/>
        <v>2015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4">
        <f t="shared" si="32"/>
        <v>42193.636828703704</v>
      </c>
      <c r="J551" s="14">
        <f t="shared" si="33"/>
        <v>42163.636828703704</v>
      </c>
      <c r="K551">
        <v>1436368622</v>
      </c>
      <c r="L551">
        <v>1433776622</v>
      </c>
      <c r="M551" t="b">
        <v>0</v>
      </c>
      <c r="N551">
        <v>8</v>
      </c>
      <c r="O551" t="b">
        <v>0</v>
      </c>
      <c r="P551" t="s">
        <v>8270</v>
      </c>
      <c r="Q551" s="10" t="s">
        <v>8316</v>
      </c>
      <c r="R551" t="s">
        <v>8317</v>
      </c>
      <c r="S551">
        <f t="shared" si="34"/>
        <v>3</v>
      </c>
      <c r="T551">
        <f t="shared" si="35"/>
        <v>2015</v>
      </c>
    </row>
    <row r="552" spans="1:20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4">
        <f t="shared" si="32"/>
        <v>42766.208333333328</v>
      </c>
      <c r="J552" s="14">
        <f t="shared" si="33"/>
        <v>42753.678761574076</v>
      </c>
      <c r="K552">
        <v>1485838800</v>
      </c>
      <c r="L552">
        <v>1484756245</v>
      </c>
      <c r="M552" t="b">
        <v>0</v>
      </c>
      <c r="N552">
        <v>4</v>
      </c>
      <c r="O552" t="b">
        <v>0</v>
      </c>
      <c r="P552" t="s">
        <v>8270</v>
      </c>
      <c r="Q552" s="10" t="s">
        <v>8316</v>
      </c>
      <c r="R552" t="s">
        <v>8317</v>
      </c>
      <c r="S552">
        <f t="shared" si="34"/>
        <v>1</v>
      </c>
      <c r="T552">
        <f t="shared" si="35"/>
        <v>2017</v>
      </c>
    </row>
    <row r="553" spans="1:20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4">
        <f t="shared" si="32"/>
        <v>42217.745138888888</v>
      </c>
      <c r="J553" s="14">
        <f t="shared" si="33"/>
        <v>42173.275740740741</v>
      </c>
      <c r="K553">
        <v>1438451580</v>
      </c>
      <c r="L553">
        <v>1434609424</v>
      </c>
      <c r="M553" t="b">
        <v>0</v>
      </c>
      <c r="N553">
        <v>28</v>
      </c>
      <c r="O553" t="b">
        <v>0</v>
      </c>
      <c r="P553" t="s">
        <v>8270</v>
      </c>
      <c r="Q553" s="10" t="s">
        <v>8316</v>
      </c>
      <c r="R553" t="s">
        <v>8317</v>
      </c>
      <c r="S553">
        <f t="shared" si="34"/>
        <v>5</v>
      </c>
      <c r="T553">
        <f t="shared" si="35"/>
        <v>2015</v>
      </c>
    </row>
    <row r="554" spans="1:20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4">
        <f t="shared" si="32"/>
        <v>42378.616851851853</v>
      </c>
      <c r="J554" s="14">
        <f t="shared" si="33"/>
        <v>42318.616851851853</v>
      </c>
      <c r="K554">
        <v>1452350896</v>
      </c>
      <c r="L554">
        <v>1447166896</v>
      </c>
      <c r="M554" t="b">
        <v>0</v>
      </c>
      <c r="N554">
        <v>0</v>
      </c>
      <c r="O554" t="b">
        <v>0</v>
      </c>
      <c r="P554" t="s">
        <v>8270</v>
      </c>
      <c r="Q554" s="10" t="s">
        <v>8316</v>
      </c>
      <c r="R554" t="s">
        <v>8317</v>
      </c>
      <c r="S554">
        <f t="shared" si="34"/>
        <v>0</v>
      </c>
      <c r="T554">
        <f t="shared" si="35"/>
        <v>2015</v>
      </c>
    </row>
    <row r="555" spans="1:20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4">
        <f t="shared" si="32"/>
        <v>41957.761469907404</v>
      </c>
      <c r="J555" s="14">
        <f t="shared" si="33"/>
        <v>41927.71980324074</v>
      </c>
      <c r="K555">
        <v>1415988991</v>
      </c>
      <c r="L555">
        <v>1413393391</v>
      </c>
      <c r="M555" t="b">
        <v>0</v>
      </c>
      <c r="N555">
        <v>6</v>
      </c>
      <c r="O555" t="b">
        <v>0</v>
      </c>
      <c r="P555" t="s">
        <v>8270</v>
      </c>
      <c r="Q555" s="10" t="s">
        <v>8316</v>
      </c>
      <c r="R555" t="s">
        <v>8317</v>
      </c>
      <c r="S555">
        <f t="shared" si="34"/>
        <v>0</v>
      </c>
      <c r="T555">
        <f t="shared" si="35"/>
        <v>2014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4">
        <f t="shared" si="32"/>
        <v>41931.684861111113</v>
      </c>
      <c r="J556" s="14">
        <f t="shared" si="33"/>
        <v>41901.684861111113</v>
      </c>
      <c r="K556">
        <v>1413735972</v>
      </c>
      <c r="L556">
        <v>1411143972</v>
      </c>
      <c r="M556" t="b">
        <v>0</v>
      </c>
      <c r="N556">
        <v>22</v>
      </c>
      <c r="O556" t="b">
        <v>0</v>
      </c>
      <c r="P556" t="s">
        <v>8270</v>
      </c>
      <c r="Q556" s="10" t="s">
        <v>8316</v>
      </c>
      <c r="R556" t="s">
        <v>8317</v>
      </c>
      <c r="S556">
        <f t="shared" si="34"/>
        <v>37</v>
      </c>
      <c r="T556">
        <f t="shared" si="35"/>
        <v>2014</v>
      </c>
    </row>
    <row r="557" spans="1:20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4">
        <f t="shared" si="32"/>
        <v>42533.353506944448</v>
      </c>
      <c r="J557" s="14">
        <f t="shared" si="33"/>
        <v>42503.353506944448</v>
      </c>
      <c r="K557">
        <v>1465720143</v>
      </c>
      <c r="L557">
        <v>1463128143</v>
      </c>
      <c r="M557" t="b">
        <v>0</v>
      </c>
      <c r="N557">
        <v>0</v>
      </c>
      <c r="O557" t="b">
        <v>0</v>
      </c>
      <c r="P557" t="s">
        <v>8270</v>
      </c>
      <c r="Q557" s="10" t="s">
        <v>8316</v>
      </c>
      <c r="R557" t="s">
        <v>8317</v>
      </c>
      <c r="S557">
        <f t="shared" si="34"/>
        <v>0</v>
      </c>
      <c r="T557">
        <f t="shared" si="35"/>
        <v>2016</v>
      </c>
    </row>
    <row r="558" spans="1:20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4">
        <f t="shared" si="32"/>
        <v>42375.860150462962</v>
      </c>
      <c r="J558" s="14">
        <f t="shared" si="33"/>
        <v>42345.860150462962</v>
      </c>
      <c r="K558">
        <v>1452112717</v>
      </c>
      <c r="L558">
        <v>1449520717</v>
      </c>
      <c r="M558" t="b">
        <v>0</v>
      </c>
      <c r="N558">
        <v>1</v>
      </c>
      <c r="O558" t="b">
        <v>0</v>
      </c>
      <c r="P558" t="s">
        <v>8270</v>
      </c>
      <c r="Q558" s="10" t="s">
        <v>8316</v>
      </c>
      <c r="R558" t="s">
        <v>8317</v>
      </c>
      <c r="S558">
        <f t="shared" si="34"/>
        <v>3</v>
      </c>
      <c r="T558">
        <f t="shared" si="35"/>
        <v>2015</v>
      </c>
    </row>
    <row r="559" spans="1:20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4">
        <f t="shared" si="32"/>
        <v>42706.983831018515</v>
      </c>
      <c r="J559" s="14">
        <f t="shared" si="33"/>
        <v>42676.942164351851</v>
      </c>
      <c r="K559">
        <v>1480721803</v>
      </c>
      <c r="L559">
        <v>1478126203</v>
      </c>
      <c r="M559" t="b">
        <v>0</v>
      </c>
      <c r="N559">
        <v>20</v>
      </c>
      <c r="O559" t="b">
        <v>0</v>
      </c>
      <c r="P559" t="s">
        <v>8270</v>
      </c>
      <c r="Q559" s="10" t="s">
        <v>8316</v>
      </c>
      <c r="R559" t="s">
        <v>8317</v>
      </c>
      <c r="S559">
        <f t="shared" si="34"/>
        <v>1</v>
      </c>
      <c r="T559">
        <f t="shared" si="35"/>
        <v>2016</v>
      </c>
    </row>
    <row r="560" spans="1:20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4">
        <f t="shared" si="32"/>
        <v>42087.841493055559</v>
      </c>
      <c r="J560" s="14">
        <f t="shared" si="33"/>
        <v>42057.883159722223</v>
      </c>
      <c r="K560">
        <v>1427227905</v>
      </c>
      <c r="L560">
        <v>1424639505</v>
      </c>
      <c r="M560" t="b">
        <v>0</v>
      </c>
      <c r="N560">
        <v>0</v>
      </c>
      <c r="O560" t="b">
        <v>0</v>
      </c>
      <c r="P560" t="s">
        <v>8270</v>
      </c>
      <c r="Q560" s="10" t="s">
        <v>8316</v>
      </c>
      <c r="R560" t="s">
        <v>8317</v>
      </c>
      <c r="S560">
        <f t="shared" si="34"/>
        <v>0</v>
      </c>
      <c r="T560">
        <f t="shared" si="35"/>
        <v>2015</v>
      </c>
    </row>
    <row r="561" spans="1:20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4">
        <f t="shared" si="32"/>
        <v>42351.283101851848</v>
      </c>
      <c r="J561" s="14">
        <f t="shared" si="33"/>
        <v>42321.283101851848</v>
      </c>
      <c r="K561">
        <v>1449989260</v>
      </c>
      <c r="L561">
        <v>1447397260</v>
      </c>
      <c r="M561" t="b">
        <v>0</v>
      </c>
      <c r="N561">
        <v>1</v>
      </c>
      <c r="O561" t="b">
        <v>0</v>
      </c>
      <c r="P561" t="s">
        <v>8270</v>
      </c>
      <c r="Q561" s="10" t="s">
        <v>8316</v>
      </c>
      <c r="R561" t="s">
        <v>8317</v>
      </c>
      <c r="S561">
        <f t="shared" si="34"/>
        <v>0</v>
      </c>
      <c r="T561">
        <f t="shared" si="35"/>
        <v>2015</v>
      </c>
    </row>
    <row r="562" spans="1:20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4">
        <f t="shared" si="32"/>
        <v>41990.771354166667</v>
      </c>
      <c r="J562" s="14">
        <f t="shared" si="33"/>
        <v>41960.771354166667</v>
      </c>
      <c r="K562">
        <v>1418841045</v>
      </c>
      <c r="L562">
        <v>1416249045</v>
      </c>
      <c r="M562" t="b">
        <v>0</v>
      </c>
      <c r="N562">
        <v>3</v>
      </c>
      <c r="O562" t="b">
        <v>0</v>
      </c>
      <c r="P562" t="s">
        <v>8270</v>
      </c>
      <c r="Q562" s="10" t="s">
        <v>8316</v>
      </c>
      <c r="R562" t="s">
        <v>8317</v>
      </c>
      <c r="S562">
        <f t="shared" si="34"/>
        <v>0</v>
      </c>
      <c r="T562">
        <f t="shared" si="35"/>
        <v>2014</v>
      </c>
    </row>
    <row r="563" spans="1:20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4">
        <f t="shared" si="32"/>
        <v>42303.658715277779</v>
      </c>
      <c r="J563" s="14">
        <f t="shared" si="33"/>
        <v>42268.658715277779</v>
      </c>
      <c r="K563">
        <v>1445874513</v>
      </c>
      <c r="L563">
        <v>1442850513</v>
      </c>
      <c r="M563" t="b">
        <v>0</v>
      </c>
      <c r="N563">
        <v>2</v>
      </c>
      <c r="O563" t="b">
        <v>0</v>
      </c>
      <c r="P563" t="s">
        <v>8270</v>
      </c>
      <c r="Q563" s="10" t="s">
        <v>8316</v>
      </c>
      <c r="R563" t="s">
        <v>8317</v>
      </c>
      <c r="S563">
        <f t="shared" si="34"/>
        <v>0</v>
      </c>
      <c r="T563">
        <f t="shared" si="35"/>
        <v>2015</v>
      </c>
    </row>
    <row r="564" spans="1:20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4">
        <f t="shared" si="32"/>
        <v>42722.389062500006</v>
      </c>
      <c r="J564" s="14">
        <f t="shared" si="33"/>
        <v>42692.389062500006</v>
      </c>
      <c r="K564">
        <v>1482052815</v>
      </c>
      <c r="L564">
        <v>1479460815</v>
      </c>
      <c r="M564" t="b">
        <v>0</v>
      </c>
      <c r="N564">
        <v>0</v>
      </c>
      <c r="O564" t="b">
        <v>0</v>
      </c>
      <c r="P564" t="s">
        <v>8270</v>
      </c>
      <c r="Q564" s="10" t="s">
        <v>8316</v>
      </c>
      <c r="R564" t="s">
        <v>8317</v>
      </c>
      <c r="S564">
        <f t="shared" si="34"/>
        <v>0</v>
      </c>
      <c r="T564">
        <f t="shared" si="35"/>
        <v>2016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4">
        <f t="shared" si="32"/>
        <v>42052.069988425923</v>
      </c>
      <c r="J565" s="14">
        <f t="shared" si="33"/>
        <v>42022.069988425923</v>
      </c>
      <c r="K565">
        <v>1424137247</v>
      </c>
      <c r="L565">
        <v>1421545247</v>
      </c>
      <c r="M565" t="b">
        <v>0</v>
      </c>
      <c r="N565">
        <v>2</v>
      </c>
      <c r="O565" t="b">
        <v>0</v>
      </c>
      <c r="P565" t="s">
        <v>8270</v>
      </c>
      <c r="Q565" s="10" t="s">
        <v>8316</v>
      </c>
      <c r="R565" t="s">
        <v>8317</v>
      </c>
      <c r="S565">
        <f t="shared" si="34"/>
        <v>0</v>
      </c>
      <c r="T565">
        <f t="shared" si="35"/>
        <v>2015</v>
      </c>
    </row>
    <row r="566" spans="1:20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4">
        <f t="shared" si="32"/>
        <v>42441.942997685182</v>
      </c>
      <c r="J566" s="14">
        <f t="shared" si="33"/>
        <v>42411.942997685182</v>
      </c>
      <c r="K566">
        <v>1457822275</v>
      </c>
      <c r="L566">
        <v>1455230275</v>
      </c>
      <c r="M566" t="b">
        <v>0</v>
      </c>
      <c r="N566">
        <v>1</v>
      </c>
      <c r="O566" t="b">
        <v>0</v>
      </c>
      <c r="P566" t="s">
        <v>8270</v>
      </c>
      <c r="Q566" s="10" t="s">
        <v>8316</v>
      </c>
      <c r="R566" t="s">
        <v>8317</v>
      </c>
      <c r="S566">
        <f t="shared" si="34"/>
        <v>0</v>
      </c>
      <c r="T566">
        <f t="shared" si="35"/>
        <v>2016</v>
      </c>
    </row>
    <row r="567" spans="1:20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4">
        <f t="shared" si="32"/>
        <v>42195.785289351858</v>
      </c>
      <c r="J567" s="14">
        <f t="shared" si="33"/>
        <v>42165.785289351858</v>
      </c>
      <c r="K567">
        <v>1436554249</v>
      </c>
      <c r="L567">
        <v>1433962249</v>
      </c>
      <c r="M567" t="b">
        <v>0</v>
      </c>
      <c r="N567">
        <v>0</v>
      </c>
      <c r="O567" t="b">
        <v>0</v>
      </c>
      <c r="P567" t="s">
        <v>8270</v>
      </c>
      <c r="Q567" s="10" t="s">
        <v>8316</v>
      </c>
      <c r="R567" t="s">
        <v>8317</v>
      </c>
      <c r="S567">
        <f t="shared" si="34"/>
        <v>0</v>
      </c>
      <c r="T567">
        <f t="shared" si="35"/>
        <v>2015</v>
      </c>
    </row>
    <row r="568" spans="1:20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4">
        <f t="shared" si="32"/>
        <v>42565.68440972222</v>
      </c>
      <c r="J568" s="14">
        <f t="shared" si="33"/>
        <v>42535.68440972222</v>
      </c>
      <c r="K568">
        <v>1468513533</v>
      </c>
      <c r="L568">
        <v>1465921533</v>
      </c>
      <c r="M568" t="b">
        <v>0</v>
      </c>
      <c r="N568">
        <v>1</v>
      </c>
      <c r="O568" t="b">
        <v>0</v>
      </c>
      <c r="P568" t="s">
        <v>8270</v>
      </c>
      <c r="Q568" s="10" t="s">
        <v>8316</v>
      </c>
      <c r="R568" t="s">
        <v>8317</v>
      </c>
      <c r="S568">
        <f t="shared" si="34"/>
        <v>0</v>
      </c>
      <c r="T568">
        <f t="shared" si="35"/>
        <v>2016</v>
      </c>
    </row>
    <row r="569" spans="1:20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4">
        <f t="shared" si="32"/>
        <v>42005.842523148152</v>
      </c>
      <c r="J569" s="14">
        <f t="shared" si="33"/>
        <v>41975.842523148152</v>
      </c>
      <c r="K569">
        <v>1420143194</v>
      </c>
      <c r="L569">
        <v>1417551194</v>
      </c>
      <c r="M569" t="b">
        <v>0</v>
      </c>
      <c r="N569">
        <v>0</v>
      </c>
      <c r="O569" t="b">
        <v>0</v>
      </c>
      <c r="P569" t="s">
        <v>8270</v>
      </c>
      <c r="Q569" s="10" t="s">
        <v>8316</v>
      </c>
      <c r="R569" t="s">
        <v>8317</v>
      </c>
      <c r="S569">
        <f t="shared" si="34"/>
        <v>0</v>
      </c>
      <c r="T569">
        <f t="shared" si="35"/>
        <v>2014</v>
      </c>
    </row>
    <row r="570" spans="1:20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4">
        <f t="shared" si="32"/>
        <v>42385.458333333328</v>
      </c>
      <c r="J570" s="14">
        <f t="shared" si="33"/>
        <v>42348.9215625</v>
      </c>
      <c r="K570">
        <v>1452942000</v>
      </c>
      <c r="L570">
        <v>1449785223</v>
      </c>
      <c r="M570" t="b">
        <v>0</v>
      </c>
      <c r="N570">
        <v>5</v>
      </c>
      <c r="O570" t="b">
        <v>0</v>
      </c>
      <c r="P570" t="s">
        <v>8270</v>
      </c>
      <c r="Q570" s="10" t="s">
        <v>8316</v>
      </c>
      <c r="R570" t="s">
        <v>8317</v>
      </c>
      <c r="S570">
        <f t="shared" si="34"/>
        <v>1</v>
      </c>
      <c r="T570">
        <f t="shared" si="35"/>
        <v>2015</v>
      </c>
    </row>
    <row r="571" spans="1:20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4">
        <f t="shared" si="32"/>
        <v>42370.847361111111</v>
      </c>
      <c r="J571" s="14">
        <f t="shared" si="33"/>
        <v>42340.847361111111</v>
      </c>
      <c r="K571">
        <v>1451679612</v>
      </c>
      <c r="L571">
        <v>1449087612</v>
      </c>
      <c r="M571" t="b">
        <v>0</v>
      </c>
      <c r="N571">
        <v>1</v>
      </c>
      <c r="O571" t="b">
        <v>0</v>
      </c>
      <c r="P571" t="s">
        <v>8270</v>
      </c>
      <c r="Q571" s="10" t="s">
        <v>8316</v>
      </c>
      <c r="R571" t="s">
        <v>8317</v>
      </c>
      <c r="S571">
        <f t="shared" si="34"/>
        <v>1</v>
      </c>
      <c r="T571">
        <f t="shared" si="35"/>
        <v>2015</v>
      </c>
    </row>
    <row r="572" spans="1:20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4">
        <f t="shared" si="32"/>
        <v>42418.798252314817</v>
      </c>
      <c r="J572" s="14">
        <f t="shared" si="33"/>
        <v>42388.798252314817</v>
      </c>
      <c r="K572">
        <v>1455822569</v>
      </c>
      <c r="L572">
        <v>1453230569</v>
      </c>
      <c r="M572" t="b">
        <v>0</v>
      </c>
      <c r="N572">
        <v>1</v>
      </c>
      <c r="O572" t="b">
        <v>0</v>
      </c>
      <c r="P572" t="s">
        <v>8270</v>
      </c>
      <c r="Q572" s="10" t="s">
        <v>8316</v>
      </c>
      <c r="R572" t="s">
        <v>8317</v>
      </c>
      <c r="S572">
        <f t="shared" si="34"/>
        <v>0</v>
      </c>
      <c r="T572">
        <f t="shared" si="35"/>
        <v>2016</v>
      </c>
    </row>
    <row r="573" spans="1:20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4">
        <f t="shared" si="32"/>
        <v>42212.165972222225</v>
      </c>
      <c r="J573" s="14">
        <f t="shared" si="33"/>
        <v>42192.816238425927</v>
      </c>
      <c r="K573">
        <v>1437969540</v>
      </c>
      <c r="L573">
        <v>1436297723</v>
      </c>
      <c r="M573" t="b">
        <v>0</v>
      </c>
      <c r="N573">
        <v>2</v>
      </c>
      <c r="O573" t="b">
        <v>0</v>
      </c>
      <c r="P573" t="s">
        <v>8270</v>
      </c>
      <c r="Q573" s="10" t="s">
        <v>8316</v>
      </c>
      <c r="R573" t="s">
        <v>8317</v>
      </c>
      <c r="S573">
        <f t="shared" si="34"/>
        <v>0</v>
      </c>
      <c r="T573">
        <f t="shared" si="35"/>
        <v>2015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4">
        <f t="shared" si="32"/>
        <v>42312.757962962962</v>
      </c>
      <c r="J574" s="14">
        <f t="shared" si="33"/>
        <v>42282.71629629629</v>
      </c>
      <c r="K574">
        <v>1446660688</v>
      </c>
      <c r="L574">
        <v>1444065088</v>
      </c>
      <c r="M574" t="b">
        <v>0</v>
      </c>
      <c r="N574">
        <v>0</v>
      </c>
      <c r="O574" t="b">
        <v>0</v>
      </c>
      <c r="P574" t="s">
        <v>8270</v>
      </c>
      <c r="Q574" s="10" t="s">
        <v>8316</v>
      </c>
      <c r="R574" t="s">
        <v>8317</v>
      </c>
      <c r="S574">
        <f t="shared" si="34"/>
        <v>0</v>
      </c>
      <c r="T574">
        <f t="shared" si="35"/>
        <v>2015</v>
      </c>
    </row>
    <row r="575" spans="1:20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4">
        <f t="shared" si="32"/>
        <v>42022.05</v>
      </c>
      <c r="J575" s="14">
        <f t="shared" si="33"/>
        <v>41963.050127314811</v>
      </c>
      <c r="K575">
        <v>1421543520</v>
      </c>
      <c r="L575">
        <v>1416445931</v>
      </c>
      <c r="M575" t="b">
        <v>0</v>
      </c>
      <c r="N575">
        <v>9</v>
      </c>
      <c r="O575" t="b">
        <v>0</v>
      </c>
      <c r="P575" t="s">
        <v>8270</v>
      </c>
      <c r="Q575" s="10" t="s">
        <v>8316</v>
      </c>
      <c r="R575" t="s">
        <v>8317</v>
      </c>
      <c r="S575">
        <f t="shared" si="34"/>
        <v>0</v>
      </c>
      <c r="T575">
        <f t="shared" si="35"/>
        <v>2014</v>
      </c>
    </row>
    <row r="576" spans="1:20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4">
        <f t="shared" si="32"/>
        <v>42662.443368055552</v>
      </c>
      <c r="J576" s="14">
        <f t="shared" si="33"/>
        <v>42632.443368055552</v>
      </c>
      <c r="K576">
        <v>1476873507</v>
      </c>
      <c r="L576">
        <v>1474281507</v>
      </c>
      <c r="M576" t="b">
        <v>0</v>
      </c>
      <c r="N576">
        <v>4</v>
      </c>
      <c r="O576" t="b">
        <v>0</v>
      </c>
      <c r="P576" t="s">
        <v>8270</v>
      </c>
      <c r="Q576" s="10" t="s">
        <v>8316</v>
      </c>
      <c r="R576" t="s">
        <v>8317</v>
      </c>
      <c r="S576">
        <f t="shared" si="34"/>
        <v>1</v>
      </c>
      <c r="T576">
        <f t="shared" si="35"/>
        <v>2016</v>
      </c>
    </row>
    <row r="577" spans="1:20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4">
        <f t="shared" si="32"/>
        <v>42168.692627314813</v>
      </c>
      <c r="J577" s="14">
        <f t="shared" si="33"/>
        <v>42138.692627314813</v>
      </c>
      <c r="K577">
        <v>1434213443</v>
      </c>
      <c r="L577">
        <v>1431621443</v>
      </c>
      <c r="M577" t="b">
        <v>0</v>
      </c>
      <c r="N577">
        <v>4</v>
      </c>
      <c r="O577" t="b">
        <v>0</v>
      </c>
      <c r="P577" t="s">
        <v>8270</v>
      </c>
      <c r="Q577" s="10" t="s">
        <v>8316</v>
      </c>
      <c r="R577" t="s">
        <v>8317</v>
      </c>
      <c r="S577">
        <f t="shared" si="34"/>
        <v>0</v>
      </c>
      <c r="T577">
        <f t="shared" si="35"/>
        <v>2015</v>
      </c>
    </row>
    <row r="578" spans="1:20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4">
        <f t="shared" ref="I578:I641" si="36">K578/60/60/24+DATE(1970,1,1)</f>
        <v>42091.43</v>
      </c>
      <c r="J578" s="14">
        <f t="shared" ref="J578:J641" si="37">L578/60/60/24+DATE(1970,1,1)</f>
        <v>42031.471666666665</v>
      </c>
      <c r="K578">
        <v>1427537952</v>
      </c>
      <c r="L578">
        <v>1422357552</v>
      </c>
      <c r="M578" t="b">
        <v>0</v>
      </c>
      <c r="N578">
        <v>1</v>
      </c>
      <c r="O578" t="b">
        <v>0</v>
      </c>
      <c r="P578" t="s">
        <v>8270</v>
      </c>
      <c r="Q578" s="10" t="s">
        <v>8316</v>
      </c>
      <c r="R578" t="s">
        <v>8317</v>
      </c>
      <c r="S578">
        <f t="shared" ref="S578:S641" si="38">ROUND(E578/D578*100,0)</f>
        <v>0</v>
      </c>
      <c r="T578">
        <f t="shared" ref="T578:T641" si="39">YEAR(J578)</f>
        <v>2015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4">
        <f t="shared" si="36"/>
        <v>42510.589143518519</v>
      </c>
      <c r="J579" s="14">
        <f t="shared" si="37"/>
        <v>42450.589143518519</v>
      </c>
      <c r="K579">
        <v>1463753302</v>
      </c>
      <c r="L579">
        <v>1458569302</v>
      </c>
      <c r="M579" t="b">
        <v>0</v>
      </c>
      <c r="N579">
        <v>1</v>
      </c>
      <c r="O579" t="b">
        <v>0</v>
      </c>
      <c r="P579" t="s">
        <v>8270</v>
      </c>
      <c r="Q579" s="10" t="s">
        <v>8316</v>
      </c>
      <c r="R579" t="s">
        <v>8317</v>
      </c>
      <c r="S579">
        <f t="shared" si="38"/>
        <v>0</v>
      </c>
      <c r="T579">
        <f t="shared" si="39"/>
        <v>2016</v>
      </c>
    </row>
    <row r="580" spans="1:20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4">
        <f t="shared" si="36"/>
        <v>42254.578622685185</v>
      </c>
      <c r="J580" s="14">
        <f t="shared" si="37"/>
        <v>42230.578622685185</v>
      </c>
      <c r="K580">
        <v>1441633993</v>
      </c>
      <c r="L580">
        <v>1439560393</v>
      </c>
      <c r="M580" t="b">
        <v>0</v>
      </c>
      <c r="N580">
        <v>7</v>
      </c>
      <c r="O580" t="b">
        <v>0</v>
      </c>
      <c r="P580" t="s">
        <v>8270</v>
      </c>
      <c r="Q580" s="10" t="s">
        <v>8316</v>
      </c>
      <c r="R580" t="s">
        <v>8317</v>
      </c>
      <c r="S580">
        <f t="shared" si="38"/>
        <v>0</v>
      </c>
      <c r="T580">
        <f t="shared" si="39"/>
        <v>2015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4">
        <f t="shared" si="36"/>
        <v>41998.852118055554</v>
      </c>
      <c r="J581" s="14">
        <f t="shared" si="37"/>
        <v>41968.852118055554</v>
      </c>
      <c r="K581">
        <v>1419539223</v>
      </c>
      <c r="L581">
        <v>1416947223</v>
      </c>
      <c r="M581" t="b">
        <v>0</v>
      </c>
      <c r="N581">
        <v>5</v>
      </c>
      <c r="O581" t="b">
        <v>0</v>
      </c>
      <c r="P581" t="s">
        <v>8270</v>
      </c>
      <c r="Q581" s="10" t="s">
        <v>8316</v>
      </c>
      <c r="R581" t="s">
        <v>8317</v>
      </c>
      <c r="S581">
        <f t="shared" si="38"/>
        <v>1</v>
      </c>
      <c r="T581">
        <f t="shared" si="39"/>
        <v>2014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4">
        <f t="shared" si="36"/>
        <v>42635.908182870371</v>
      </c>
      <c r="J582" s="14">
        <f t="shared" si="37"/>
        <v>42605.908182870371</v>
      </c>
      <c r="K582">
        <v>1474580867</v>
      </c>
      <c r="L582">
        <v>1471988867</v>
      </c>
      <c r="M582" t="b">
        <v>0</v>
      </c>
      <c r="N582">
        <v>1</v>
      </c>
      <c r="O582" t="b">
        <v>0</v>
      </c>
      <c r="P582" t="s">
        <v>8270</v>
      </c>
      <c r="Q582" s="10" t="s">
        <v>8316</v>
      </c>
      <c r="R582" t="s">
        <v>8317</v>
      </c>
      <c r="S582">
        <f t="shared" si="38"/>
        <v>0</v>
      </c>
      <c r="T582">
        <f t="shared" si="39"/>
        <v>2016</v>
      </c>
    </row>
    <row r="583" spans="1:20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4">
        <f t="shared" si="36"/>
        <v>42218.012777777782</v>
      </c>
      <c r="J583" s="14">
        <f t="shared" si="37"/>
        <v>42188.012777777782</v>
      </c>
      <c r="K583">
        <v>1438474704</v>
      </c>
      <c r="L583">
        <v>1435882704</v>
      </c>
      <c r="M583" t="b">
        <v>0</v>
      </c>
      <c r="N583">
        <v>0</v>
      </c>
      <c r="O583" t="b">
        <v>0</v>
      </c>
      <c r="P583" t="s">
        <v>8270</v>
      </c>
      <c r="Q583" s="10" t="s">
        <v>8316</v>
      </c>
      <c r="R583" t="s">
        <v>8317</v>
      </c>
      <c r="S583">
        <f t="shared" si="38"/>
        <v>0</v>
      </c>
      <c r="T583">
        <f t="shared" si="39"/>
        <v>2015</v>
      </c>
    </row>
    <row r="584" spans="1:20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4">
        <f t="shared" si="36"/>
        <v>42078.75</v>
      </c>
      <c r="J584" s="14">
        <f t="shared" si="37"/>
        <v>42055.739803240736</v>
      </c>
      <c r="K584">
        <v>1426442400</v>
      </c>
      <c r="L584">
        <v>1424454319</v>
      </c>
      <c r="M584" t="b">
        <v>0</v>
      </c>
      <c r="N584">
        <v>0</v>
      </c>
      <c r="O584" t="b">
        <v>0</v>
      </c>
      <c r="P584" t="s">
        <v>8270</v>
      </c>
      <c r="Q584" s="10" t="s">
        <v>8316</v>
      </c>
      <c r="R584" t="s">
        <v>8317</v>
      </c>
      <c r="S584">
        <f t="shared" si="38"/>
        <v>0</v>
      </c>
      <c r="T584">
        <f t="shared" si="39"/>
        <v>2015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4">
        <f t="shared" si="36"/>
        <v>42082.896840277783</v>
      </c>
      <c r="J585" s="14">
        <f t="shared" si="37"/>
        <v>42052.93850694444</v>
      </c>
      <c r="K585">
        <v>1426800687</v>
      </c>
      <c r="L585">
        <v>1424212287</v>
      </c>
      <c r="M585" t="b">
        <v>0</v>
      </c>
      <c r="N585">
        <v>1</v>
      </c>
      <c r="O585" t="b">
        <v>0</v>
      </c>
      <c r="P585" t="s">
        <v>8270</v>
      </c>
      <c r="Q585" s="10" t="s">
        <v>8316</v>
      </c>
      <c r="R585" t="s">
        <v>8317</v>
      </c>
      <c r="S585">
        <f t="shared" si="38"/>
        <v>0</v>
      </c>
      <c r="T585">
        <f t="shared" si="39"/>
        <v>2015</v>
      </c>
    </row>
    <row r="586" spans="1:20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4">
        <f t="shared" si="36"/>
        <v>42079.674953703703</v>
      </c>
      <c r="J586" s="14">
        <f t="shared" si="37"/>
        <v>42049.716620370367</v>
      </c>
      <c r="K586">
        <v>1426522316</v>
      </c>
      <c r="L586">
        <v>1423933916</v>
      </c>
      <c r="M586" t="b">
        <v>0</v>
      </c>
      <c r="N586">
        <v>2</v>
      </c>
      <c r="O586" t="b">
        <v>0</v>
      </c>
      <c r="P586" t="s">
        <v>8270</v>
      </c>
      <c r="Q586" s="10" t="s">
        <v>8316</v>
      </c>
      <c r="R586" t="s">
        <v>8317</v>
      </c>
      <c r="S586">
        <f t="shared" si="38"/>
        <v>1</v>
      </c>
      <c r="T586">
        <f t="shared" si="39"/>
        <v>2015</v>
      </c>
    </row>
    <row r="587" spans="1:20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4">
        <f t="shared" si="36"/>
        <v>42339</v>
      </c>
      <c r="J587" s="14">
        <f t="shared" si="37"/>
        <v>42283.3909375</v>
      </c>
      <c r="K587">
        <v>1448928000</v>
      </c>
      <c r="L587">
        <v>1444123377</v>
      </c>
      <c r="M587" t="b">
        <v>0</v>
      </c>
      <c r="N587">
        <v>0</v>
      </c>
      <c r="O587" t="b">
        <v>0</v>
      </c>
      <c r="P587" t="s">
        <v>8270</v>
      </c>
      <c r="Q587" s="10" t="s">
        <v>8316</v>
      </c>
      <c r="R587" t="s">
        <v>8317</v>
      </c>
      <c r="S587">
        <f t="shared" si="38"/>
        <v>0</v>
      </c>
      <c r="T587">
        <f t="shared" si="39"/>
        <v>2015</v>
      </c>
    </row>
    <row r="588" spans="1:20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4">
        <f t="shared" si="36"/>
        <v>42050.854247685187</v>
      </c>
      <c r="J588" s="14">
        <f t="shared" si="37"/>
        <v>42020.854247685187</v>
      </c>
      <c r="K588">
        <v>1424032207</v>
      </c>
      <c r="L588">
        <v>1421440207</v>
      </c>
      <c r="M588" t="b">
        <v>0</v>
      </c>
      <c r="N588">
        <v>4</v>
      </c>
      <c r="O588" t="b">
        <v>0</v>
      </c>
      <c r="P588" t="s">
        <v>8270</v>
      </c>
      <c r="Q588" s="10" t="s">
        <v>8316</v>
      </c>
      <c r="R588" t="s">
        <v>8317</v>
      </c>
      <c r="S588">
        <f t="shared" si="38"/>
        <v>1</v>
      </c>
      <c r="T588">
        <f t="shared" si="39"/>
        <v>2015</v>
      </c>
    </row>
    <row r="589" spans="1:20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4">
        <f t="shared" si="36"/>
        <v>42110.757326388892</v>
      </c>
      <c r="J589" s="14">
        <f t="shared" si="37"/>
        <v>42080.757326388892</v>
      </c>
      <c r="K589">
        <v>1429207833</v>
      </c>
      <c r="L589">
        <v>1426615833</v>
      </c>
      <c r="M589" t="b">
        <v>0</v>
      </c>
      <c r="N589">
        <v>7</v>
      </c>
      <c r="O589" t="b">
        <v>0</v>
      </c>
      <c r="P589" t="s">
        <v>8270</v>
      </c>
      <c r="Q589" s="10" t="s">
        <v>8316</v>
      </c>
      <c r="R589" t="s">
        <v>8317</v>
      </c>
      <c r="S589">
        <f t="shared" si="38"/>
        <v>9</v>
      </c>
      <c r="T589">
        <f t="shared" si="39"/>
        <v>2015</v>
      </c>
    </row>
    <row r="590" spans="1:20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4">
        <f t="shared" si="36"/>
        <v>42691.811180555553</v>
      </c>
      <c r="J590" s="14">
        <f t="shared" si="37"/>
        <v>42631.769513888896</v>
      </c>
      <c r="K590">
        <v>1479410886</v>
      </c>
      <c r="L590">
        <v>1474223286</v>
      </c>
      <c r="M590" t="b">
        <v>0</v>
      </c>
      <c r="N590">
        <v>2</v>
      </c>
      <c r="O590" t="b">
        <v>0</v>
      </c>
      <c r="P590" t="s">
        <v>8270</v>
      </c>
      <c r="Q590" s="10" t="s">
        <v>8316</v>
      </c>
      <c r="R590" t="s">
        <v>8317</v>
      </c>
      <c r="S590">
        <f t="shared" si="38"/>
        <v>3</v>
      </c>
      <c r="T590">
        <f t="shared" si="39"/>
        <v>2016</v>
      </c>
    </row>
    <row r="591" spans="1:20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4">
        <f t="shared" si="36"/>
        <v>42193.614571759259</v>
      </c>
      <c r="J591" s="14">
        <f t="shared" si="37"/>
        <v>42178.614571759259</v>
      </c>
      <c r="K591">
        <v>1436366699</v>
      </c>
      <c r="L591">
        <v>1435070699</v>
      </c>
      <c r="M591" t="b">
        <v>0</v>
      </c>
      <c r="N591">
        <v>1</v>
      </c>
      <c r="O591" t="b">
        <v>0</v>
      </c>
      <c r="P591" t="s">
        <v>8270</v>
      </c>
      <c r="Q591" s="10" t="s">
        <v>8316</v>
      </c>
      <c r="R591" t="s">
        <v>8317</v>
      </c>
      <c r="S591">
        <f t="shared" si="38"/>
        <v>0</v>
      </c>
      <c r="T591">
        <f t="shared" si="39"/>
        <v>2015</v>
      </c>
    </row>
    <row r="592" spans="1:20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4">
        <f t="shared" si="36"/>
        <v>42408.542361111111</v>
      </c>
      <c r="J592" s="14">
        <f t="shared" si="37"/>
        <v>42377.554756944446</v>
      </c>
      <c r="K592">
        <v>1454936460</v>
      </c>
      <c r="L592">
        <v>1452259131</v>
      </c>
      <c r="M592" t="b">
        <v>0</v>
      </c>
      <c r="N592">
        <v>9</v>
      </c>
      <c r="O592" t="b">
        <v>0</v>
      </c>
      <c r="P592" t="s">
        <v>8270</v>
      </c>
      <c r="Q592" s="10" t="s">
        <v>8316</v>
      </c>
      <c r="R592" t="s">
        <v>8317</v>
      </c>
      <c r="S592">
        <f t="shared" si="38"/>
        <v>4</v>
      </c>
      <c r="T592">
        <f t="shared" si="39"/>
        <v>2016</v>
      </c>
    </row>
    <row r="593" spans="1:20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4">
        <f t="shared" si="36"/>
        <v>42207.543171296296</v>
      </c>
      <c r="J593" s="14">
        <f t="shared" si="37"/>
        <v>42177.543171296296</v>
      </c>
      <c r="K593">
        <v>1437570130</v>
      </c>
      <c r="L593">
        <v>1434978130</v>
      </c>
      <c r="M593" t="b">
        <v>0</v>
      </c>
      <c r="N593">
        <v>2</v>
      </c>
      <c r="O593" t="b">
        <v>0</v>
      </c>
      <c r="P593" t="s">
        <v>8270</v>
      </c>
      <c r="Q593" s="10" t="s">
        <v>8316</v>
      </c>
      <c r="R593" t="s">
        <v>8317</v>
      </c>
      <c r="S593">
        <f t="shared" si="38"/>
        <v>0</v>
      </c>
      <c r="T593">
        <f t="shared" si="39"/>
        <v>2015</v>
      </c>
    </row>
    <row r="594" spans="1:20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4">
        <f t="shared" si="36"/>
        <v>41976.232175925921</v>
      </c>
      <c r="J594" s="14">
        <f t="shared" si="37"/>
        <v>41946.232175925928</v>
      </c>
      <c r="K594">
        <v>1417584860</v>
      </c>
      <c r="L594">
        <v>1414992860</v>
      </c>
      <c r="M594" t="b">
        <v>0</v>
      </c>
      <c r="N594">
        <v>1</v>
      </c>
      <c r="O594" t="b">
        <v>0</v>
      </c>
      <c r="P594" t="s">
        <v>8270</v>
      </c>
      <c r="Q594" s="10" t="s">
        <v>8316</v>
      </c>
      <c r="R594" t="s">
        <v>8317</v>
      </c>
      <c r="S594">
        <f t="shared" si="38"/>
        <v>3</v>
      </c>
      <c r="T594">
        <f t="shared" si="39"/>
        <v>2014</v>
      </c>
    </row>
    <row r="595" spans="1:20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4">
        <f t="shared" si="36"/>
        <v>42100.635937500003</v>
      </c>
      <c r="J595" s="14">
        <f t="shared" si="37"/>
        <v>42070.677604166667</v>
      </c>
      <c r="K595">
        <v>1428333345</v>
      </c>
      <c r="L595">
        <v>1425744945</v>
      </c>
      <c r="M595" t="b">
        <v>0</v>
      </c>
      <c r="N595">
        <v>7</v>
      </c>
      <c r="O595" t="b">
        <v>0</v>
      </c>
      <c r="P595" t="s">
        <v>8270</v>
      </c>
      <c r="Q595" s="10" t="s">
        <v>8316</v>
      </c>
      <c r="R595" t="s">
        <v>8317</v>
      </c>
      <c r="S595">
        <f t="shared" si="38"/>
        <v>23</v>
      </c>
      <c r="T595">
        <f t="shared" si="39"/>
        <v>2015</v>
      </c>
    </row>
    <row r="596" spans="1:20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4">
        <f t="shared" si="36"/>
        <v>42476.780162037037</v>
      </c>
      <c r="J596" s="14">
        <f t="shared" si="37"/>
        <v>42446.780162037037</v>
      </c>
      <c r="K596">
        <v>1460832206</v>
      </c>
      <c r="L596">
        <v>1458240206</v>
      </c>
      <c r="M596" t="b">
        <v>0</v>
      </c>
      <c r="N596">
        <v>2</v>
      </c>
      <c r="O596" t="b">
        <v>0</v>
      </c>
      <c r="P596" t="s">
        <v>8270</v>
      </c>
      <c r="Q596" s="10" t="s">
        <v>8316</v>
      </c>
      <c r="R596" t="s">
        <v>8317</v>
      </c>
      <c r="S596">
        <f t="shared" si="38"/>
        <v>0</v>
      </c>
      <c r="T596">
        <f t="shared" si="39"/>
        <v>2016</v>
      </c>
    </row>
    <row r="597" spans="1:20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4">
        <f t="shared" si="36"/>
        <v>42128.069884259254</v>
      </c>
      <c r="J597" s="14">
        <f t="shared" si="37"/>
        <v>42083.069884259254</v>
      </c>
      <c r="K597">
        <v>1430703638</v>
      </c>
      <c r="L597">
        <v>1426815638</v>
      </c>
      <c r="M597" t="b">
        <v>0</v>
      </c>
      <c r="N597">
        <v>8</v>
      </c>
      <c r="O597" t="b">
        <v>0</v>
      </c>
      <c r="P597" t="s">
        <v>8270</v>
      </c>
      <c r="Q597" s="10" t="s">
        <v>8316</v>
      </c>
      <c r="R597" t="s">
        <v>8317</v>
      </c>
      <c r="S597">
        <f t="shared" si="38"/>
        <v>0</v>
      </c>
      <c r="T597">
        <f t="shared" si="39"/>
        <v>2015</v>
      </c>
    </row>
    <row r="598" spans="1:20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4">
        <f t="shared" si="36"/>
        <v>42676.896898148145</v>
      </c>
      <c r="J598" s="14">
        <f t="shared" si="37"/>
        <v>42646.896898148145</v>
      </c>
      <c r="K598">
        <v>1478122292</v>
      </c>
      <c r="L598">
        <v>1475530292</v>
      </c>
      <c r="M598" t="b">
        <v>0</v>
      </c>
      <c r="N598">
        <v>2</v>
      </c>
      <c r="O598" t="b">
        <v>0</v>
      </c>
      <c r="P598" t="s">
        <v>8270</v>
      </c>
      <c r="Q598" s="10" t="s">
        <v>8316</v>
      </c>
      <c r="R598" t="s">
        <v>8317</v>
      </c>
      <c r="S598">
        <f t="shared" si="38"/>
        <v>0</v>
      </c>
      <c r="T598">
        <f t="shared" si="39"/>
        <v>2016</v>
      </c>
    </row>
    <row r="599" spans="1:20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4">
        <f t="shared" si="36"/>
        <v>42582.666666666672</v>
      </c>
      <c r="J599" s="14">
        <f t="shared" si="37"/>
        <v>42545.705266203702</v>
      </c>
      <c r="K599">
        <v>1469980800</v>
      </c>
      <c r="L599">
        <v>1466787335</v>
      </c>
      <c r="M599" t="b">
        <v>0</v>
      </c>
      <c r="N599">
        <v>2</v>
      </c>
      <c r="O599" t="b">
        <v>0</v>
      </c>
      <c r="P599" t="s">
        <v>8270</v>
      </c>
      <c r="Q599" s="10" t="s">
        <v>8316</v>
      </c>
      <c r="R599" t="s">
        <v>8317</v>
      </c>
      <c r="S599">
        <f t="shared" si="38"/>
        <v>0</v>
      </c>
      <c r="T599">
        <f t="shared" si="39"/>
        <v>2016</v>
      </c>
    </row>
    <row r="600" spans="1:20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4">
        <f t="shared" si="36"/>
        <v>41978.00209490741</v>
      </c>
      <c r="J600" s="14">
        <f t="shared" si="37"/>
        <v>41948.00209490741</v>
      </c>
      <c r="K600">
        <v>1417737781</v>
      </c>
      <c r="L600">
        <v>1415145781</v>
      </c>
      <c r="M600" t="b">
        <v>0</v>
      </c>
      <c r="N600">
        <v>7</v>
      </c>
      <c r="O600" t="b">
        <v>0</v>
      </c>
      <c r="P600" t="s">
        <v>8270</v>
      </c>
      <c r="Q600" s="10" t="s">
        <v>8316</v>
      </c>
      <c r="R600" t="s">
        <v>8317</v>
      </c>
      <c r="S600">
        <f t="shared" si="38"/>
        <v>34</v>
      </c>
      <c r="T600">
        <f t="shared" si="39"/>
        <v>2014</v>
      </c>
    </row>
    <row r="601" spans="1:20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4">
        <f t="shared" si="36"/>
        <v>42071.636111111111</v>
      </c>
      <c r="J601" s="14">
        <f t="shared" si="37"/>
        <v>42047.812523148154</v>
      </c>
      <c r="K601">
        <v>1425827760</v>
      </c>
      <c r="L601">
        <v>1423769402</v>
      </c>
      <c r="M601" t="b">
        <v>0</v>
      </c>
      <c r="N601">
        <v>2</v>
      </c>
      <c r="O601" t="b">
        <v>0</v>
      </c>
      <c r="P601" t="s">
        <v>8270</v>
      </c>
      <c r="Q601" s="10" t="s">
        <v>8316</v>
      </c>
      <c r="R601" t="s">
        <v>8317</v>
      </c>
      <c r="S601">
        <f t="shared" si="38"/>
        <v>0</v>
      </c>
      <c r="T601">
        <f t="shared" si="39"/>
        <v>2015</v>
      </c>
    </row>
    <row r="602" spans="1:20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4">
        <f t="shared" si="36"/>
        <v>42133.798171296294</v>
      </c>
      <c r="J602" s="14">
        <f t="shared" si="37"/>
        <v>42073.798171296294</v>
      </c>
      <c r="K602">
        <v>1431198562</v>
      </c>
      <c r="L602">
        <v>1426014562</v>
      </c>
      <c r="M602" t="b">
        <v>0</v>
      </c>
      <c r="N602">
        <v>1</v>
      </c>
      <c r="O602" t="b">
        <v>0</v>
      </c>
      <c r="P602" t="s">
        <v>8270</v>
      </c>
      <c r="Q602" s="10" t="s">
        <v>8316</v>
      </c>
      <c r="R602" t="s">
        <v>8317</v>
      </c>
      <c r="S602">
        <f t="shared" si="38"/>
        <v>2</v>
      </c>
      <c r="T602">
        <f t="shared" si="39"/>
        <v>2015</v>
      </c>
    </row>
    <row r="603" spans="1:20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4">
        <f t="shared" si="36"/>
        <v>41999.858090277776</v>
      </c>
      <c r="J603" s="14">
        <f t="shared" si="37"/>
        <v>41969.858090277776</v>
      </c>
      <c r="K603">
        <v>1419626139</v>
      </c>
      <c r="L603">
        <v>1417034139</v>
      </c>
      <c r="M603" t="b">
        <v>0</v>
      </c>
      <c r="N603">
        <v>6</v>
      </c>
      <c r="O603" t="b">
        <v>0</v>
      </c>
      <c r="P603" t="s">
        <v>8270</v>
      </c>
      <c r="Q603" s="10" t="s">
        <v>8316</v>
      </c>
      <c r="R603" t="s">
        <v>8317</v>
      </c>
      <c r="S603">
        <f t="shared" si="38"/>
        <v>1</v>
      </c>
      <c r="T603">
        <f t="shared" si="39"/>
        <v>2014</v>
      </c>
    </row>
    <row r="604" spans="1:20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4">
        <f t="shared" si="36"/>
        <v>42173.79415509259</v>
      </c>
      <c r="J604" s="14">
        <f t="shared" si="37"/>
        <v>42143.79415509259</v>
      </c>
      <c r="K604">
        <v>1434654215</v>
      </c>
      <c r="L604">
        <v>1432062215</v>
      </c>
      <c r="M604" t="b">
        <v>0</v>
      </c>
      <c r="N604">
        <v>0</v>
      </c>
      <c r="O604" t="b">
        <v>0</v>
      </c>
      <c r="P604" t="s">
        <v>8270</v>
      </c>
      <c r="Q604" s="10" t="s">
        <v>8316</v>
      </c>
      <c r="R604" t="s">
        <v>8317</v>
      </c>
      <c r="S604">
        <f t="shared" si="38"/>
        <v>0</v>
      </c>
      <c r="T604">
        <f t="shared" si="39"/>
        <v>2015</v>
      </c>
    </row>
    <row r="605" spans="1:20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4">
        <f t="shared" si="36"/>
        <v>41865.639155092591</v>
      </c>
      <c r="J605" s="14">
        <f t="shared" si="37"/>
        <v>41835.639155092591</v>
      </c>
      <c r="K605">
        <v>1408029623</v>
      </c>
      <c r="L605">
        <v>1405437623</v>
      </c>
      <c r="M605" t="b">
        <v>0</v>
      </c>
      <c r="N605">
        <v>13</v>
      </c>
      <c r="O605" t="b">
        <v>0</v>
      </c>
      <c r="P605" t="s">
        <v>8270</v>
      </c>
      <c r="Q605" s="10" t="s">
        <v>8316</v>
      </c>
      <c r="R605" t="s">
        <v>8317</v>
      </c>
      <c r="S605">
        <f t="shared" si="38"/>
        <v>4</v>
      </c>
      <c r="T605">
        <f t="shared" si="39"/>
        <v>2014</v>
      </c>
    </row>
    <row r="606" spans="1:20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4">
        <f t="shared" si="36"/>
        <v>41879.035370370373</v>
      </c>
      <c r="J606" s="14">
        <f t="shared" si="37"/>
        <v>41849.035370370373</v>
      </c>
      <c r="K606">
        <v>1409187056</v>
      </c>
      <c r="L606">
        <v>1406595056</v>
      </c>
      <c r="M606" t="b">
        <v>0</v>
      </c>
      <c r="N606">
        <v>0</v>
      </c>
      <c r="O606" t="b">
        <v>0</v>
      </c>
      <c r="P606" t="s">
        <v>8270</v>
      </c>
      <c r="Q606" s="10" t="s">
        <v>8316</v>
      </c>
      <c r="R606" t="s">
        <v>8317</v>
      </c>
      <c r="S606">
        <f t="shared" si="38"/>
        <v>0</v>
      </c>
      <c r="T606">
        <f t="shared" si="39"/>
        <v>2014</v>
      </c>
    </row>
    <row r="607" spans="1:20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4">
        <f t="shared" si="36"/>
        <v>42239.357731481476</v>
      </c>
      <c r="J607" s="14">
        <f t="shared" si="37"/>
        <v>42194.357731481476</v>
      </c>
      <c r="K607">
        <v>1440318908</v>
      </c>
      <c r="L607">
        <v>1436430908</v>
      </c>
      <c r="M607" t="b">
        <v>0</v>
      </c>
      <c r="N607">
        <v>8</v>
      </c>
      <c r="O607" t="b">
        <v>0</v>
      </c>
      <c r="P607" t="s">
        <v>8270</v>
      </c>
      <c r="Q607" s="10" t="s">
        <v>8316</v>
      </c>
      <c r="R607" t="s">
        <v>8317</v>
      </c>
      <c r="S607">
        <f t="shared" si="38"/>
        <v>3</v>
      </c>
      <c r="T607">
        <f t="shared" si="39"/>
        <v>2015</v>
      </c>
    </row>
    <row r="608" spans="1:20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4">
        <f t="shared" si="36"/>
        <v>42148.625</v>
      </c>
      <c r="J608" s="14">
        <f t="shared" si="37"/>
        <v>42102.650567129633</v>
      </c>
      <c r="K608">
        <v>1432479600</v>
      </c>
      <c r="L608">
        <v>1428507409</v>
      </c>
      <c r="M608" t="b">
        <v>0</v>
      </c>
      <c r="N608">
        <v>1</v>
      </c>
      <c r="O608" t="b">
        <v>0</v>
      </c>
      <c r="P608" t="s">
        <v>8270</v>
      </c>
      <c r="Q608" s="10" t="s">
        <v>8316</v>
      </c>
      <c r="R608" t="s">
        <v>8317</v>
      </c>
      <c r="S608">
        <f t="shared" si="38"/>
        <v>0</v>
      </c>
      <c r="T608">
        <f t="shared" si="39"/>
        <v>2015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4">
        <f t="shared" si="36"/>
        <v>42330.867314814815</v>
      </c>
      <c r="J609" s="14">
        <f t="shared" si="37"/>
        <v>42300.825648148151</v>
      </c>
      <c r="K609">
        <v>1448225336</v>
      </c>
      <c r="L609">
        <v>1445629736</v>
      </c>
      <c r="M609" t="b">
        <v>0</v>
      </c>
      <c r="N609">
        <v>0</v>
      </c>
      <c r="O609" t="b">
        <v>0</v>
      </c>
      <c r="P609" t="s">
        <v>8270</v>
      </c>
      <c r="Q609" s="10" t="s">
        <v>8316</v>
      </c>
      <c r="R609" t="s">
        <v>8317</v>
      </c>
      <c r="S609">
        <f t="shared" si="38"/>
        <v>0</v>
      </c>
      <c r="T609">
        <f t="shared" si="39"/>
        <v>2015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4">
        <f t="shared" si="36"/>
        <v>42170.921064814815</v>
      </c>
      <c r="J610" s="14">
        <f t="shared" si="37"/>
        <v>42140.921064814815</v>
      </c>
      <c r="K610">
        <v>1434405980</v>
      </c>
      <c r="L610">
        <v>1431813980</v>
      </c>
      <c r="M610" t="b">
        <v>0</v>
      </c>
      <c r="N610">
        <v>5</v>
      </c>
      <c r="O610" t="b">
        <v>0</v>
      </c>
      <c r="P610" t="s">
        <v>8270</v>
      </c>
      <c r="Q610" s="10" t="s">
        <v>8316</v>
      </c>
      <c r="R610" t="s">
        <v>8317</v>
      </c>
      <c r="S610">
        <f t="shared" si="38"/>
        <v>1</v>
      </c>
      <c r="T610">
        <f t="shared" si="39"/>
        <v>2015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4">
        <f t="shared" si="36"/>
        <v>42337.075740740736</v>
      </c>
      <c r="J611" s="14">
        <f t="shared" si="37"/>
        <v>42307.034074074079</v>
      </c>
      <c r="K611">
        <v>1448761744</v>
      </c>
      <c r="L611">
        <v>1446166144</v>
      </c>
      <c r="M611" t="b">
        <v>0</v>
      </c>
      <c r="N611">
        <v>1</v>
      </c>
      <c r="O611" t="b">
        <v>0</v>
      </c>
      <c r="P611" t="s">
        <v>8270</v>
      </c>
      <c r="Q611" s="10" t="s">
        <v>8316</v>
      </c>
      <c r="R611" t="s">
        <v>8317</v>
      </c>
      <c r="S611">
        <f t="shared" si="38"/>
        <v>1</v>
      </c>
      <c r="T611">
        <f t="shared" si="39"/>
        <v>2015</v>
      </c>
    </row>
    <row r="612" spans="1:20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4">
        <f t="shared" si="36"/>
        <v>42116.83085648148</v>
      </c>
      <c r="J612" s="14">
        <f t="shared" si="37"/>
        <v>42086.83085648148</v>
      </c>
      <c r="K612">
        <v>1429732586</v>
      </c>
      <c r="L612">
        <v>1427140586</v>
      </c>
      <c r="M612" t="b">
        <v>0</v>
      </c>
      <c r="N612">
        <v>0</v>
      </c>
      <c r="O612" t="b">
        <v>0</v>
      </c>
      <c r="P612" t="s">
        <v>8270</v>
      </c>
      <c r="Q612" s="10" t="s">
        <v>8316</v>
      </c>
      <c r="R612" t="s">
        <v>8317</v>
      </c>
      <c r="S612">
        <f t="shared" si="38"/>
        <v>0</v>
      </c>
      <c r="T612">
        <f t="shared" si="39"/>
        <v>2015</v>
      </c>
    </row>
    <row r="613" spans="1:20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4">
        <f t="shared" si="36"/>
        <v>42388.560613425929</v>
      </c>
      <c r="J613" s="14">
        <f t="shared" si="37"/>
        <v>42328.560613425929</v>
      </c>
      <c r="K613">
        <v>1453210037</v>
      </c>
      <c r="L613">
        <v>1448026037</v>
      </c>
      <c r="M613" t="b">
        <v>0</v>
      </c>
      <c r="N613">
        <v>0</v>
      </c>
      <c r="O613" t="b">
        <v>0</v>
      </c>
      <c r="P613" t="s">
        <v>8270</v>
      </c>
      <c r="Q613" s="10" t="s">
        <v>8316</v>
      </c>
      <c r="R613" t="s">
        <v>8317</v>
      </c>
      <c r="S613">
        <f t="shared" si="38"/>
        <v>0</v>
      </c>
      <c r="T613">
        <f t="shared" si="39"/>
        <v>2015</v>
      </c>
    </row>
    <row r="614" spans="1:20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4">
        <f t="shared" si="36"/>
        <v>42615.031782407401</v>
      </c>
      <c r="J614" s="14">
        <f t="shared" si="37"/>
        <v>42585.031782407401</v>
      </c>
      <c r="K614">
        <v>1472777146</v>
      </c>
      <c r="L614">
        <v>1470185146</v>
      </c>
      <c r="M614" t="b">
        <v>0</v>
      </c>
      <c r="N614">
        <v>0</v>
      </c>
      <c r="O614" t="b">
        <v>0</v>
      </c>
      <c r="P614" t="s">
        <v>8270</v>
      </c>
      <c r="Q614" s="10" t="s">
        <v>8316</v>
      </c>
      <c r="R614" t="s">
        <v>8317</v>
      </c>
      <c r="S614">
        <f t="shared" si="38"/>
        <v>0</v>
      </c>
      <c r="T614">
        <f t="shared" si="39"/>
        <v>2016</v>
      </c>
    </row>
    <row r="615" spans="1:20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4">
        <f t="shared" si="36"/>
        <v>42278.207638888889</v>
      </c>
      <c r="J615" s="14">
        <f t="shared" si="37"/>
        <v>42247.496759259258</v>
      </c>
      <c r="K615">
        <v>1443675540</v>
      </c>
      <c r="L615">
        <v>1441022120</v>
      </c>
      <c r="M615" t="b">
        <v>0</v>
      </c>
      <c r="N615">
        <v>121</v>
      </c>
      <c r="O615" t="b">
        <v>0</v>
      </c>
      <c r="P615" t="s">
        <v>8270</v>
      </c>
      <c r="Q615" s="10" t="s">
        <v>8316</v>
      </c>
      <c r="R615" t="s">
        <v>8317</v>
      </c>
      <c r="S615">
        <f t="shared" si="38"/>
        <v>21</v>
      </c>
      <c r="T615">
        <f t="shared" si="39"/>
        <v>2015</v>
      </c>
    </row>
    <row r="616" spans="1:20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4">
        <f t="shared" si="36"/>
        <v>42545.061805555553</v>
      </c>
      <c r="J616" s="14">
        <f t="shared" si="37"/>
        <v>42515.061805555553</v>
      </c>
      <c r="K616">
        <v>1466731740</v>
      </c>
      <c r="L616">
        <v>1464139740</v>
      </c>
      <c r="M616" t="b">
        <v>0</v>
      </c>
      <c r="N616">
        <v>0</v>
      </c>
      <c r="O616" t="b">
        <v>0</v>
      </c>
      <c r="P616" t="s">
        <v>8270</v>
      </c>
      <c r="Q616" s="10" t="s">
        <v>8316</v>
      </c>
      <c r="R616" t="s">
        <v>8317</v>
      </c>
      <c r="S616">
        <f t="shared" si="38"/>
        <v>0</v>
      </c>
      <c r="T616">
        <f t="shared" si="39"/>
        <v>2016</v>
      </c>
    </row>
    <row r="617" spans="1:20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4">
        <f t="shared" si="36"/>
        <v>42272.122210648144</v>
      </c>
      <c r="J617" s="14">
        <f t="shared" si="37"/>
        <v>42242.122210648144</v>
      </c>
      <c r="K617">
        <v>1443149759</v>
      </c>
      <c r="L617">
        <v>1440557759</v>
      </c>
      <c r="M617" t="b">
        <v>0</v>
      </c>
      <c r="N617">
        <v>0</v>
      </c>
      <c r="O617" t="b">
        <v>0</v>
      </c>
      <c r="P617" t="s">
        <v>8270</v>
      </c>
      <c r="Q617" s="10" t="s">
        <v>8316</v>
      </c>
      <c r="R617" t="s">
        <v>8317</v>
      </c>
      <c r="S617">
        <f t="shared" si="38"/>
        <v>0</v>
      </c>
      <c r="T617">
        <f t="shared" si="39"/>
        <v>2015</v>
      </c>
    </row>
    <row r="618" spans="1:20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4">
        <f t="shared" si="36"/>
        <v>42791.376238425932</v>
      </c>
      <c r="J618" s="14">
        <f t="shared" si="37"/>
        <v>42761.376238425932</v>
      </c>
      <c r="K618">
        <v>1488013307</v>
      </c>
      <c r="L618">
        <v>1485421307</v>
      </c>
      <c r="M618" t="b">
        <v>0</v>
      </c>
      <c r="N618">
        <v>0</v>
      </c>
      <c r="O618" t="b">
        <v>0</v>
      </c>
      <c r="P618" t="s">
        <v>8270</v>
      </c>
      <c r="Q618" s="10" t="s">
        <v>8316</v>
      </c>
      <c r="R618" t="s">
        <v>8317</v>
      </c>
      <c r="S618">
        <f t="shared" si="38"/>
        <v>0</v>
      </c>
      <c r="T618">
        <f t="shared" si="39"/>
        <v>2017</v>
      </c>
    </row>
    <row r="619" spans="1:20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4">
        <f t="shared" si="36"/>
        <v>42132.343090277776</v>
      </c>
      <c r="J619" s="14">
        <f t="shared" si="37"/>
        <v>42087.343090277776</v>
      </c>
      <c r="K619">
        <v>1431072843</v>
      </c>
      <c r="L619">
        <v>1427184843</v>
      </c>
      <c r="M619" t="b">
        <v>0</v>
      </c>
      <c r="N619">
        <v>3</v>
      </c>
      <c r="O619" t="b">
        <v>0</v>
      </c>
      <c r="P619" t="s">
        <v>8270</v>
      </c>
      <c r="Q619" s="10" t="s">
        <v>8316</v>
      </c>
      <c r="R619" t="s">
        <v>8317</v>
      </c>
      <c r="S619">
        <f t="shared" si="38"/>
        <v>3</v>
      </c>
      <c r="T619">
        <f t="shared" si="39"/>
        <v>2015</v>
      </c>
    </row>
    <row r="620" spans="1:20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4">
        <f t="shared" si="36"/>
        <v>42347.810219907406</v>
      </c>
      <c r="J620" s="14">
        <f t="shared" si="37"/>
        <v>42317.810219907406</v>
      </c>
      <c r="K620">
        <v>1449689203</v>
      </c>
      <c r="L620">
        <v>1447097203</v>
      </c>
      <c r="M620" t="b">
        <v>0</v>
      </c>
      <c r="N620">
        <v>0</v>
      </c>
      <c r="O620" t="b">
        <v>0</v>
      </c>
      <c r="P620" t="s">
        <v>8270</v>
      </c>
      <c r="Q620" s="10" t="s">
        <v>8316</v>
      </c>
      <c r="R620" t="s">
        <v>8317</v>
      </c>
      <c r="S620">
        <f t="shared" si="38"/>
        <v>0</v>
      </c>
      <c r="T620">
        <f t="shared" si="39"/>
        <v>2015</v>
      </c>
    </row>
    <row r="621" spans="1:20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4">
        <f t="shared" si="36"/>
        <v>41968.692013888889</v>
      </c>
      <c r="J621" s="14">
        <f t="shared" si="37"/>
        <v>41908.650347222225</v>
      </c>
      <c r="K621">
        <v>1416933390</v>
      </c>
      <c r="L621">
        <v>1411745790</v>
      </c>
      <c r="M621" t="b">
        <v>0</v>
      </c>
      <c r="N621">
        <v>1</v>
      </c>
      <c r="O621" t="b">
        <v>0</v>
      </c>
      <c r="P621" t="s">
        <v>8270</v>
      </c>
      <c r="Q621" s="10" t="s">
        <v>8316</v>
      </c>
      <c r="R621" t="s">
        <v>8317</v>
      </c>
      <c r="S621">
        <f t="shared" si="38"/>
        <v>0</v>
      </c>
      <c r="T621">
        <f t="shared" si="39"/>
        <v>2014</v>
      </c>
    </row>
    <row r="622" spans="1:20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4">
        <f t="shared" si="36"/>
        <v>41876.716874999998</v>
      </c>
      <c r="J622" s="14">
        <f t="shared" si="37"/>
        <v>41831.716874999998</v>
      </c>
      <c r="K622">
        <v>1408986738</v>
      </c>
      <c r="L622">
        <v>1405098738</v>
      </c>
      <c r="M622" t="b">
        <v>0</v>
      </c>
      <c r="N622">
        <v>1</v>
      </c>
      <c r="O622" t="b">
        <v>0</v>
      </c>
      <c r="P622" t="s">
        <v>8270</v>
      </c>
      <c r="Q622" s="10" t="s">
        <v>8316</v>
      </c>
      <c r="R622" t="s">
        <v>8317</v>
      </c>
      <c r="S622">
        <f t="shared" si="38"/>
        <v>1</v>
      </c>
      <c r="T622">
        <f t="shared" si="39"/>
        <v>2014</v>
      </c>
    </row>
    <row r="623" spans="1:20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4">
        <f t="shared" si="36"/>
        <v>42558.987696759257</v>
      </c>
      <c r="J623" s="14">
        <f t="shared" si="37"/>
        <v>42528.987696759257</v>
      </c>
      <c r="K623">
        <v>1467934937</v>
      </c>
      <c r="L623">
        <v>1465342937</v>
      </c>
      <c r="M623" t="b">
        <v>0</v>
      </c>
      <c r="N623">
        <v>3</v>
      </c>
      <c r="O623" t="b">
        <v>0</v>
      </c>
      <c r="P623" t="s">
        <v>8270</v>
      </c>
      <c r="Q623" s="10" t="s">
        <v>8316</v>
      </c>
      <c r="R623" t="s">
        <v>8317</v>
      </c>
      <c r="S623">
        <f t="shared" si="38"/>
        <v>1</v>
      </c>
      <c r="T623">
        <f t="shared" si="39"/>
        <v>2016</v>
      </c>
    </row>
    <row r="624" spans="1:20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4">
        <f t="shared" si="36"/>
        <v>42552.774745370371</v>
      </c>
      <c r="J624" s="14">
        <f t="shared" si="37"/>
        <v>42532.774745370371</v>
      </c>
      <c r="K624">
        <v>1467398138</v>
      </c>
      <c r="L624">
        <v>1465670138</v>
      </c>
      <c r="M624" t="b">
        <v>0</v>
      </c>
      <c r="N624">
        <v>9</v>
      </c>
      <c r="O624" t="b">
        <v>0</v>
      </c>
      <c r="P624" t="s">
        <v>8270</v>
      </c>
      <c r="Q624" s="10" t="s">
        <v>8316</v>
      </c>
      <c r="R624" t="s">
        <v>8317</v>
      </c>
      <c r="S624">
        <f t="shared" si="38"/>
        <v>6</v>
      </c>
      <c r="T624">
        <f t="shared" si="39"/>
        <v>2016</v>
      </c>
    </row>
    <row r="625" spans="1:20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4">
        <f t="shared" si="36"/>
        <v>42152.009224537032</v>
      </c>
      <c r="J625" s="14">
        <f t="shared" si="37"/>
        <v>42122.009224537032</v>
      </c>
      <c r="K625">
        <v>1432771997</v>
      </c>
      <c r="L625">
        <v>1430179997</v>
      </c>
      <c r="M625" t="b">
        <v>0</v>
      </c>
      <c r="N625">
        <v>0</v>
      </c>
      <c r="O625" t="b">
        <v>0</v>
      </c>
      <c r="P625" t="s">
        <v>8270</v>
      </c>
      <c r="Q625" s="10" t="s">
        <v>8316</v>
      </c>
      <c r="R625" t="s">
        <v>8317</v>
      </c>
      <c r="S625">
        <f t="shared" si="38"/>
        <v>0</v>
      </c>
      <c r="T625">
        <f t="shared" si="39"/>
        <v>2015</v>
      </c>
    </row>
    <row r="626" spans="1:20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4">
        <f t="shared" si="36"/>
        <v>42138.988900462966</v>
      </c>
      <c r="J626" s="14">
        <f t="shared" si="37"/>
        <v>42108.988900462966</v>
      </c>
      <c r="K626">
        <v>1431647041</v>
      </c>
      <c r="L626">
        <v>1429055041</v>
      </c>
      <c r="M626" t="b">
        <v>0</v>
      </c>
      <c r="N626">
        <v>0</v>
      </c>
      <c r="O626" t="b">
        <v>0</v>
      </c>
      <c r="P626" t="s">
        <v>8270</v>
      </c>
      <c r="Q626" s="10" t="s">
        <v>8316</v>
      </c>
      <c r="R626" t="s">
        <v>8317</v>
      </c>
      <c r="S626">
        <f t="shared" si="38"/>
        <v>0</v>
      </c>
      <c r="T626">
        <f t="shared" si="39"/>
        <v>2015</v>
      </c>
    </row>
    <row r="627" spans="1:20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4">
        <f t="shared" si="36"/>
        <v>42820.853900462964</v>
      </c>
      <c r="J627" s="14">
        <f t="shared" si="37"/>
        <v>42790.895567129628</v>
      </c>
      <c r="K627">
        <v>1490560177</v>
      </c>
      <c r="L627">
        <v>1487971777</v>
      </c>
      <c r="M627" t="b">
        <v>0</v>
      </c>
      <c r="N627">
        <v>0</v>
      </c>
      <c r="O627" t="b">
        <v>0</v>
      </c>
      <c r="P627" t="s">
        <v>8270</v>
      </c>
      <c r="Q627" s="10" t="s">
        <v>8316</v>
      </c>
      <c r="R627" t="s">
        <v>8317</v>
      </c>
      <c r="S627">
        <f t="shared" si="38"/>
        <v>0</v>
      </c>
      <c r="T627">
        <f t="shared" si="39"/>
        <v>2017</v>
      </c>
    </row>
    <row r="628" spans="1:20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4">
        <f t="shared" si="36"/>
        <v>42231.556944444441</v>
      </c>
      <c r="J628" s="14">
        <f t="shared" si="37"/>
        <v>42198.559479166666</v>
      </c>
      <c r="K628">
        <v>1439644920</v>
      </c>
      <c r="L628">
        <v>1436793939</v>
      </c>
      <c r="M628" t="b">
        <v>0</v>
      </c>
      <c r="N628">
        <v>39</v>
      </c>
      <c r="O628" t="b">
        <v>0</v>
      </c>
      <c r="P628" t="s">
        <v>8270</v>
      </c>
      <c r="Q628" s="10" t="s">
        <v>8316</v>
      </c>
      <c r="R628" t="s">
        <v>8317</v>
      </c>
      <c r="S628">
        <f t="shared" si="38"/>
        <v>17</v>
      </c>
      <c r="T628">
        <f t="shared" si="39"/>
        <v>2015</v>
      </c>
    </row>
    <row r="629" spans="1:20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4">
        <f t="shared" si="36"/>
        <v>42443.958333333328</v>
      </c>
      <c r="J629" s="14">
        <f t="shared" si="37"/>
        <v>42384.306840277779</v>
      </c>
      <c r="K629">
        <v>1457996400</v>
      </c>
      <c r="L629">
        <v>1452842511</v>
      </c>
      <c r="M629" t="b">
        <v>0</v>
      </c>
      <c r="N629">
        <v>1</v>
      </c>
      <c r="O629" t="b">
        <v>0</v>
      </c>
      <c r="P629" t="s">
        <v>8270</v>
      </c>
      <c r="Q629" s="10" t="s">
        <v>8316</v>
      </c>
      <c r="R629" t="s">
        <v>8317</v>
      </c>
      <c r="S629">
        <f t="shared" si="38"/>
        <v>0</v>
      </c>
      <c r="T629">
        <f t="shared" si="39"/>
        <v>2016</v>
      </c>
    </row>
    <row r="630" spans="1:20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4">
        <f t="shared" si="36"/>
        <v>41833.692789351851</v>
      </c>
      <c r="J630" s="14">
        <f t="shared" si="37"/>
        <v>41803.692789351851</v>
      </c>
      <c r="K630">
        <v>1405269457</v>
      </c>
      <c r="L630">
        <v>1402677457</v>
      </c>
      <c r="M630" t="b">
        <v>0</v>
      </c>
      <c r="N630">
        <v>0</v>
      </c>
      <c r="O630" t="b">
        <v>0</v>
      </c>
      <c r="P630" t="s">
        <v>8270</v>
      </c>
      <c r="Q630" s="10" t="s">
        <v>8316</v>
      </c>
      <c r="R630" t="s">
        <v>8317</v>
      </c>
      <c r="S630">
        <f t="shared" si="38"/>
        <v>0</v>
      </c>
      <c r="T630">
        <f t="shared" si="39"/>
        <v>2014</v>
      </c>
    </row>
    <row r="631" spans="1:20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4">
        <f t="shared" si="36"/>
        <v>42504.637824074074</v>
      </c>
      <c r="J631" s="14">
        <f t="shared" si="37"/>
        <v>42474.637824074074</v>
      </c>
      <c r="K631">
        <v>1463239108</v>
      </c>
      <c r="L631">
        <v>1460647108</v>
      </c>
      <c r="M631" t="b">
        <v>0</v>
      </c>
      <c r="N631">
        <v>3</v>
      </c>
      <c r="O631" t="b">
        <v>0</v>
      </c>
      <c r="P631" t="s">
        <v>8270</v>
      </c>
      <c r="Q631" s="10" t="s">
        <v>8316</v>
      </c>
      <c r="R631" t="s">
        <v>8317</v>
      </c>
      <c r="S631">
        <f t="shared" si="38"/>
        <v>0</v>
      </c>
      <c r="T631">
        <f t="shared" si="39"/>
        <v>2016</v>
      </c>
    </row>
    <row r="632" spans="1:20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4">
        <f t="shared" si="36"/>
        <v>42253.215277777781</v>
      </c>
      <c r="J632" s="14">
        <f t="shared" si="37"/>
        <v>42223.619456018518</v>
      </c>
      <c r="K632">
        <v>1441516200</v>
      </c>
      <c r="L632">
        <v>1438959121</v>
      </c>
      <c r="M632" t="b">
        <v>0</v>
      </c>
      <c r="N632">
        <v>1</v>
      </c>
      <c r="O632" t="b">
        <v>0</v>
      </c>
      <c r="P632" t="s">
        <v>8270</v>
      </c>
      <c r="Q632" s="10" t="s">
        <v>8316</v>
      </c>
      <c r="R632" t="s">
        <v>8317</v>
      </c>
      <c r="S632">
        <f t="shared" si="38"/>
        <v>0</v>
      </c>
      <c r="T632">
        <f t="shared" si="39"/>
        <v>2015</v>
      </c>
    </row>
    <row r="633" spans="1:20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4">
        <f t="shared" si="36"/>
        <v>42518.772326388891</v>
      </c>
      <c r="J633" s="14">
        <f t="shared" si="37"/>
        <v>42489.772326388891</v>
      </c>
      <c r="K633">
        <v>1464460329</v>
      </c>
      <c r="L633">
        <v>1461954729</v>
      </c>
      <c r="M633" t="b">
        <v>0</v>
      </c>
      <c r="N633">
        <v>9</v>
      </c>
      <c r="O633" t="b">
        <v>0</v>
      </c>
      <c r="P633" t="s">
        <v>8270</v>
      </c>
      <c r="Q633" s="10" t="s">
        <v>8316</v>
      </c>
      <c r="R633" t="s">
        <v>8317</v>
      </c>
      <c r="S633">
        <f t="shared" si="38"/>
        <v>1</v>
      </c>
      <c r="T633">
        <f t="shared" si="39"/>
        <v>2016</v>
      </c>
    </row>
    <row r="634" spans="1:20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4">
        <f t="shared" si="36"/>
        <v>42333.700983796298</v>
      </c>
      <c r="J634" s="14">
        <f t="shared" si="37"/>
        <v>42303.659317129626</v>
      </c>
      <c r="K634">
        <v>1448470165</v>
      </c>
      <c r="L634">
        <v>1445874565</v>
      </c>
      <c r="M634" t="b">
        <v>0</v>
      </c>
      <c r="N634">
        <v>0</v>
      </c>
      <c r="O634" t="b">
        <v>0</v>
      </c>
      <c r="P634" t="s">
        <v>8270</v>
      </c>
      <c r="Q634" s="10" t="s">
        <v>8316</v>
      </c>
      <c r="R634" t="s">
        <v>8317</v>
      </c>
      <c r="S634">
        <f t="shared" si="38"/>
        <v>0</v>
      </c>
      <c r="T634">
        <f t="shared" si="39"/>
        <v>2015</v>
      </c>
    </row>
    <row r="635" spans="1:20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4">
        <f t="shared" si="36"/>
        <v>42538.958333333328</v>
      </c>
      <c r="J635" s="14">
        <f t="shared" si="37"/>
        <v>42507.29932870371</v>
      </c>
      <c r="K635">
        <v>1466204400</v>
      </c>
      <c r="L635">
        <v>1463469062</v>
      </c>
      <c r="M635" t="b">
        <v>0</v>
      </c>
      <c r="N635">
        <v>25</v>
      </c>
      <c r="O635" t="b">
        <v>0</v>
      </c>
      <c r="P635" t="s">
        <v>8270</v>
      </c>
      <c r="Q635" s="10" t="s">
        <v>8316</v>
      </c>
      <c r="R635" t="s">
        <v>8317</v>
      </c>
      <c r="S635">
        <f t="shared" si="38"/>
        <v>12</v>
      </c>
      <c r="T635">
        <f t="shared" si="39"/>
        <v>2016</v>
      </c>
    </row>
    <row r="636" spans="1:20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4">
        <f t="shared" si="36"/>
        <v>42061.928576388891</v>
      </c>
      <c r="J636" s="14">
        <f t="shared" si="37"/>
        <v>42031.928576388891</v>
      </c>
      <c r="K636">
        <v>1424989029</v>
      </c>
      <c r="L636">
        <v>1422397029</v>
      </c>
      <c r="M636" t="b">
        <v>0</v>
      </c>
      <c r="N636">
        <v>1</v>
      </c>
      <c r="O636" t="b">
        <v>0</v>
      </c>
      <c r="P636" t="s">
        <v>8270</v>
      </c>
      <c r="Q636" s="10" t="s">
        <v>8316</v>
      </c>
      <c r="R636" t="s">
        <v>8317</v>
      </c>
      <c r="S636">
        <f t="shared" si="38"/>
        <v>0</v>
      </c>
      <c r="T636">
        <f t="shared" si="39"/>
        <v>2015</v>
      </c>
    </row>
    <row r="637" spans="1:20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4">
        <f t="shared" si="36"/>
        <v>42106.092152777783</v>
      </c>
      <c r="J637" s="14">
        <f t="shared" si="37"/>
        <v>42076.092152777783</v>
      </c>
      <c r="K637">
        <v>1428804762</v>
      </c>
      <c r="L637">
        <v>1426212762</v>
      </c>
      <c r="M637" t="b">
        <v>0</v>
      </c>
      <c r="N637">
        <v>1</v>
      </c>
      <c r="O637" t="b">
        <v>0</v>
      </c>
      <c r="P637" t="s">
        <v>8270</v>
      </c>
      <c r="Q637" s="10" t="s">
        <v>8316</v>
      </c>
      <c r="R637" t="s">
        <v>8317</v>
      </c>
      <c r="S637">
        <f t="shared" si="38"/>
        <v>0</v>
      </c>
      <c r="T637">
        <f t="shared" si="39"/>
        <v>2015</v>
      </c>
    </row>
    <row r="638" spans="1:20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4">
        <f t="shared" si="36"/>
        <v>42161.44930555555</v>
      </c>
      <c r="J638" s="14">
        <f t="shared" si="37"/>
        <v>42131.455439814818</v>
      </c>
      <c r="K638">
        <v>1433587620</v>
      </c>
      <c r="L638">
        <v>1430996150</v>
      </c>
      <c r="M638" t="b">
        <v>0</v>
      </c>
      <c r="N638">
        <v>1</v>
      </c>
      <c r="O638" t="b">
        <v>0</v>
      </c>
      <c r="P638" t="s">
        <v>8270</v>
      </c>
      <c r="Q638" s="10" t="s">
        <v>8316</v>
      </c>
      <c r="R638" t="s">
        <v>8317</v>
      </c>
      <c r="S638">
        <f t="shared" si="38"/>
        <v>0</v>
      </c>
      <c r="T638">
        <f t="shared" si="39"/>
        <v>2015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4">
        <f t="shared" si="36"/>
        <v>42791.961111111115</v>
      </c>
      <c r="J639" s="14">
        <f t="shared" si="37"/>
        <v>42762.962013888886</v>
      </c>
      <c r="K639">
        <v>1488063840</v>
      </c>
      <c r="L639">
        <v>1485558318</v>
      </c>
      <c r="M639" t="b">
        <v>0</v>
      </c>
      <c r="N639">
        <v>0</v>
      </c>
      <c r="O639" t="b">
        <v>0</v>
      </c>
      <c r="P639" t="s">
        <v>8270</v>
      </c>
      <c r="Q639" s="10" t="s">
        <v>8316</v>
      </c>
      <c r="R639" t="s">
        <v>8317</v>
      </c>
      <c r="S639">
        <f t="shared" si="38"/>
        <v>0</v>
      </c>
      <c r="T639">
        <f t="shared" si="39"/>
        <v>2017</v>
      </c>
    </row>
    <row r="640" spans="1:20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4">
        <f t="shared" si="36"/>
        <v>42819.55164351852</v>
      </c>
      <c r="J640" s="14">
        <f t="shared" si="37"/>
        <v>42759.593310185184</v>
      </c>
      <c r="K640">
        <v>1490447662</v>
      </c>
      <c r="L640">
        <v>1485267262</v>
      </c>
      <c r="M640" t="b">
        <v>0</v>
      </c>
      <c r="N640">
        <v>6</v>
      </c>
      <c r="O640" t="b">
        <v>0</v>
      </c>
      <c r="P640" t="s">
        <v>8270</v>
      </c>
      <c r="Q640" s="10" t="s">
        <v>8316</v>
      </c>
      <c r="R640" t="s">
        <v>8317</v>
      </c>
      <c r="S640">
        <f t="shared" si="38"/>
        <v>0</v>
      </c>
      <c r="T640">
        <f t="shared" si="39"/>
        <v>2017</v>
      </c>
    </row>
    <row r="641" spans="1:20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4">
        <f t="shared" si="36"/>
        <v>41925.583275462966</v>
      </c>
      <c r="J641" s="14">
        <f t="shared" si="37"/>
        <v>41865.583275462966</v>
      </c>
      <c r="K641">
        <v>1413208795</v>
      </c>
      <c r="L641">
        <v>1408024795</v>
      </c>
      <c r="M641" t="b">
        <v>0</v>
      </c>
      <c r="N641">
        <v>1</v>
      </c>
      <c r="O641" t="b">
        <v>0</v>
      </c>
      <c r="P641" t="s">
        <v>8270</v>
      </c>
      <c r="Q641" s="10" t="s">
        <v>8316</v>
      </c>
      <c r="R641" t="s">
        <v>8317</v>
      </c>
      <c r="S641">
        <f t="shared" si="38"/>
        <v>0</v>
      </c>
      <c r="T641">
        <f t="shared" si="39"/>
        <v>2014</v>
      </c>
    </row>
    <row r="642" spans="1:20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4">
        <f t="shared" ref="I642:I705" si="40">K642/60/60/24+DATE(1970,1,1)</f>
        <v>42698.958333333328</v>
      </c>
      <c r="J642" s="14">
        <f t="shared" ref="J642:J705" si="41">L642/60/60/24+DATE(1970,1,1)</f>
        <v>42683.420312500006</v>
      </c>
      <c r="K642">
        <v>1480028400</v>
      </c>
      <c r="L642">
        <v>1478685915</v>
      </c>
      <c r="M642" t="b">
        <v>0</v>
      </c>
      <c r="N642">
        <v>2</v>
      </c>
      <c r="O642" t="b">
        <v>1</v>
      </c>
      <c r="P642" t="s">
        <v>8271</v>
      </c>
      <c r="Q642" s="10" t="s">
        <v>8316</v>
      </c>
      <c r="R642" t="s">
        <v>8318</v>
      </c>
      <c r="S642">
        <f t="shared" ref="S642:S705" si="42">ROUND(E642/D642*100,0)</f>
        <v>144</v>
      </c>
      <c r="T642">
        <f t="shared" ref="T642:T705" si="43">YEAR(J642)</f>
        <v>2016</v>
      </c>
    </row>
    <row r="643" spans="1:20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4">
        <f t="shared" si="40"/>
        <v>42229.57</v>
      </c>
      <c r="J643" s="14">
        <f t="shared" si="41"/>
        <v>42199.57</v>
      </c>
      <c r="K643">
        <v>1439473248</v>
      </c>
      <c r="L643">
        <v>1436881248</v>
      </c>
      <c r="M643" t="b">
        <v>0</v>
      </c>
      <c r="N643">
        <v>315</v>
      </c>
      <c r="O643" t="b">
        <v>1</v>
      </c>
      <c r="P643" t="s">
        <v>8271</v>
      </c>
      <c r="Q643" s="10" t="s">
        <v>8316</v>
      </c>
      <c r="R643" t="s">
        <v>8318</v>
      </c>
      <c r="S643">
        <f t="shared" si="42"/>
        <v>119</v>
      </c>
      <c r="T643">
        <f t="shared" si="43"/>
        <v>2015</v>
      </c>
    </row>
    <row r="644" spans="1:20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4">
        <f t="shared" si="40"/>
        <v>42235.651319444441</v>
      </c>
      <c r="J644" s="14">
        <f t="shared" si="41"/>
        <v>42199.651319444441</v>
      </c>
      <c r="K644">
        <v>1439998674</v>
      </c>
      <c r="L644">
        <v>1436888274</v>
      </c>
      <c r="M644" t="b">
        <v>0</v>
      </c>
      <c r="N644">
        <v>2174</v>
      </c>
      <c r="O644" t="b">
        <v>1</v>
      </c>
      <c r="P644" t="s">
        <v>8271</v>
      </c>
      <c r="Q644" s="10" t="s">
        <v>8316</v>
      </c>
      <c r="R644" t="s">
        <v>8318</v>
      </c>
      <c r="S644">
        <f t="shared" si="42"/>
        <v>1460</v>
      </c>
      <c r="T644">
        <f t="shared" si="43"/>
        <v>2015</v>
      </c>
    </row>
    <row r="645" spans="1:20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4">
        <f t="shared" si="40"/>
        <v>42155.642071759255</v>
      </c>
      <c r="J645" s="14">
        <f t="shared" si="41"/>
        <v>42100.642071759255</v>
      </c>
      <c r="K645">
        <v>1433085875</v>
      </c>
      <c r="L645">
        <v>1428333875</v>
      </c>
      <c r="M645" t="b">
        <v>0</v>
      </c>
      <c r="N645">
        <v>152</v>
      </c>
      <c r="O645" t="b">
        <v>1</v>
      </c>
      <c r="P645" t="s">
        <v>8271</v>
      </c>
      <c r="Q645" s="10" t="s">
        <v>8316</v>
      </c>
      <c r="R645" t="s">
        <v>8318</v>
      </c>
      <c r="S645">
        <f t="shared" si="42"/>
        <v>106</v>
      </c>
      <c r="T645">
        <f t="shared" si="43"/>
        <v>2015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4">
        <f t="shared" si="40"/>
        <v>41941.041666666664</v>
      </c>
      <c r="J646" s="14">
        <f t="shared" si="41"/>
        <v>41898.665960648148</v>
      </c>
      <c r="K646">
        <v>1414544400</v>
      </c>
      <c r="L646">
        <v>1410883139</v>
      </c>
      <c r="M646" t="b">
        <v>0</v>
      </c>
      <c r="N646">
        <v>1021</v>
      </c>
      <c r="O646" t="b">
        <v>1</v>
      </c>
      <c r="P646" t="s">
        <v>8271</v>
      </c>
      <c r="Q646" s="10" t="s">
        <v>8316</v>
      </c>
      <c r="R646" t="s">
        <v>8318</v>
      </c>
      <c r="S646">
        <f t="shared" si="42"/>
        <v>300</v>
      </c>
      <c r="T646">
        <f t="shared" si="43"/>
        <v>2014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4">
        <f t="shared" si="40"/>
        <v>42594.026319444441</v>
      </c>
      <c r="J647" s="14">
        <f t="shared" si="41"/>
        <v>42564.026319444441</v>
      </c>
      <c r="K647">
        <v>1470962274</v>
      </c>
      <c r="L647">
        <v>1468370274</v>
      </c>
      <c r="M647" t="b">
        <v>0</v>
      </c>
      <c r="N647">
        <v>237</v>
      </c>
      <c r="O647" t="b">
        <v>1</v>
      </c>
      <c r="P647" t="s">
        <v>8271</v>
      </c>
      <c r="Q647" s="10" t="s">
        <v>8316</v>
      </c>
      <c r="R647" t="s">
        <v>8318</v>
      </c>
      <c r="S647">
        <f t="shared" si="42"/>
        <v>279</v>
      </c>
      <c r="T647">
        <f t="shared" si="43"/>
        <v>2016</v>
      </c>
    </row>
    <row r="648" spans="1:20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4">
        <f t="shared" si="40"/>
        <v>41862.852627314816</v>
      </c>
      <c r="J648" s="14">
        <f t="shared" si="41"/>
        <v>41832.852627314816</v>
      </c>
      <c r="K648">
        <v>1407788867</v>
      </c>
      <c r="L648">
        <v>1405196867</v>
      </c>
      <c r="M648" t="b">
        <v>0</v>
      </c>
      <c r="N648">
        <v>27</v>
      </c>
      <c r="O648" t="b">
        <v>1</v>
      </c>
      <c r="P648" t="s">
        <v>8271</v>
      </c>
      <c r="Q648" s="10" t="s">
        <v>8316</v>
      </c>
      <c r="R648" t="s">
        <v>8318</v>
      </c>
      <c r="S648">
        <f t="shared" si="42"/>
        <v>132</v>
      </c>
      <c r="T648">
        <f t="shared" si="43"/>
        <v>2014</v>
      </c>
    </row>
    <row r="649" spans="1:20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4">
        <f t="shared" si="40"/>
        <v>42446.726261574076</v>
      </c>
      <c r="J649" s="14">
        <f t="shared" si="41"/>
        <v>42416.767928240741</v>
      </c>
      <c r="K649">
        <v>1458235549</v>
      </c>
      <c r="L649">
        <v>1455647149</v>
      </c>
      <c r="M649" t="b">
        <v>0</v>
      </c>
      <c r="N649">
        <v>17</v>
      </c>
      <c r="O649" t="b">
        <v>1</v>
      </c>
      <c r="P649" t="s">
        <v>8271</v>
      </c>
      <c r="Q649" s="10" t="s">
        <v>8316</v>
      </c>
      <c r="R649" t="s">
        <v>8318</v>
      </c>
      <c r="S649">
        <f t="shared" si="42"/>
        <v>107</v>
      </c>
      <c r="T649">
        <f t="shared" si="43"/>
        <v>2016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4">
        <f t="shared" si="40"/>
        <v>41926.693379629629</v>
      </c>
      <c r="J650" s="14">
        <f t="shared" si="41"/>
        <v>41891.693379629629</v>
      </c>
      <c r="K650">
        <v>1413304708</v>
      </c>
      <c r="L650">
        <v>1410280708</v>
      </c>
      <c r="M650" t="b">
        <v>0</v>
      </c>
      <c r="N650">
        <v>27</v>
      </c>
      <c r="O650" t="b">
        <v>1</v>
      </c>
      <c r="P650" t="s">
        <v>8271</v>
      </c>
      <c r="Q650" s="10" t="s">
        <v>8316</v>
      </c>
      <c r="R650" t="s">
        <v>8318</v>
      </c>
      <c r="S650">
        <f t="shared" si="42"/>
        <v>127</v>
      </c>
      <c r="T650">
        <f t="shared" si="43"/>
        <v>2014</v>
      </c>
    </row>
    <row r="651" spans="1:20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4">
        <f t="shared" si="40"/>
        <v>41898.912187499998</v>
      </c>
      <c r="J651" s="14">
        <f t="shared" si="41"/>
        <v>41877.912187499998</v>
      </c>
      <c r="K651">
        <v>1410904413</v>
      </c>
      <c r="L651">
        <v>1409090013</v>
      </c>
      <c r="M651" t="b">
        <v>0</v>
      </c>
      <c r="N651">
        <v>82</v>
      </c>
      <c r="O651" t="b">
        <v>1</v>
      </c>
      <c r="P651" t="s">
        <v>8271</v>
      </c>
      <c r="Q651" s="10" t="s">
        <v>8316</v>
      </c>
      <c r="R651" t="s">
        <v>8318</v>
      </c>
      <c r="S651">
        <f t="shared" si="42"/>
        <v>140</v>
      </c>
      <c r="T651">
        <f t="shared" si="43"/>
        <v>2014</v>
      </c>
    </row>
    <row r="652" spans="1:20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4">
        <f t="shared" si="40"/>
        <v>41992.078518518523</v>
      </c>
      <c r="J652" s="14">
        <f t="shared" si="41"/>
        <v>41932.036851851852</v>
      </c>
      <c r="K652">
        <v>1418953984</v>
      </c>
      <c r="L652">
        <v>1413766384</v>
      </c>
      <c r="M652" t="b">
        <v>0</v>
      </c>
      <c r="N652">
        <v>48</v>
      </c>
      <c r="O652" t="b">
        <v>1</v>
      </c>
      <c r="P652" t="s">
        <v>8271</v>
      </c>
      <c r="Q652" s="10" t="s">
        <v>8316</v>
      </c>
      <c r="R652" t="s">
        <v>8318</v>
      </c>
      <c r="S652">
        <f t="shared" si="42"/>
        <v>112</v>
      </c>
      <c r="T652">
        <f t="shared" si="43"/>
        <v>2014</v>
      </c>
    </row>
    <row r="653" spans="1:20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4">
        <f t="shared" si="40"/>
        <v>41986.017488425925</v>
      </c>
      <c r="J653" s="14">
        <f t="shared" si="41"/>
        <v>41956.017488425925</v>
      </c>
      <c r="K653">
        <v>1418430311</v>
      </c>
      <c r="L653">
        <v>1415838311</v>
      </c>
      <c r="M653" t="b">
        <v>0</v>
      </c>
      <c r="N653">
        <v>105</v>
      </c>
      <c r="O653" t="b">
        <v>1</v>
      </c>
      <c r="P653" t="s">
        <v>8271</v>
      </c>
      <c r="Q653" s="10" t="s">
        <v>8316</v>
      </c>
      <c r="R653" t="s">
        <v>8318</v>
      </c>
      <c r="S653">
        <f t="shared" si="42"/>
        <v>101</v>
      </c>
      <c r="T653">
        <f t="shared" si="43"/>
        <v>2014</v>
      </c>
    </row>
    <row r="654" spans="1:20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4">
        <f t="shared" si="40"/>
        <v>42705.732060185182</v>
      </c>
      <c r="J654" s="14">
        <f t="shared" si="41"/>
        <v>42675.690393518518</v>
      </c>
      <c r="K654">
        <v>1480613650</v>
      </c>
      <c r="L654">
        <v>1478018050</v>
      </c>
      <c r="M654" t="b">
        <v>0</v>
      </c>
      <c r="N654">
        <v>28</v>
      </c>
      <c r="O654" t="b">
        <v>1</v>
      </c>
      <c r="P654" t="s">
        <v>8271</v>
      </c>
      <c r="Q654" s="10" t="s">
        <v>8316</v>
      </c>
      <c r="R654" t="s">
        <v>8318</v>
      </c>
      <c r="S654">
        <f t="shared" si="42"/>
        <v>100</v>
      </c>
      <c r="T654">
        <f t="shared" si="43"/>
        <v>2016</v>
      </c>
    </row>
    <row r="655" spans="1:20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4">
        <f t="shared" si="40"/>
        <v>42236.618518518517</v>
      </c>
      <c r="J655" s="14">
        <f t="shared" si="41"/>
        <v>42199.618518518517</v>
      </c>
      <c r="K655">
        <v>1440082240</v>
      </c>
      <c r="L655">
        <v>1436885440</v>
      </c>
      <c r="M655" t="b">
        <v>0</v>
      </c>
      <c r="N655">
        <v>1107</v>
      </c>
      <c r="O655" t="b">
        <v>1</v>
      </c>
      <c r="P655" t="s">
        <v>8271</v>
      </c>
      <c r="Q655" s="10" t="s">
        <v>8316</v>
      </c>
      <c r="R655" t="s">
        <v>8318</v>
      </c>
      <c r="S655">
        <f t="shared" si="42"/>
        <v>141</v>
      </c>
      <c r="T655">
        <f t="shared" si="43"/>
        <v>2015</v>
      </c>
    </row>
    <row r="656" spans="1:20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4">
        <f t="shared" si="40"/>
        <v>42193.957326388889</v>
      </c>
      <c r="J656" s="14">
        <f t="shared" si="41"/>
        <v>42163.957326388889</v>
      </c>
      <c r="K656">
        <v>1436396313</v>
      </c>
      <c r="L656">
        <v>1433804313</v>
      </c>
      <c r="M656" t="b">
        <v>0</v>
      </c>
      <c r="N656">
        <v>1013</v>
      </c>
      <c r="O656" t="b">
        <v>1</v>
      </c>
      <c r="P656" t="s">
        <v>8271</v>
      </c>
      <c r="Q656" s="10" t="s">
        <v>8316</v>
      </c>
      <c r="R656" t="s">
        <v>8318</v>
      </c>
      <c r="S656">
        <f t="shared" si="42"/>
        <v>267</v>
      </c>
      <c r="T656">
        <f t="shared" si="43"/>
        <v>2015</v>
      </c>
    </row>
    <row r="657" spans="1:20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4">
        <f t="shared" si="40"/>
        <v>42075.915648148148</v>
      </c>
      <c r="J657" s="14">
        <f t="shared" si="41"/>
        <v>42045.957314814819</v>
      </c>
      <c r="K657">
        <v>1426197512</v>
      </c>
      <c r="L657">
        <v>1423609112</v>
      </c>
      <c r="M657" t="b">
        <v>0</v>
      </c>
      <c r="N657">
        <v>274</v>
      </c>
      <c r="O657" t="b">
        <v>1</v>
      </c>
      <c r="P657" t="s">
        <v>8271</v>
      </c>
      <c r="Q657" s="10" t="s">
        <v>8316</v>
      </c>
      <c r="R657" t="s">
        <v>8318</v>
      </c>
      <c r="S657">
        <f t="shared" si="42"/>
        <v>147</v>
      </c>
      <c r="T657">
        <f t="shared" si="43"/>
        <v>2015</v>
      </c>
    </row>
    <row r="658" spans="1:20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4">
        <f t="shared" si="40"/>
        <v>42477.762951388882</v>
      </c>
      <c r="J658" s="14">
        <f t="shared" si="41"/>
        <v>42417.804618055554</v>
      </c>
      <c r="K658">
        <v>1460917119</v>
      </c>
      <c r="L658">
        <v>1455736719</v>
      </c>
      <c r="M658" t="b">
        <v>0</v>
      </c>
      <c r="N658">
        <v>87</v>
      </c>
      <c r="O658" t="b">
        <v>1</v>
      </c>
      <c r="P658" t="s">
        <v>8271</v>
      </c>
      <c r="Q658" s="10" t="s">
        <v>8316</v>
      </c>
      <c r="R658" t="s">
        <v>8318</v>
      </c>
      <c r="S658">
        <f t="shared" si="42"/>
        <v>214</v>
      </c>
      <c r="T658">
        <f t="shared" si="43"/>
        <v>2016</v>
      </c>
    </row>
    <row r="659" spans="1:20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4">
        <f t="shared" si="40"/>
        <v>42361.84574074074</v>
      </c>
      <c r="J659" s="14">
        <f t="shared" si="41"/>
        <v>42331.84574074074</v>
      </c>
      <c r="K659">
        <v>1450901872</v>
      </c>
      <c r="L659">
        <v>1448309872</v>
      </c>
      <c r="M659" t="b">
        <v>0</v>
      </c>
      <c r="N659">
        <v>99</v>
      </c>
      <c r="O659" t="b">
        <v>1</v>
      </c>
      <c r="P659" t="s">
        <v>8271</v>
      </c>
      <c r="Q659" s="10" t="s">
        <v>8316</v>
      </c>
      <c r="R659" t="s">
        <v>8318</v>
      </c>
      <c r="S659">
        <f t="shared" si="42"/>
        <v>126</v>
      </c>
      <c r="T659">
        <f t="shared" si="43"/>
        <v>2015</v>
      </c>
    </row>
    <row r="660" spans="1:20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4">
        <f t="shared" si="40"/>
        <v>42211.75</v>
      </c>
      <c r="J660" s="14">
        <f t="shared" si="41"/>
        <v>42179.160752314812</v>
      </c>
      <c r="K660">
        <v>1437933600</v>
      </c>
      <c r="L660">
        <v>1435117889</v>
      </c>
      <c r="M660" t="b">
        <v>0</v>
      </c>
      <c r="N660">
        <v>276</v>
      </c>
      <c r="O660" t="b">
        <v>1</v>
      </c>
      <c r="P660" t="s">
        <v>8271</v>
      </c>
      <c r="Q660" s="10" t="s">
        <v>8316</v>
      </c>
      <c r="R660" t="s">
        <v>8318</v>
      </c>
      <c r="S660">
        <f t="shared" si="42"/>
        <v>104</v>
      </c>
      <c r="T660">
        <f t="shared" si="43"/>
        <v>2015</v>
      </c>
    </row>
    <row r="661" spans="1:20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4">
        <f t="shared" si="40"/>
        <v>42239.593692129631</v>
      </c>
      <c r="J661" s="14">
        <f t="shared" si="41"/>
        <v>42209.593692129631</v>
      </c>
      <c r="K661">
        <v>1440339295</v>
      </c>
      <c r="L661">
        <v>1437747295</v>
      </c>
      <c r="M661" t="b">
        <v>0</v>
      </c>
      <c r="N661">
        <v>21</v>
      </c>
      <c r="O661" t="b">
        <v>1</v>
      </c>
      <c r="P661" t="s">
        <v>8271</v>
      </c>
      <c r="Q661" s="10" t="s">
        <v>8316</v>
      </c>
      <c r="R661" t="s">
        <v>8318</v>
      </c>
      <c r="S661">
        <f t="shared" si="42"/>
        <v>101</v>
      </c>
      <c r="T661">
        <f t="shared" si="43"/>
        <v>2015</v>
      </c>
    </row>
    <row r="662" spans="1:20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4">
        <f t="shared" si="40"/>
        <v>41952.783321759263</v>
      </c>
      <c r="J662" s="14">
        <f t="shared" si="41"/>
        <v>41922.741655092592</v>
      </c>
      <c r="K662">
        <v>1415558879</v>
      </c>
      <c r="L662">
        <v>1412963279</v>
      </c>
      <c r="M662" t="b">
        <v>0</v>
      </c>
      <c r="N662">
        <v>18</v>
      </c>
      <c r="O662" t="b">
        <v>0</v>
      </c>
      <c r="P662" t="s">
        <v>8271</v>
      </c>
      <c r="Q662" s="10" t="s">
        <v>8316</v>
      </c>
      <c r="R662" t="s">
        <v>8318</v>
      </c>
      <c r="S662">
        <f t="shared" si="42"/>
        <v>3</v>
      </c>
      <c r="T662">
        <f t="shared" si="43"/>
        <v>2014</v>
      </c>
    </row>
    <row r="663" spans="1:20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4">
        <f t="shared" si="40"/>
        <v>42666.645358796297</v>
      </c>
      <c r="J663" s="14">
        <f t="shared" si="41"/>
        <v>42636.645358796297</v>
      </c>
      <c r="K663">
        <v>1477236559</v>
      </c>
      <c r="L663">
        <v>1474644559</v>
      </c>
      <c r="M663" t="b">
        <v>0</v>
      </c>
      <c r="N663">
        <v>9</v>
      </c>
      <c r="O663" t="b">
        <v>0</v>
      </c>
      <c r="P663" t="s">
        <v>8271</v>
      </c>
      <c r="Q663" s="10" t="s">
        <v>8316</v>
      </c>
      <c r="R663" t="s">
        <v>8318</v>
      </c>
      <c r="S663">
        <f t="shared" si="42"/>
        <v>1</v>
      </c>
      <c r="T663">
        <f t="shared" si="43"/>
        <v>2016</v>
      </c>
    </row>
    <row r="664" spans="1:20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4">
        <f t="shared" si="40"/>
        <v>42020.438043981485</v>
      </c>
      <c r="J664" s="14">
        <f t="shared" si="41"/>
        <v>41990.438043981485</v>
      </c>
      <c r="K664">
        <v>1421404247</v>
      </c>
      <c r="L664">
        <v>1418812247</v>
      </c>
      <c r="M664" t="b">
        <v>0</v>
      </c>
      <c r="N664">
        <v>4</v>
      </c>
      <c r="O664" t="b">
        <v>0</v>
      </c>
      <c r="P664" t="s">
        <v>8271</v>
      </c>
      <c r="Q664" s="10" t="s">
        <v>8316</v>
      </c>
      <c r="R664" t="s">
        <v>8318</v>
      </c>
      <c r="S664">
        <f t="shared" si="42"/>
        <v>0</v>
      </c>
      <c r="T664">
        <f t="shared" si="43"/>
        <v>2014</v>
      </c>
    </row>
    <row r="665" spans="1:20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4">
        <f t="shared" si="40"/>
        <v>42203.843240740738</v>
      </c>
      <c r="J665" s="14">
        <f t="shared" si="41"/>
        <v>42173.843240740738</v>
      </c>
      <c r="K665">
        <v>1437250456</v>
      </c>
      <c r="L665">
        <v>1434658456</v>
      </c>
      <c r="M665" t="b">
        <v>0</v>
      </c>
      <c r="N665">
        <v>7</v>
      </c>
      <c r="O665" t="b">
        <v>0</v>
      </c>
      <c r="P665" t="s">
        <v>8271</v>
      </c>
      <c r="Q665" s="10" t="s">
        <v>8316</v>
      </c>
      <c r="R665" t="s">
        <v>8318</v>
      </c>
      <c r="S665">
        <f t="shared" si="42"/>
        <v>0</v>
      </c>
      <c r="T665">
        <f t="shared" si="43"/>
        <v>2015</v>
      </c>
    </row>
    <row r="666" spans="1:20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4">
        <f t="shared" si="40"/>
        <v>42107.666377314818</v>
      </c>
      <c r="J666" s="14">
        <f t="shared" si="41"/>
        <v>42077.666377314818</v>
      </c>
      <c r="K666">
        <v>1428940775</v>
      </c>
      <c r="L666">
        <v>1426348775</v>
      </c>
      <c r="M666" t="b">
        <v>0</v>
      </c>
      <c r="N666">
        <v>29</v>
      </c>
      <c r="O666" t="b">
        <v>0</v>
      </c>
      <c r="P666" t="s">
        <v>8271</v>
      </c>
      <c r="Q666" s="10" t="s">
        <v>8316</v>
      </c>
      <c r="R666" t="s">
        <v>8318</v>
      </c>
      <c r="S666">
        <f t="shared" si="42"/>
        <v>8</v>
      </c>
      <c r="T666">
        <f t="shared" si="43"/>
        <v>2015</v>
      </c>
    </row>
    <row r="667" spans="1:20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4">
        <f t="shared" si="40"/>
        <v>42748.711354166662</v>
      </c>
      <c r="J667" s="14">
        <f t="shared" si="41"/>
        <v>42688.711354166662</v>
      </c>
      <c r="K667">
        <v>1484327061</v>
      </c>
      <c r="L667">
        <v>1479143061</v>
      </c>
      <c r="M667" t="b">
        <v>0</v>
      </c>
      <c r="N667">
        <v>12</v>
      </c>
      <c r="O667" t="b">
        <v>0</v>
      </c>
      <c r="P667" t="s">
        <v>8271</v>
      </c>
      <c r="Q667" s="10" t="s">
        <v>8316</v>
      </c>
      <c r="R667" t="s">
        <v>8318</v>
      </c>
      <c r="S667">
        <f t="shared" si="42"/>
        <v>19</v>
      </c>
      <c r="T667">
        <f t="shared" si="43"/>
        <v>2016</v>
      </c>
    </row>
    <row r="668" spans="1:20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4">
        <f t="shared" si="40"/>
        <v>41868.832152777781</v>
      </c>
      <c r="J668" s="14">
        <f t="shared" si="41"/>
        <v>41838.832152777781</v>
      </c>
      <c r="K668">
        <v>1408305498</v>
      </c>
      <c r="L668">
        <v>1405713498</v>
      </c>
      <c r="M668" t="b">
        <v>0</v>
      </c>
      <c r="N668">
        <v>4</v>
      </c>
      <c r="O668" t="b">
        <v>0</v>
      </c>
      <c r="P668" t="s">
        <v>8271</v>
      </c>
      <c r="Q668" s="10" t="s">
        <v>8316</v>
      </c>
      <c r="R668" t="s">
        <v>8318</v>
      </c>
      <c r="S668">
        <f t="shared" si="42"/>
        <v>0</v>
      </c>
      <c r="T668">
        <f t="shared" si="43"/>
        <v>2014</v>
      </c>
    </row>
    <row r="669" spans="1:20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4">
        <f t="shared" si="40"/>
        <v>42672.373414351852</v>
      </c>
      <c r="J669" s="14">
        <f t="shared" si="41"/>
        <v>42632.373414351852</v>
      </c>
      <c r="K669">
        <v>1477731463</v>
      </c>
      <c r="L669">
        <v>1474275463</v>
      </c>
      <c r="M669" t="b">
        <v>0</v>
      </c>
      <c r="N669">
        <v>28</v>
      </c>
      <c r="O669" t="b">
        <v>0</v>
      </c>
      <c r="P669" t="s">
        <v>8271</v>
      </c>
      <c r="Q669" s="10" t="s">
        <v>8316</v>
      </c>
      <c r="R669" t="s">
        <v>8318</v>
      </c>
      <c r="S669">
        <f t="shared" si="42"/>
        <v>10</v>
      </c>
      <c r="T669">
        <f t="shared" si="43"/>
        <v>2016</v>
      </c>
    </row>
    <row r="670" spans="1:20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4">
        <f t="shared" si="40"/>
        <v>42135.831273148149</v>
      </c>
      <c r="J670" s="14">
        <f t="shared" si="41"/>
        <v>42090.831273148149</v>
      </c>
      <c r="K670">
        <v>1431374222</v>
      </c>
      <c r="L670">
        <v>1427486222</v>
      </c>
      <c r="M670" t="b">
        <v>0</v>
      </c>
      <c r="N670">
        <v>25</v>
      </c>
      <c r="O670" t="b">
        <v>0</v>
      </c>
      <c r="P670" t="s">
        <v>8271</v>
      </c>
      <c r="Q670" s="10" t="s">
        <v>8316</v>
      </c>
      <c r="R670" t="s">
        <v>8318</v>
      </c>
      <c r="S670">
        <f t="shared" si="42"/>
        <v>5</v>
      </c>
      <c r="T670">
        <f t="shared" si="43"/>
        <v>2015</v>
      </c>
    </row>
    <row r="671" spans="1:20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4">
        <f t="shared" si="40"/>
        <v>42557.625671296293</v>
      </c>
      <c r="J671" s="14">
        <f t="shared" si="41"/>
        <v>42527.625671296293</v>
      </c>
      <c r="K671">
        <v>1467817258</v>
      </c>
      <c r="L671">
        <v>1465225258</v>
      </c>
      <c r="M671" t="b">
        <v>0</v>
      </c>
      <c r="N671">
        <v>28</v>
      </c>
      <c r="O671" t="b">
        <v>0</v>
      </c>
      <c r="P671" t="s">
        <v>8271</v>
      </c>
      <c r="Q671" s="10" t="s">
        <v>8316</v>
      </c>
      <c r="R671" t="s">
        <v>8318</v>
      </c>
      <c r="S671">
        <f t="shared" si="42"/>
        <v>22</v>
      </c>
      <c r="T671">
        <f t="shared" si="43"/>
        <v>2016</v>
      </c>
    </row>
    <row r="672" spans="1:20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4">
        <f t="shared" si="40"/>
        <v>42540.340277777781</v>
      </c>
      <c r="J672" s="14">
        <f t="shared" si="41"/>
        <v>42506.709722222222</v>
      </c>
      <c r="K672">
        <v>1466323800</v>
      </c>
      <c r="L672">
        <v>1463418120</v>
      </c>
      <c r="M672" t="b">
        <v>0</v>
      </c>
      <c r="N672">
        <v>310</v>
      </c>
      <c r="O672" t="b">
        <v>0</v>
      </c>
      <c r="P672" t="s">
        <v>8271</v>
      </c>
      <c r="Q672" s="10" t="s">
        <v>8316</v>
      </c>
      <c r="R672" t="s">
        <v>8318</v>
      </c>
      <c r="S672">
        <f t="shared" si="42"/>
        <v>29</v>
      </c>
      <c r="T672">
        <f t="shared" si="43"/>
        <v>2016</v>
      </c>
    </row>
    <row r="673" spans="1:20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4">
        <f t="shared" si="40"/>
        <v>42018.166666666672</v>
      </c>
      <c r="J673" s="14">
        <f t="shared" si="41"/>
        <v>41984.692731481482</v>
      </c>
      <c r="K673">
        <v>1421208000</v>
      </c>
      <c r="L673">
        <v>1418315852</v>
      </c>
      <c r="M673" t="b">
        <v>0</v>
      </c>
      <c r="N673">
        <v>15</v>
      </c>
      <c r="O673" t="b">
        <v>0</v>
      </c>
      <c r="P673" t="s">
        <v>8271</v>
      </c>
      <c r="Q673" s="10" t="s">
        <v>8316</v>
      </c>
      <c r="R673" t="s">
        <v>8318</v>
      </c>
      <c r="S673">
        <f t="shared" si="42"/>
        <v>39</v>
      </c>
      <c r="T673">
        <f t="shared" si="43"/>
        <v>2014</v>
      </c>
    </row>
    <row r="674" spans="1:20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4">
        <f t="shared" si="40"/>
        <v>42005.207638888889</v>
      </c>
      <c r="J674" s="14">
        <f t="shared" si="41"/>
        <v>41974.219490740739</v>
      </c>
      <c r="K674">
        <v>1420088340</v>
      </c>
      <c r="L674">
        <v>1417410964</v>
      </c>
      <c r="M674" t="b">
        <v>0</v>
      </c>
      <c r="N674">
        <v>215</v>
      </c>
      <c r="O674" t="b">
        <v>0</v>
      </c>
      <c r="P674" t="s">
        <v>8271</v>
      </c>
      <c r="Q674" s="10" t="s">
        <v>8316</v>
      </c>
      <c r="R674" t="s">
        <v>8318</v>
      </c>
      <c r="S674">
        <f t="shared" si="42"/>
        <v>22</v>
      </c>
      <c r="T674">
        <f t="shared" si="43"/>
        <v>2014</v>
      </c>
    </row>
    <row r="675" spans="1:20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4">
        <f t="shared" si="40"/>
        <v>41883.840474537035</v>
      </c>
      <c r="J675" s="14">
        <f t="shared" si="41"/>
        <v>41838.840474537035</v>
      </c>
      <c r="K675">
        <v>1409602217</v>
      </c>
      <c r="L675">
        <v>1405714217</v>
      </c>
      <c r="M675" t="b">
        <v>0</v>
      </c>
      <c r="N675">
        <v>3</v>
      </c>
      <c r="O675" t="b">
        <v>0</v>
      </c>
      <c r="P675" t="s">
        <v>8271</v>
      </c>
      <c r="Q675" s="10" t="s">
        <v>8316</v>
      </c>
      <c r="R675" t="s">
        <v>8318</v>
      </c>
      <c r="S675">
        <f t="shared" si="42"/>
        <v>0</v>
      </c>
      <c r="T675">
        <f t="shared" si="43"/>
        <v>2014</v>
      </c>
    </row>
    <row r="676" spans="1:20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4">
        <f t="shared" si="40"/>
        <v>41863.116053240738</v>
      </c>
      <c r="J676" s="14">
        <f t="shared" si="41"/>
        <v>41803.116053240738</v>
      </c>
      <c r="K676">
        <v>1407811627</v>
      </c>
      <c r="L676">
        <v>1402627627</v>
      </c>
      <c r="M676" t="b">
        <v>0</v>
      </c>
      <c r="N676">
        <v>2</v>
      </c>
      <c r="O676" t="b">
        <v>0</v>
      </c>
      <c r="P676" t="s">
        <v>8271</v>
      </c>
      <c r="Q676" s="10" t="s">
        <v>8316</v>
      </c>
      <c r="R676" t="s">
        <v>8318</v>
      </c>
      <c r="S676">
        <f t="shared" si="42"/>
        <v>0</v>
      </c>
      <c r="T676">
        <f t="shared" si="43"/>
        <v>2014</v>
      </c>
    </row>
    <row r="677" spans="1:20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4">
        <f t="shared" si="40"/>
        <v>42005.290972222225</v>
      </c>
      <c r="J677" s="14">
        <f t="shared" si="41"/>
        <v>41975.930601851855</v>
      </c>
      <c r="K677">
        <v>1420095540</v>
      </c>
      <c r="L677">
        <v>1417558804</v>
      </c>
      <c r="M677" t="b">
        <v>0</v>
      </c>
      <c r="N677">
        <v>26</v>
      </c>
      <c r="O677" t="b">
        <v>0</v>
      </c>
      <c r="P677" t="s">
        <v>8271</v>
      </c>
      <c r="Q677" s="10" t="s">
        <v>8316</v>
      </c>
      <c r="R677" t="s">
        <v>8318</v>
      </c>
      <c r="S677">
        <f t="shared" si="42"/>
        <v>15</v>
      </c>
      <c r="T677">
        <f t="shared" si="43"/>
        <v>2014</v>
      </c>
    </row>
    <row r="678" spans="1:20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4">
        <f t="shared" si="40"/>
        <v>42042.768298611118</v>
      </c>
      <c r="J678" s="14">
        <f t="shared" si="41"/>
        <v>42012.768298611118</v>
      </c>
      <c r="K678">
        <v>1423333581</v>
      </c>
      <c r="L678">
        <v>1420741581</v>
      </c>
      <c r="M678" t="b">
        <v>0</v>
      </c>
      <c r="N678">
        <v>24</v>
      </c>
      <c r="O678" t="b">
        <v>0</v>
      </c>
      <c r="P678" t="s">
        <v>8271</v>
      </c>
      <c r="Q678" s="10" t="s">
        <v>8316</v>
      </c>
      <c r="R678" t="s">
        <v>8318</v>
      </c>
      <c r="S678">
        <f t="shared" si="42"/>
        <v>1</v>
      </c>
      <c r="T678">
        <f t="shared" si="43"/>
        <v>2015</v>
      </c>
    </row>
    <row r="679" spans="1:20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4">
        <f t="shared" si="40"/>
        <v>42549.403877314813</v>
      </c>
      <c r="J679" s="14">
        <f t="shared" si="41"/>
        <v>42504.403877314813</v>
      </c>
      <c r="K679">
        <v>1467106895</v>
      </c>
      <c r="L679">
        <v>1463218895</v>
      </c>
      <c r="M679" t="b">
        <v>0</v>
      </c>
      <c r="N679">
        <v>96</v>
      </c>
      <c r="O679" t="b">
        <v>0</v>
      </c>
      <c r="P679" t="s">
        <v>8271</v>
      </c>
      <c r="Q679" s="10" t="s">
        <v>8316</v>
      </c>
      <c r="R679" t="s">
        <v>8318</v>
      </c>
      <c r="S679">
        <f t="shared" si="42"/>
        <v>26</v>
      </c>
      <c r="T679">
        <f t="shared" si="43"/>
        <v>2016</v>
      </c>
    </row>
    <row r="680" spans="1:20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4">
        <f t="shared" si="40"/>
        <v>42511.376597222217</v>
      </c>
      <c r="J680" s="14">
        <f t="shared" si="41"/>
        <v>42481.376597222217</v>
      </c>
      <c r="K680">
        <v>1463821338</v>
      </c>
      <c r="L680">
        <v>1461229338</v>
      </c>
      <c r="M680" t="b">
        <v>0</v>
      </c>
      <c r="N680">
        <v>17</v>
      </c>
      <c r="O680" t="b">
        <v>0</v>
      </c>
      <c r="P680" t="s">
        <v>8271</v>
      </c>
      <c r="Q680" s="10" t="s">
        <v>8316</v>
      </c>
      <c r="R680" t="s">
        <v>8318</v>
      </c>
      <c r="S680">
        <f t="shared" si="42"/>
        <v>4</v>
      </c>
      <c r="T680">
        <f t="shared" si="43"/>
        <v>2016</v>
      </c>
    </row>
    <row r="681" spans="1:20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4">
        <f t="shared" si="40"/>
        <v>42616.695706018523</v>
      </c>
      <c r="J681" s="14">
        <f t="shared" si="41"/>
        <v>42556.695706018523</v>
      </c>
      <c r="K681">
        <v>1472920909</v>
      </c>
      <c r="L681">
        <v>1467736909</v>
      </c>
      <c r="M681" t="b">
        <v>0</v>
      </c>
      <c r="N681">
        <v>94</v>
      </c>
      <c r="O681" t="b">
        <v>0</v>
      </c>
      <c r="P681" t="s">
        <v>8271</v>
      </c>
      <c r="Q681" s="10" t="s">
        <v>8316</v>
      </c>
      <c r="R681" t="s">
        <v>8318</v>
      </c>
      <c r="S681">
        <f t="shared" si="42"/>
        <v>15</v>
      </c>
      <c r="T681">
        <f t="shared" si="43"/>
        <v>2016</v>
      </c>
    </row>
    <row r="682" spans="1:20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4">
        <f t="shared" si="40"/>
        <v>41899.501516203702</v>
      </c>
      <c r="J682" s="14">
        <f t="shared" si="41"/>
        <v>41864.501516203702</v>
      </c>
      <c r="K682">
        <v>1410955331</v>
      </c>
      <c r="L682">
        <v>1407931331</v>
      </c>
      <c r="M682" t="b">
        <v>0</v>
      </c>
      <c r="N682">
        <v>129</v>
      </c>
      <c r="O682" t="b">
        <v>0</v>
      </c>
      <c r="P682" t="s">
        <v>8271</v>
      </c>
      <c r="Q682" s="10" t="s">
        <v>8316</v>
      </c>
      <c r="R682" t="s">
        <v>8318</v>
      </c>
      <c r="S682">
        <f t="shared" si="42"/>
        <v>26</v>
      </c>
      <c r="T682">
        <f t="shared" si="43"/>
        <v>2014</v>
      </c>
    </row>
    <row r="683" spans="1:20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4">
        <f t="shared" si="40"/>
        <v>42669.805601851855</v>
      </c>
      <c r="J683" s="14">
        <f t="shared" si="41"/>
        <v>42639.805601851855</v>
      </c>
      <c r="K683">
        <v>1477509604</v>
      </c>
      <c r="L683">
        <v>1474917604</v>
      </c>
      <c r="M683" t="b">
        <v>0</v>
      </c>
      <c r="N683">
        <v>1</v>
      </c>
      <c r="O683" t="b">
        <v>0</v>
      </c>
      <c r="P683" t="s">
        <v>8271</v>
      </c>
      <c r="Q683" s="10" t="s">
        <v>8316</v>
      </c>
      <c r="R683" t="s">
        <v>8318</v>
      </c>
      <c r="S683">
        <f t="shared" si="42"/>
        <v>0</v>
      </c>
      <c r="T683">
        <f t="shared" si="43"/>
        <v>2016</v>
      </c>
    </row>
    <row r="684" spans="1:20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4">
        <f t="shared" si="40"/>
        <v>42808.723634259266</v>
      </c>
      <c r="J684" s="14">
        <f t="shared" si="41"/>
        <v>42778.765300925923</v>
      </c>
      <c r="K684">
        <v>1489512122</v>
      </c>
      <c r="L684">
        <v>1486923722</v>
      </c>
      <c r="M684" t="b">
        <v>0</v>
      </c>
      <c r="N684">
        <v>4</v>
      </c>
      <c r="O684" t="b">
        <v>0</v>
      </c>
      <c r="P684" t="s">
        <v>8271</v>
      </c>
      <c r="Q684" s="10" t="s">
        <v>8316</v>
      </c>
      <c r="R684" t="s">
        <v>8318</v>
      </c>
      <c r="S684">
        <f t="shared" si="42"/>
        <v>0</v>
      </c>
      <c r="T684">
        <f t="shared" si="43"/>
        <v>2017</v>
      </c>
    </row>
    <row r="685" spans="1:20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4">
        <f t="shared" si="40"/>
        <v>42674.900046296301</v>
      </c>
      <c r="J685" s="14">
        <f t="shared" si="41"/>
        <v>42634.900046296301</v>
      </c>
      <c r="K685">
        <v>1477949764</v>
      </c>
      <c r="L685">
        <v>1474493764</v>
      </c>
      <c r="M685" t="b">
        <v>0</v>
      </c>
      <c r="N685">
        <v>3</v>
      </c>
      <c r="O685" t="b">
        <v>0</v>
      </c>
      <c r="P685" t="s">
        <v>8271</v>
      </c>
      <c r="Q685" s="10" t="s">
        <v>8316</v>
      </c>
      <c r="R685" t="s">
        <v>8318</v>
      </c>
      <c r="S685">
        <f t="shared" si="42"/>
        <v>1</v>
      </c>
      <c r="T685">
        <f t="shared" si="43"/>
        <v>2016</v>
      </c>
    </row>
    <row r="686" spans="1:20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4">
        <f t="shared" si="40"/>
        <v>41845.125</v>
      </c>
      <c r="J686" s="14">
        <f t="shared" si="41"/>
        <v>41809.473275462966</v>
      </c>
      <c r="K686">
        <v>1406257200</v>
      </c>
      <c r="L686">
        <v>1403176891</v>
      </c>
      <c r="M686" t="b">
        <v>0</v>
      </c>
      <c r="N686">
        <v>135</v>
      </c>
      <c r="O686" t="b">
        <v>0</v>
      </c>
      <c r="P686" t="s">
        <v>8271</v>
      </c>
      <c r="Q686" s="10" t="s">
        <v>8316</v>
      </c>
      <c r="R686" t="s">
        <v>8318</v>
      </c>
      <c r="S686">
        <f t="shared" si="42"/>
        <v>7</v>
      </c>
      <c r="T686">
        <f t="shared" si="43"/>
        <v>2014</v>
      </c>
    </row>
    <row r="687" spans="1:20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4">
        <f t="shared" si="40"/>
        <v>42016.866574074069</v>
      </c>
      <c r="J687" s="14">
        <f t="shared" si="41"/>
        <v>41971.866574074069</v>
      </c>
      <c r="K687">
        <v>1421095672</v>
      </c>
      <c r="L687">
        <v>1417207672</v>
      </c>
      <c r="M687" t="b">
        <v>0</v>
      </c>
      <c r="N687">
        <v>10</v>
      </c>
      <c r="O687" t="b">
        <v>0</v>
      </c>
      <c r="P687" t="s">
        <v>8271</v>
      </c>
      <c r="Q687" s="10" t="s">
        <v>8316</v>
      </c>
      <c r="R687" t="s">
        <v>8318</v>
      </c>
      <c r="S687">
        <f t="shared" si="42"/>
        <v>28</v>
      </c>
      <c r="T687">
        <f t="shared" si="43"/>
        <v>2014</v>
      </c>
    </row>
    <row r="688" spans="1:20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4">
        <f t="shared" si="40"/>
        <v>42219.673263888893</v>
      </c>
      <c r="J688" s="14">
        <f t="shared" si="41"/>
        <v>42189.673263888893</v>
      </c>
      <c r="K688">
        <v>1438618170</v>
      </c>
      <c r="L688">
        <v>1436026170</v>
      </c>
      <c r="M688" t="b">
        <v>0</v>
      </c>
      <c r="N688">
        <v>0</v>
      </c>
      <c r="O688" t="b">
        <v>0</v>
      </c>
      <c r="P688" t="s">
        <v>8271</v>
      </c>
      <c r="Q688" s="10" t="s">
        <v>8316</v>
      </c>
      <c r="R688" t="s">
        <v>8318</v>
      </c>
      <c r="S688">
        <f t="shared" si="42"/>
        <v>0</v>
      </c>
      <c r="T688">
        <f t="shared" si="43"/>
        <v>2015</v>
      </c>
    </row>
    <row r="689" spans="1:20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4">
        <f t="shared" si="40"/>
        <v>42771.750613425931</v>
      </c>
      <c r="J689" s="14">
        <f t="shared" si="41"/>
        <v>42711.750613425931</v>
      </c>
      <c r="K689">
        <v>1486317653</v>
      </c>
      <c r="L689">
        <v>1481133653</v>
      </c>
      <c r="M689" t="b">
        <v>0</v>
      </c>
      <c r="N689">
        <v>6</v>
      </c>
      <c r="O689" t="b">
        <v>0</v>
      </c>
      <c r="P689" t="s">
        <v>8271</v>
      </c>
      <c r="Q689" s="10" t="s">
        <v>8316</v>
      </c>
      <c r="R689" t="s">
        <v>8318</v>
      </c>
      <c r="S689">
        <f t="shared" si="42"/>
        <v>4</v>
      </c>
      <c r="T689">
        <f t="shared" si="43"/>
        <v>2016</v>
      </c>
    </row>
    <row r="690" spans="1:20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4">
        <f t="shared" si="40"/>
        <v>42292.104780092588</v>
      </c>
      <c r="J690" s="14">
        <f t="shared" si="41"/>
        <v>42262.104780092588</v>
      </c>
      <c r="K690">
        <v>1444876253</v>
      </c>
      <c r="L690">
        <v>1442284253</v>
      </c>
      <c r="M690" t="b">
        <v>0</v>
      </c>
      <c r="N690">
        <v>36</v>
      </c>
      <c r="O690" t="b">
        <v>0</v>
      </c>
      <c r="P690" t="s">
        <v>8271</v>
      </c>
      <c r="Q690" s="10" t="s">
        <v>8316</v>
      </c>
      <c r="R690" t="s">
        <v>8318</v>
      </c>
      <c r="S690">
        <f t="shared" si="42"/>
        <v>73</v>
      </c>
      <c r="T690">
        <f t="shared" si="43"/>
        <v>2015</v>
      </c>
    </row>
    <row r="691" spans="1:20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4">
        <f t="shared" si="40"/>
        <v>42712.207638888889</v>
      </c>
      <c r="J691" s="14">
        <f t="shared" si="41"/>
        <v>42675.66778935185</v>
      </c>
      <c r="K691">
        <v>1481173140</v>
      </c>
      <c r="L691">
        <v>1478016097</v>
      </c>
      <c r="M691" t="b">
        <v>0</v>
      </c>
      <c r="N691">
        <v>336</v>
      </c>
      <c r="O691" t="b">
        <v>0</v>
      </c>
      <c r="P691" t="s">
        <v>8271</v>
      </c>
      <c r="Q691" s="10" t="s">
        <v>8316</v>
      </c>
      <c r="R691" t="s">
        <v>8318</v>
      </c>
      <c r="S691">
        <f t="shared" si="42"/>
        <v>58</v>
      </c>
      <c r="T691">
        <f t="shared" si="43"/>
        <v>2016</v>
      </c>
    </row>
    <row r="692" spans="1:20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4">
        <f t="shared" si="40"/>
        <v>42622.25</v>
      </c>
      <c r="J692" s="14">
        <f t="shared" si="41"/>
        <v>42579.634733796294</v>
      </c>
      <c r="K692">
        <v>1473400800</v>
      </c>
      <c r="L692">
        <v>1469718841</v>
      </c>
      <c r="M692" t="b">
        <v>0</v>
      </c>
      <c r="N692">
        <v>34</v>
      </c>
      <c r="O692" t="b">
        <v>0</v>
      </c>
      <c r="P692" t="s">
        <v>8271</v>
      </c>
      <c r="Q692" s="10" t="s">
        <v>8316</v>
      </c>
      <c r="R692" t="s">
        <v>8318</v>
      </c>
      <c r="S692">
        <f t="shared" si="42"/>
        <v>12</v>
      </c>
      <c r="T692">
        <f t="shared" si="43"/>
        <v>2016</v>
      </c>
    </row>
    <row r="693" spans="1:20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4">
        <f t="shared" si="40"/>
        <v>42186.028310185182</v>
      </c>
      <c r="J693" s="14">
        <f t="shared" si="41"/>
        <v>42158.028310185182</v>
      </c>
      <c r="K693">
        <v>1435711246</v>
      </c>
      <c r="L693">
        <v>1433292046</v>
      </c>
      <c r="M693" t="b">
        <v>0</v>
      </c>
      <c r="N693">
        <v>10</v>
      </c>
      <c r="O693" t="b">
        <v>0</v>
      </c>
      <c r="P693" t="s">
        <v>8271</v>
      </c>
      <c r="Q693" s="10" t="s">
        <v>8316</v>
      </c>
      <c r="R693" t="s">
        <v>8318</v>
      </c>
      <c r="S693">
        <f t="shared" si="42"/>
        <v>1</v>
      </c>
      <c r="T693">
        <f t="shared" si="43"/>
        <v>2015</v>
      </c>
    </row>
    <row r="694" spans="1:20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4">
        <f t="shared" si="40"/>
        <v>42726.37572916667</v>
      </c>
      <c r="J694" s="14">
        <f t="shared" si="41"/>
        <v>42696.37572916667</v>
      </c>
      <c r="K694">
        <v>1482397263</v>
      </c>
      <c r="L694">
        <v>1479805263</v>
      </c>
      <c r="M694" t="b">
        <v>0</v>
      </c>
      <c r="N694">
        <v>201</v>
      </c>
      <c r="O694" t="b">
        <v>0</v>
      </c>
      <c r="P694" t="s">
        <v>8271</v>
      </c>
      <c r="Q694" s="10" t="s">
        <v>8316</v>
      </c>
      <c r="R694" t="s">
        <v>8318</v>
      </c>
      <c r="S694">
        <f t="shared" si="42"/>
        <v>7</v>
      </c>
      <c r="T694">
        <f t="shared" si="43"/>
        <v>2016</v>
      </c>
    </row>
    <row r="695" spans="1:20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4">
        <f t="shared" si="40"/>
        <v>42124.808182870373</v>
      </c>
      <c r="J695" s="14">
        <f t="shared" si="41"/>
        <v>42094.808182870373</v>
      </c>
      <c r="K695">
        <v>1430421827</v>
      </c>
      <c r="L695">
        <v>1427829827</v>
      </c>
      <c r="M695" t="b">
        <v>0</v>
      </c>
      <c r="N695">
        <v>296</v>
      </c>
      <c r="O695" t="b">
        <v>0</v>
      </c>
      <c r="P695" t="s">
        <v>8271</v>
      </c>
      <c r="Q695" s="10" t="s">
        <v>8316</v>
      </c>
      <c r="R695" t="s">
        <v>8318</v>
      </c>
      <c r="S695">
        <f t="shared" si="42"/>
        <v>35</v>
      </c>
      <c r="T695">
        <f t="shared" si="43"/>
        <v>2015</v>
      </c>
    </row>
    <row r="696" spans="1:20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4">
        <f t="shared" si="40"/>
        <v>42767.663877314815</v>
      </c>
      <c r="J696" s="14">
        <f t="shared" si="41"/>
        <v>42737.663877314815</v>
      </c>
      <c r="K696">
        <v>1485964559</v>
      </c>
      <c r="L696">
        <v>1483372559</v>
      </c>
      <c r="M696" t="b">
        <v>0</v>
      </c>
      <c r="N696">
        <v>7</v>
      </c>
      <c r="O696" t="b">
        <v>0</v>
      </c>
      <c r="P696" t="s">
        <v>8271</v>
      </c>
      <c r="Q696" s="10" t="s">
        <v>8316</v>
      </c>
      <c r="R696" t="s">
        <v>8318</v>
      </c>
      <c r="S696">
        <f t="shared" si="42"/>
        <v>0</v>
      </c>
      <c r="T696">
        <f t="shared" si="43"/>
        <v>2017</v>
      </c>
    </row>
    <row r="697" spans="1:20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4">
        <f t="shared" si="40"/>
        <v>41943.521064814813</v>
      </c>
      <c r="J697" s="14">
        <f t="shared" si="41"/>
        <v>41913.521064814813</v>
      </c>
      <c r="K697">
        <v>1414758620</v>
      </c>
      <c r="L697">
        <v>1412166620</v>
      </c>
      <c r="M697" t="b">
        <v>0</v>
      </c>
      <c r="N697">
        <v>7</v>
      </c>
      <c r="O697" t="b">
        <v>0</v>
      </c>
      <c r="P697" t="s">
        <v>8271</v>
      </c>
      <c r="Q697" s="10" t="s">
        <v>8316</v>
      </c>
      <c r="R697" t="s">
        <v>8318</v>
      </c>
      <c r="S697">
        <f t="shared" si="42"/>
        <v>1</v>
      </c>
      <c r="T697">
        <f t="shared" si="43"/>
        <v>2014</v>
      </c>
    </row>
    <row r="698" spans="1:20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4">
        <f t="shared" si="40"/>
        <v>41845.927106481482</v>
      </c>
      <c r="J698" s="14">
        <f t="shared" si="41"/>
        <v>41815.927106481482</v>
      </c>
      <c r="K698">
        <v>1406326502</v>
      </c>
      <c r="L698">
        <v>1403734502</v>
      </c>
      <c r="M698" t="b">
        <v>0</v>
      </c>
      <c r="N698">
        <v>1</v>
      </c>
      <c r="O698" t="b">
        <v>0</v>
      </c>
      <c r="P698" t="s">
        <v>8271</v>
      </c>
      <c r="Q698" s="10" t="s">
        <v>8316</v>
      </c>
      <c r="R698" t="s">
        <v>8318</v>
      </c>
      <c r="S698">
        <f t="shared" si="42"/>
        <v>0</v>
      </c>
      <c r="T698">
        <f t="shared" si="43"/>
        <v>2014</v>
      </c>
    </row>
    <row r="699" spans="1:20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4">
        <f t="shared" si="40"/>
        <v>42403.523020833338</v>
      </c>
      <c r="J699" s="14">
        <f t="shared" si="41"/>
        <v>42388.523020833338</v>
      </c>
      <c r="K699">
        <v>1454502789</v>
      </c>
      <c r="L699">
        <v>1453206789</v>
      </c>
      <c r="M699" t="b">
        <v>0</v>
      </c>
      <c r="N699">
        <v>114</v>
      </c>
      <c r="O699" t="b">
        <v>0</v>
      </c>
      <c r="P699" t="s">
        <v>8271</v>
      </c>
      <c r="Q699" s="10" t="s">
        <v>8316</v>
      </c>
      <c r="R699" t="s">
        <v>8318</v>
      </c>
      <c r="S699">
        <f t="shared" si="42"/>
        <v>46</v>
      </c>
      <c r="T699">
        <f t="shared" si="43"/>
        <v>2016</v>
      </c>
    </row>
    <row r="700" spans="1:20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4">
        <f t="shared" si="40"/>
        <v>41900.083333333336</v>
      </c>
      <c r="J700" s="14">
        <f t="shared" si="41"/>
        <v>41866.931076388886</v>
      </c>
      <c r="K700">
        <v>1411005600</v>
      </c>
      <c r="L700">
        <v>1408141245</v>
      </c>
      <c r="M700" t="b">
        <v>0</v>
      </c>
      <c r="N700">
        <v>29</v>
      </c>
      <c r="O700" t="b">
        <v>0</v>
      </c>
      <c r="P700" t="s">
        <v>8271</v>
      </c>
      <c r="Q700" s="10" t="s">
        <v>8316</v>
      </c>
      <c r="R700" t="s">
        <v>8318</v>
      </c>
      <c r="S700">
        <f t="shared" si="42"/>
        <v>15</v>
      </c>
      <c r="T700">
        <f t="shared" si="43"/>
        <v>2014</v>
      </c>
    </row>
    <row r="701" spans="1:20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4">
        <f t="shared" si="40"/>
        <v>41600.666666666664</v>
      </c>
      <c r="J701" s="14">
        <f t="shared" si="41"/>
        <v>41563.485509259262</v>
      </c>
      <c r="K701">
        <v>1385136000</v>
      </c>
      <c r="L701">
        <v>1381923548</v>
      </c>
      <c r="M701" t="b">
        <v>0</v>
      </c>
      <c r="N701">
        <v>890</v>
      </c>
      <c r="O701" t="b">
        <v>0</v>
      </c>
      <c r="P701" t="s">
        <v>8271</v>
      </c>
      <c r="Q701" s="10" t="s">
        <v>8316</v>
      </c>
      <c r="R701" t="s">
        <v>8318</v>
      </c>
      <c r="S701">
        <f t="shared" si="42"/>
        <v>82</v>
      </c>
      <c r="T701">
        <f t="shared" si="43"/>
        <v>2013</v>
      </c>
    </row>
    <row r="702" spans="1:20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4">
        <f t="shared" si="40"/>
        <v>42745.688437500001</v>
      </c>
      <c r="J702" s="14">
        <f t="shared" si="41"/>
        <v>42715.688437500001</v>
      </c>
      <c r="K702">
        <v>1484065881</v>
      </c>
      <c r="L702">
        <v>1481473881</v>
      </c>
      <c r="M702" t="b">
        <v>0</v>
      </c>
      <c r="N702">
        <v>31</v>
      </c>
      <c r="O702" t="b">
        <v>0</v>
      </c>
      <c r="P702" t="s">
        <v>8271</v>
      </c>
      <c r="Q702" s="10" t="s">
        <v>8316</v>
      </c>
      <c r="R702" t="s">
        <v>8318</v>
      </c>
      <c r="S702">
        <f t="shared" si="42"/>
        <v>3</v>
      </c>
      <c r="T702">
        <f t="shared" si="43"/>
        <v>2016</v>
      </c>
    </row>
    <row r="703" spans="1:20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4">
        <f t="shared" si="40"/>
        <v>41843.662962962961</v>
      </c>
      <c r="J703" s="14">
        <f t="shared" si="41"/>
        <v>41813.662962962961</v>
      </c>
      <c r="K703">
        <v>1406130880</v>
      </c>
      <c r="L703">
        <v>1403538880</v>
      </c>
      <c r="M703" t="b">
        <v>0</v>
      </c>
      <c r="N703">
        <v>21</v>
      </c>
      <c r="O703" t="b">
        <v>0</v>
      </c>
      <c r="P703" t="s">
        <v>8271</v>
      </c>
      <c r="Q703" s="10" t="s">
        <v>8316</v>
      </c>
      <c r="R703" t="s">
        <v>8318</v>
      </c>
      <c r="S703">
        <f t="shared" si="42"/>
        <v>27</v>
      </c>
      <c r="T703">
        <f t="shared" si="43"/>
        <v>2014</v>
      </c>
    </row>
    <row r="704" spans="1:20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4">
        <f t="shared" si="40"/>
        <v>42698.768368055549</v>
      </c>
      <c r="J704" s="14">
        <f t="shared" si="41"/>
        <v>42668.726701388892</v>
      </c>
      <c r="K704">
        <v>1480011987</v>
      </c>
      <c r="L704">
        <v>1477416387</v>
      </c>
      <c r="M704" t="b">
        <v>0</v>
      </c>
      <c r="N704">
        <v>37</v>
      </c>
      <c r="O704" t="b">
        <v>0</v>
      </c>
      <c r="P704" t="s">
        <v>8271</v>
      </c>
      <c r="Q704" s="10" t="s">
        <v>8316</v>
      </c>
      <c r="R704" t="s">
        <v>8318</v>
      </c>
      <c r="S704">
        <f t="shared" si="42"/>
        <v>31</v>
      </c>
      <c r="T704">
        <f t="shared" si="43"/>
        <v>2016</v>
      </c>
    </row>
    <row r="705" spans="1:20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4">
        <f t="shared" si="40"/>
        <v>42766.98055555555</v>
      </c>
      <c r="J705" s="14">
        <f t="shared" si="41"/>
        <v>42711.950798611113</v>
      </c>
      <c r="K705">
        <v>1485905520</v>
      </c>
      <c r="L705">
        <v>1481150949</v>
      </c>
      <c r="M705" t="b">
        <v>0</v>
      </c>
      <c r="N705">
        <v>7</v>
      </c>
      <c r="O705" t="b">
        <v>0</v>
      </c>
      <c r="P705" t="s">
        <v>8271</v>
      </c>
      <c r="Q705" s="10" t="s">
        <v>8316</v>
      </c>
      <c r="R705" t="s">
        <v>8318</v>
      </c>
      <c r="S705">
        <f t="shared" si="42"/>
        <v>6</v>
      </c>
      <c r="T705">
        <f t="shared" si="43"/>
        <v>2016</v>
      </c>
    </row>
    <row r="706" spans="1:20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4">
        <f t="shared" ref="I706:I769" si="44">K706/60/60/24+DATE(1970,1,1)</f>
        <v>42786.192916666667</v>
      </c>
      <c r="J706" s="14">
        <f t="shared" ref="J706:J769" si="45">L706/60/60/24+DATE(1970,1,1)</f>
        <v>42726.192916666667</v>
      </c>
      <c r="K706">
        <v>1487565468</v>
      </c>
      <c r="L706">
        <v>1482381468</v>
      </c>
      <c r="M706" t="b">
        <v>0</v>
      </c>
      <c r="N706">
        <v>4</v>
      </c>
      <c r="O706" t="b">
        <v>0</v>
      </c>
      <c r="P706" t="s">
        <v>8271</v>
      </c>
      <c r="Q706" s="10" t="s">
        <v>8316</v>
      </c>
      <c r="R706" t="s">
        <v>8318</v>
      </c>
      <c r="S706">
        <f t="shared" ref="S706:S769" si="46">ROUND(E706/D706*100,0)</f>
        <v>1</v>
      </c>
      <c r="T706">
        <f t="shared" ref="T706:T769" si="47">YEAR(J706)</f>
        <v>2016</v>
      </c>
    </row>
    <row r="707" spans="1:20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4">
        <f t="shared" si="44"/>
        <v>42756.491643518515</v>
      </c>
      <c r="J707" s="14">
        <f t="shared" si="45"/>
        <v>42726.491643518515</v>
      </c>
      <c r="K707">
        <v>1484999278</v>
      </c>
      <c r="L707">
        <v>1482407278</v>
      </c>
      <c r="M707" t="b">
        <v>0</v>
      </c>
      <c r="N707">
        <v>5</v>
      </c>
      <c r="O707" t="b">
        <v>0</v>
      </c>
      <c r="P707" t="s">
        <v>8271</v>
      </c>
      <c r="Q707" s="10" t="s">
        <v>8316</v>
      </c>
      <c r="R707" t="s">
        <v>8318</v>
      </c>
      <c r="S707">
        <f t="shared" si="46"/>
        <v>1</v>
      </c>
      <c r="T707">
        <f t="shared" si="47"/>
        <v>2016</v>
      </c>
    </row>
    <row r="708" spans="1:20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4">
        <f t="shared" si="44"/>
        <v>42718.777083333334</v>
      </c>
      <c r="J708" s="14">
        <f t="shared" si="45"/>
        <v>42676.995173611111</v>
      </c>
      <c r="K708">
        <v>1481740740</v>
      </c>
      <c r="L708">
        <v>1478130783</v>
      </c>
      <c r="M708" t="b">
        <v>0</v>
      </c>
      <c r="N708">
        <v>0</v>
      </c>
      <c r="O708" t="b">
        <v>0</v>
      </c>
      <c r="P708" t="s">
        <v>8271</v>
      </c>
      <c r="Q708" s="10" t="s">
        <v>8316</v>
      </c>
      <c r="R708" t="s">
        <v>8318</v>
      </c>
      <c r="S708">
        <f t="shared" si="46"/>
        <v>0</v>
      </c>
      <c r="T708">
        <f t="shared" si="47"/>
        <v>2016</v>
      </c>
    </row>
    <row r="709" spans="1:20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4">
        <f t="shared" si="44"/>
        <v>42736.663506944446</v>
      </c>
      <c r="J709" s="14">
        <f t="shared" si="45"/>
        <v>42696.663506944446</v>
      </c>
      <c r="K709">
        <v>1483286127</v>
      </c>
      <c r="L709">
        <v>1479830127</v>
      </c>
      <c r="M709" t="b">
        <v>0</v>
      </c>
      <c r="N709">
        <v>456</v>
      </c>
      <c r="O709" t="b">
        <v>0</v>
      </c>
      <c r="P709" t="s">
        <v>8271</v>
      </c>
      <c r="Q709" s="10" t="s">
        <v>8316</v>
      </c>
      <c r="R709" t="s">
        <v>8318</v>
      </c>
      <c r="S709">
        <f t="shared" si="46"/>
        <v>79</v>
      </c>
      <c r="T709">
        <f t="shared" si="47"/>
        <v>2016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4">
        <f t="shared" si="44"/>
        <v>41895.581018518518</v>
      </c>
      <c r="J710" s="14">
        <f t="shared" si="45"/>
        <v>41835.581018518518</v>
      </c>
      <c r="K710">
        <v>1410616600</v>
      </c>
      <c r="L710">
        <v>1405432600</v>
      </c>
      <c r="M710" t="b">
        <v>0</v>
      </c>
      <c r="N710">
        <v>369</v>
      </c>
      <c r="O710" t="b">
        <v>0</v>
      </c>
      <c r="P710" t="s">
        <v>8271</v>
      </c>
      <c r="Q710" s="10" t="s">
        <v>8316</v>
      </c>
      <c r="R710" t="s">
        <v>8318</v>
      </c>
      <c r="S710">
        <f t="shared" si="46"/>
        <v>22</v>
      </c>
      <c r="T710">
        <f t="shared" si="47"/>
        <v>2014</v>
      </c>
    </row>
    <row r="711" spans="1:20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4">
        <f t="shared" si="44"/>
        <v>41978.041192129633</v>
      </c>
      <c r="J711" s="14">
        <f t="shared" si="45"/>
        <v>41948.041192129633</v>
      </c>
      <c r="K711">
        <v>1417741159</v>
      </c>
      <c r="L711">
        <v>1415149159</v>
      </c>
      <c r="M711" t="b">
        <v>0</v>
      </c>
      <c r="N711">
        <v>2</v>
      </c>
      <c r="O711" t="b">
        <v>0</v>
      </c>
      <c r="P711" t="s">
        <v>8271</v>
      </c>
      <c r="Q711" s="10" t="s">
        <v>8316</v>
      </c>
      <c r="R711" t="s">
        <v>8318</v>
      </c>
      <c r="S711">
        <f t="shared" si="46"/>
        <v>0</v>
      </c>
      <c r="T711">
        <f t="shared" si="47"/>
        <v>2014</v>
      </c>
    </row>
    <row r="712" spans="1:20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4">
        <f t="shared" si="44"/>
        <v>41871.030555555553</v>
      </c>
      <c r="J712" s="14">
        <f t="shared" si="45"/>
        <v>41837.984976851854</v>
      </c>
      <c r="K712">
        <v>1408495440</v>
      </c>
      <c r="L712">
        <v>1405640302</v>
      </c>
      <c r="M712" t="b">
        <v>0</v>
      </c>
      <c r="N712">
        <v>0</v>
      </c>
      <c r="O712" t="b">
        <v>0</v>
      </c>
      <c r="P712" t="s">
        <v>8271</v>
      </c>
      <c r="Q712" s="10" t="s">
        <v>8316</v>
      </c>
      <c r="R712" t="s">
        <v>8318</v>
      </c>
      <c r="S712">
        <f t="shared" si="46"/>
        <v>0</v>
      </c>
      <c r="T712">
        <f t="shared" si="47"/>
        <v>2014</v>
      </c>
    </row>
    <row r="713" spans="1:20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4">
        <f t="shared" si="44"/>
        <v>42718.500787037032</v>
      </c>
      <c r="J713" s="14">
        <f t="shared" si="45"/>
        <v>42678.459120370375</v>
      </c>
      <c r="K713">
        <v>1481716868</v>
      </c>
      <c r="L713">
        <v>1478257268</v>
      </c>
      <c r="M713" t="b">
        <v>0</v>
      </c>
      <c r="N713">
        <v>338</v>
      </c>
      <c r="O713" t="b">
        <v>0</v>
      </c>
      <c r="P713" t="s">
        <v>8271</v>
      </c>
      <c r="Q713" s="10" t="s">
        <v>8316</v>
      </c>
      <c r="R713" t="s">
        <v>8318</v>
      </c>
      <c r="S713">
        <f t="shared" si="46"/>
        <v>34</v>
      </c>
      <c r="T713">
        <f t="shared" si="47"/>
        <v>2016</v>
      </c>
    </row>
    <row r="714" spans="1:20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4">
        <f t="shared" si="44"/>
        <v>42414.680925925932</v>
      </c>
      <c r="J714" s="14">
        <f t="shared" si="45"/>
        <v>42384.680925925932</v>
      </c>
      <c r="K714">
        <v>1455466832</v>
      </c>
      <c r="L714">
        <v>1452874832</v>
      </c>
      <c r="M714" t="b">
        <v>0</v>
      </c>
      <c r="N714">
        <v>4</v>
      </c>
      <c r="O714" t="b">
        <v>0</v>
      </c>
      <c r="P714" t="s">
        <v>8271</v>
      </c>
      <c r="Q714" s="10" t="s">
        <v>8316</v>
      </c>
      <c r="R714" t="s">
        <v>8318</v>
      </c>
      <c r="S714">
        <f t="shared" si="46"/>
        <v>0</v>
      </c>
      <c r="T714">
        <f t="shared" si="47"/>
        <v>2016</v>
      </c>
    </row>
    <row r="715" spans="1:20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4">
        <f t="shared" si="44"/>
        <v>42526.529305555552</v>
      </c>
      <c r="J715" s="14">
        <f t="shared" si="45"/>
        <v>42496.529305555552</v>
      </c>
      <c r="K715">
        <v>1465130532</v>
      </c>
      <c r="L715">
        <v>1462538532</v>
      </c>
      <c r="M715" t="b">
        <v>0</v>
      </c>
      <c r="N715">
        <v>1</v>
      </c>
      <c r="O715" t="b">
        <v>0</v>
      </c>
      <c r="P715" t="s">
        <v>8271</v>
      </c>
      <c r="Q715" s="10" t="s">
        <v>8316</v>
      </c>
      <c r="R715" t="s">
        <v>8318</v>
      </c>
      <c r="S715">
        <f t="shared" si="46"/>
        <v>1</v>
      </c>
      <c r="T715">
        <f t="shared" si="47"/>
        <v>2016</v>
      </c>
    </row>
    <row r="716" spans="1:20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4">
        <f t="shared" si="44"/>
        <v>42794.787986111114</v>
      </c>
      <c r="J716" s="14">
        <f t="shared" si="45"/>
        <v>42734.787986111114</v>
      </c>
      <c r="K716">
        <v>1488308082</v>
      </c>
      <c r="L716">
        <v>1483124082</v>
      </c>
      <c r="M716" t="b">
        <v>0</v>
      </c>
      <c r="N716">
        <v>28</v>
      </c>
      <c r="O716" t="b">
        <v>0</v>
      </c>
      <c r="P716" t="s">
        <v>8271</v>
      </c>
      <c r="Q716" s="10" t="s">
        <v>8316</v>
      </c>
      <c r="R716" t="s">
        <v>8318</v>
      </c>
      <c r="S716">
        <f t="shared" si="46"/>
        <v>15</v>
      </c>
      <c r="T716">
        <f t="shared" si="47"/>
        <v>2016</v>
      </c>
    </row>
    <row r="717" spans="1:20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4">
        <f t="shared" si="44"/>
        <v>42313.132407407407</v>
      </c>
      <c r="J717" s="14">
        <f t="shared" si="45"/>
        <v>42273.090740740736</v>
      </c>
      <c r="K717">
        <v>1446693040</v>
      </c>
      <c r="L717">
        <v>1443233440</v>
      </c>
      <c r="M717" t="b">
        <v>0</v>
      </c>
      <c r="N717">
        <v>12</v>
      </c>
      <c r="O717" t="b">
        <v>0</v>
      </c>
      <c r="P717" t="s">
        <v>8271</v>
      </c>
      <c r="Q717" s="10" t="s">
        <v>8316</v>
      </c>
      <c r="R717" t="s">
        <v>8318</v>
      </c>
      <c r="S717">
        <f t="shared" si="46"/>
        <v>5</v>
      </c>
      <c r="T717">
        <f t="shared" si="47"/>
        <v>2015</v>
      </c>
    </row>
    <row r="718" spans="1:20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4">
        <f t="shared" si="44"/>
        <v>41974</v>
      </c>
      <c r="J718" s="14">
        <f t="shared" si="45"/>
        <v>41940.658645833333</v>
      </c>
      <c r="K718">
        <v>1417392000</v>
      </c>
      <c r="L718">
        <v>1414511307</v>
      </c>
      <c r="M718" t="b">
        <v>0</v>
      </c>
      <c r="N718">
        <v>16</v>
      </c>
      <c r="O718" t="b">
        <v>0</v>
      </c>
      <c r="P718" t="s">
        <v>8271</v>
      </c>
      <c r="Q718" s="10" t="s">
        <v>8316</v>
      </c>
      <c r="R718" t="s">
        <v>8318</v>
      </c>
      <c r="S718">
        <f t="shared" si="46"/>
        <v>10</v>
      </c>
      <c r="T718">
        <f t="shared" si="47"/>
        <v>2014</v>
      </c>
    </row>
    <row r="719" spans="1:20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4">
        <f t="shared" si="44"/>
        <v>41887.854189814818</v>
      </c>
      <c r="J719" s="14">
        <f t="shared" si="45"/>
        <v>41857.854189814818</v>
      </c>
      <c r="K719">
        <v>1409949002</v>
      </c>
      <c r="L719">
        <v>1407357002</v>
      </c>
      <c r="M719" t="b">
        <v>0</v>
      </c>
      <c r="N719">
        <v>4</v>
      </c>
      <c r="O719" t="b">
        <v>0</v>
      </c>
      <c r="P719" t="s">
        <v>8271</v>
      </c>
      <c r="Q719" s="10" t="s">
        <v>8316</v>
      </c>
      <c r="R719" t="s">
        <v>8318</v>
      </c>
      <c r="S719">
        <f t="shared" si="46"/>
        <v>0</v>
      </c>
      <c r="T719">
        <f t="shared" si="47"/>
        <v>2014</v>
      </c>
    </row>
    <row r="720" spans="1:20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4">
        <f t="shared" si="44"/>
        <v>42784.249305555553</v>
      </c>
      <c r="J720" s="14">
        <f t="shared" si="45"/>
        <v>42752.845451388886</v>
      </c>
      <c r="K720">
        <v>1487397540</v>
      </c>
      <c r="L720">
        <v>1484684247</v>
      </c>
      <c r="M720" t="b">
        <v>0</v>
      </c>
      <c r="N720">
        <v>4</v>
      </c>
      <c r="O720" t="b">
        <v>0</v>
      </c>
      <c r="P720" t="s">
        <v>8271</v>
      </c>
      <c r="Q720" s="10" t="s">
        <v>8316</v>
      </c>
      <c r="R720" t="s">
        <v>8318</v>
      </c>
      <c r="S720">
        <f t="shared" si="46"/>
        <v>1</v>
      </c>
      <c r="T720">
        <f t="shared" si="47"/>
        <v>2017</v>
      </c>
    </row>
    <row r="721" spans="1:20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4">
        <f t="shared" si="44"/>
        <v>42423.040231481486</v>
      </c>
      <c r="J721" s="14">
        <f t="shared" si="45"/>
        <v>42409.040231481486</v>
      </c>
      <c r="K721">
        <v>1456189076</v>
      </c>
      <c r="L721">
        <v>1454979476</v>
      </c>
      <c r="M721" t="b">
        <v>0</v>
      </c>
      <c r="N721">
        <v>10</v>
      </c>
      <c r="O721" t="b">
        <v>0</v>
      </c>
      <c r="P721" t="s">
        <v>8271</v>
      </c>
      <c r="Q721" s="10" t="s">
        <v>8316</v>
      </c>
      <c r="R721" t="s">
        <v>8318</v>
      </c>
      <c r="S721">
        <f t="shared" si="46"/>
        <v>1</v>
      </c>
      <c r="T721">
        <f t="shared" si="47"/>
        <v>2016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4">
        <f t="shared" si="44"/>
        <v>40937.649201388893</v>
      </c>
      <c r="J722" s="14">
        <f t="shared" si="45"/>
        <v>40909.649201388893</v>
      </c>
      <c r="K722">
        <v>1327851291</v>
      </c>
      <c r="L722">
        <v>1325432091</v>
      </c>
      <c r="M722" t="b">
        <v>0</v>
      </c>
      <c r="N722">
        <v>41</v>
      </c>
      <c r="O722" t="b">
        <v>1</v>
      </c>
      <c r="P722" t="s">
        <v>8272</v>
      </c>
      <c r="Q722" s="10" t="s">
        <v>8319</v>
      </c>
      <c r="R722" t="s">
        <v>8320</v>
      </c>
      <c r="S722">
        <f t="shared" si="46"/>
        <v>144</v>
      </c>
      <c r="T722">
        <f t="shared" si="47"/>
        <v>2012</v>
      </c>
    </row>
    <row r="723" spans="1:20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4">
        <f t="shared" si="44"/>
        <v>41852.571840277778</v>
      </c>
      <c r="J723" s="14">
        <f t="shared" si="45"/>
        <v>41807.571840277778</v>
      </c>
      <c r="K723">
        <v>1406900607</v>
      </c>
      <c r="L723">
        <v>1403012607</v>
      </c>
      <c r="M723" t="b">
        <v>0</v>
      </c>
      <c r="N723">
        <v>119</v>
      </c>
      <c r="O723" t="b">
        <v>1</v>
      </c>
      <c r="P723" t="s">
        <v>8272</v>
      </c>
      <c r="Q723" s="10" t="s">
        <v>8319</v>
      </c>
      <c r="R723" t="s">
        <v>8320</v>
      </c>
      <c r="S723">
        <f t="shared" si="46"/>
        <v>122</v>
      </c>
      <c r="T723">
        <f t="shared" si="47"/>
        <v>2014</v>
      </c>
    </row>
    <row r="724" spans="1:20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4">
        <f t="shared" si="44"/>
        <v>41007.76363425926</v>
      </c>
      <c r="J724" s="14">
        <f t="shared" si="45"/>
        <v>40977.805300925924</v>
      </c>
      <c r="K724">
        <v>1333909178</v>
      </c>
      <c r="L724">
        <v>1331320778</v>
      </c>
      <c r="M724" t="b">
        <v>0</v>
      </c>
      <c r="N724">
        <v>153</v>
      </c>
      <c r="O724" t="b">
        <v>1</v>
      </c>
      <c r="P724" t="s">
        <v>8272</v>
      </c>
      <c r="Q724" s="10" t="s">
        <v>8319</v>
      </c>
      <c r="R724" t="s">
        <v>8320</v>
      </c>
      <c r="S724">
        <f t="shared" si="46"/>
        <v>132</v>
      </c>
      <c r="T724">
        <f t="shared" si="47"/>
        <v>2012</v>
      </c>
    </row>
    <row r="725" spans="1:20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4">
        <f t="shared" si="44"/>
        <v>42215.165972222225</v>
      </c>
      <c r="J725" s="14">
        <f t="shared" si="45"/>
        <v>42184.816539351858</v>
      </c>
      <c r="K725">
        <v>1438228740</v>
      </c>
      <c r="L725">
        <v>1435606549</v>
      </c>
      <c r="M725" t="b">
        <v>0</v>
      </c>
      <c r="N725">
        <v>100</v>
      </c>
      <c r="O725" t="b">
        <v>1</v>
      </c>
      <c r="P725" t="s">
        <v>8272</v>
      </c>
      <c r="Q725" s="10" t="s">
        <v>8319</v>
      </c>
      <c r="R725" t="s">
        <v>8320</v>
      </c>
      <c r="S725">
        <f t="shared" si="46"/>
        <v>109</v>
      </c>
      <c r="T725">
        <f t="shared" si="47"/>
        <v>2015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4">
        <f t="shared" si="44"/>
        <v>40724.638460648144</v>
      </c>
      <c r="J726" s="14">
        <f t="shared" si="45"/>
        <v>40694.638460648144</v>
      </c>
      <c r="K726">
        <v>1309447163</v>
      </c>
      <c r="L726">
        <v>1306855163</v>
      </c>
      <c r="M726" t="b">
        <v>0</v>
      </c>
      <c r="N726">
        <v>143</v>
      </c>
      <c r="O726" t="b">
        <v>1</v>
      </c>
      <c r="P726" t="s">
        <v>8272</v>
      </c>
      <c r="Q726" s="10" t="s">
        <v>8319</v>
      </c>
      <c r="R726" t="s">
        <v>8320</v>
      </c>
      <c r="S726">
        <f t="shared" si="46"/>
        <v>105</v>
      </c>
      <c r="T726">
        <f t="shared" si="47"/>
        <v>2011</v>
      </c>
    </row>
    <row r="727" spans="1:20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4">
        <f t="shared" si="44"/>
        <v>42351.626296296294</v>
      </c>
      <c r="J727" s="14">
        <f t="shared" si="45"/>
        <v>42321.626296296294</v>
      </c>
      <c r="K727">
        <v>1450018912</v>
      </c>
      <c r="L727">
        <v>1447426912</v>
      </c>
      <c r="M727" t="b">
        <v>0</v>
      </c>
      <c r="N727">
        <v>140</v>
      </c>
      <c r="O727" t="b">
        <v>1</v>
      </c>
      <c r="P727" t="s">
        <v>8272</v>
      </c>
      <c r="Q727" s="10" t="s">
        <v>8319</v>
      </c>
      <c r="R727" t="s">
        <v>8320</v>
      </c>
      <c r="S727">
        <f t="shared" si="46"/>
        <v>100</v>
      </c>
      <c r="T727">
        <f t="shared" si="47"/>
        <v>2015</v>
      </c>
    </row>
    <row r="728" spans="1:20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4">
        <f t="shared" si="44"/>
        <v>41376.042673611111</v>
      </c>
      <c r="J728" s="14">
        <f t="shared" si="45"/>
        <v>41346.042673611111</v>
      </c>
      <c r="K728">
        <v>1365728487</v>
      </c>
      <c r="L728">
        <v>1363136487</v>
      </c>
      <c r="M728" t="b">
        <v>0</v>
      </c>
      <c r="N728">
        <v>35</v>
      </c>
      <c r="O728" t="b">
        <v>1</v>
      </c>
      <c r="P728" t="s">
        <v>8272</v>
      </c>
      <c r="Q728" s="10" t="s">
        <v>8319</v>
      </c>
      <c r="R728" t="s">
        <v>8320</v>
      </c>
      <c r="S728">
        <f t="shared" si="46"/>
        <v>101</v>
      </c>
      <c r="T728">
        <f t="shared" si="47"/>
        <v>2013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4">
        <f t="shared" si="44"/>
        <v>41288.888888888891</v>
      </c>
      <c r="J729" s="14">
        <f t="shared" si="45"/>
        <v>41247.020243055551</v>
      </c>
      <c r="K729">
        <v>1358198400</v>
      </c>
      <c r="L729">
        <v>1354580949</v>
      </c>
      <c r="M729" t="b">
        <v>0</v>
      </c>
      <c r="N729">
        <v>149</v>
      </c>
      <c r="O729" t="b">
        <v>1</v>
      </c>
      <c r="P729" t="s">
        <v>8272</v>
      </c>
      <c r="Q729" s="10" t="s">
        <v>8319</v>
      </c>
      <c r="R729" t="s">
        <v>8320</v>
      </c>
      <c r="S729">
        <f t="shared" si="46"/>
        <v>156</v>
      </c>
      <c r="T729">
        <f t="shared" si="47"/>
        <v>2012</v>
      </c>
    </row>
    <row r="730" spans="1:20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4">
        <f t="shared" si="44"/>
        <v>40776.837465277778</v>
      </c>
      <c r="J730" s="14">
        <f t="shared" si="45"/>
        <v>40731.837465277778</v>
      </c>
      <c r="K730">
        <v>1313957157</v>
      </c>
      <c r="L730">
        <v>1310069157</v>
      </c>
      <c r="M730" t="b">
        <v>0</v>
      </c>
      <c r="N730">
        <v>130</v>
      </c>
      <c r="O730" t="b">
        <v>1</v>
      </c>
      <c r="P730" t="s">
        <v>8272</v>
      </c>
      <c r="Q730" s="10" t="s">
        <v>8319</v>
      </c>
      <c r="R730" t="s">
        <v>8320</v>
      </c>
      <c r="S730">
        <f t="shared" si="46"/>
        <v>106</v>
      </c>
      <c r="T730">
        <f t="shared" si="47"/>
        <v>2011</v>
      </c>
    </row>
    <row r="731" spans="1:20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4">
        <f t="shared" si="44"/>
        <v>41171.185891203706</v>
      </c>
      <c r="J731" s="14">
        <f t="shared" si="45"/>
        <v>41111.185891203706</v>
      </c>
      <c r="K731">
        <v>1348028861</v>
      </c>
      <c r="L731">
        <v>1342844861</v>
      </c>
      <c r="M731" t="b">
        <v>0</v>
      </c>
      <c r="N731">
        <v>120</v>
      </c>
      <c r="O731" t="b">
        <v>1</v>
      </c>
      <c r="P731" t="s">
        <v>8272</v>
      </c>
      <c r="Q731" s="10" t="s">
        <v>8319</v>
      </c>
      <c r="R731" t="s">
        <v>8320</v>
      </c>
      <c r="S731">
        <f t="shared" si="46"/>
        <v>131</v>
      </c>
      <c r="T731">
        <f t="shared" si="47"/>
        <v>2012</v>
      </c>
    </row>
    <row r="732" spans="1:20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4">
        <f t="shared" si="44"/>
        <v>40884.745266203703</v>
      </c>
      <c r="J732" s="14">
        <f t="shared" si="45"/>
        <v>40854.745266203703</v>
      </c>
      <c r="K732">
        <v>1323280391</v>
      </c>
      <c r="L732">
        <v>1320688391</v>
      </c>
      <c r="M732" t="b">
        <v>0</v>
      </c>
      <c r="N732">
        <v>265</v>
      </c>
      <c r="O732" t="b">
        <v>1</v>
      </c>
      <c r="P732" t="s">
        <v>8272</v>
      </c>
      <c r="Q732" s="10" t="s">
        <v>8319</v>
      </c>
      <c r="R732" t="s">
        <v>8320</v>
      </c>
      <c r="S732">
        <f t="shared" si="46"/>
        <v>132</v>
      </c>
      <c r="T732">
        <f t="shared" si="47"/>
        <v>2011</v>
      </c>
    </row>
    <row r="733" spans="1:20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4">
        <f t="shared" si="44"/>
        <v>40930.25</v>
      </c>
      <c r="J733" s="14">
        <f t="shared" si="45"/>
        <v>40879.795682870368</v>
      </c>
      <c r="K733">
        <v>1327212000</v>
      </c>
      <c r="L733">
        <v>1322852747</v>
      </c>
      <c r="M733" t="b">
        <v>0</v>
      </c>
      <c r="N733">
        <v>71</v>
      </c>
      <c r="O733" t="b">
        <v>1</v>
      </c>
      <c r="P733" t="s">
        <v>8272</v>
      </c>
      <c r="Q733" s="10" t="s">
        <v>8319</v>
      </c>
      <c r="R733" t="s">
        <v>8320</v>
      </c>
      <c r="S733">
        <f t="shared" si="46"/>
        <v>126</v>
      </c>
      <c r="T733">
        <f t="shared" si="47"/>
        <v>2011</v>
      </c>
    </row>
    <row r="734" spans="1:20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4">
        <f t="shared" si="44"/>
        <v>41546.424317129626</v>
      </c>
      <c r="J734" s="14">
        <f t="shared" si="45"/>
        <v>41486.424317129626</v>
      </c>
      <c r="K734">
        <v>1380449461</v>
      </c>
      <c r="L734">
        <v>1375265461</v>
      </c>
      <c r="M734" t="b">
        <v>0</v>
      </c>
      <c r="N734">
        <v>13</v>
      </c>
      <c r="O734" t="b">
        <v>1</v>
      </c>
      <c r="P734" t="s">
        <v>8272</v>
      </c>
      <c r="Q734" s="10" t="s">
        <v>8319</v>
      </c>
      <c r="R734" t="s">
        <v>8320</v>
      </c>
      <c r="S734">
        <f t="shared" si="46"/>
        <v>160</v>
      </c>
      <c r="T734">
        <f t="shared" si="47"/>
        <v>2013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4">
        <f t="shared" si="44"/>
        <v>41628.420046296298</v>
      </c>
      <c r="J735" s="14">
        <f t="shared" si="45"/>
        <v>41598.420046296298</v>
      </c>
      <c r="K735">
        <v>1387533892</v>
      </c>
      <c r="L735">
        <v>1384941892</v>
      </c>
      <c r="M735" t="b">
        <v>0</v>
      </c>
      <c r="N735">
        <v>169</v>
      </c>
      <c r="O735" t="b">
        <v>1</v>
      </c>
      <c r="P735" t="s">
        <v>8272</v>
      </c>
      <c r="Q735" s="10" t="s">
        <v>8319</v>
      </c>
      <c r="R735" t="s">
        <v>8320</v>
      </c>
      <c r="S735">
        <f t="shared" si="46"/>
        <v>120</v>
      </c>
      <c r="T735">
        <f t="shared" si="47"/>
        <v>2013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4">
        <f t="shared" si="44"/>
        <v>42133.208333333328</v>
      </c>
      <c r="J736" s="14">
        <f t="shared" si="45"/>
        <v>42102.164583333331</v>
      </c>
      <c r="K736">
        <v>1431147600</v>
      </c>
      <c r="L736">
        <v>1428465420</v>
      </c>
      <c r="M736" t="b">
        <v>0</v>
      </c>
      <c r="N736">
        <v>57</v>
      </c>
      <c r="O736" t="b">
        <v>1</v>
      </c>
      <c r="P736" t="s">
        <v>8272</v>
      </c>
      <c r="Q736" s="10" t="s">
        <v>8319</v>
      </c>
      <c r="R736" t="s">
        <v>8320</v>
      </c>
      <c r="S736">
        <f t="shared" si="46"/>
        <v>126</v>
      </c>
      <c r="T736">
        <f t="shared" si="47"/>
        <v>2015</v>
      </c>
    </row>
    <row r="737" spans="1:20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4">
        <f t="shared" si="44"/>
        <v>41977.027083333334</v>
      </c>
      <c r="J737" s="14">
        <f t="shared" si="45"/>
        <v>41946.029467592591</v>
      </c>
      <c r="K737">
        <v>1417653540</v>
      </c>
      <c r="L737">
        <v>1414975346</v>
      </c>
      <c r="M737" t="b">
        <v>0</v>
      </c>
      <c r="N737">
        <v>229</v>
      </c>
      <c r="O737" t="b">
        <v>1</v>
      </c>
      <c r="P737" t="s">
        <v>8272</v>
      </c>
      <c r="Q737" s="10" t="s">
        <v>8319</v>
      </c>
      <c r="R737" t="s">
        <v>8320</v>
      </c>
      <c r="S737">
        <f t="shared" si="46"/>
        <v>114</v>
      </c>
      <c r="T737">
        <f t="shared" si="47"/>
        <v>2014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4">
        <f t="shared" si="44"/>
        <v>41599.207638888889</v>
      </c>
      <c r="J738" s="14">
        <f t="shared" si="45"/>
        <v>41579.734259259261</v>
      </c>
      <c r="K738">
        <v>1385009940</v>
      </c>
      <c r="L738">
        <v>1383327440</v>
      </c>
      <c r="M738" t="b">
        <v>0</v>
      </c>
      <c r="N738">
        <v>108</v>
      </c>
      <c r="O738" t="b">
        <v>1</v>
      </c>
      <c r="P738" t="s">
        <v>8272</v>
      </c>
      <c r="Q738" s="10" t="s">
        <v>8319</v>
      </c>
      <c r="R738" t="s">
        <v>8320</v>
      </c>
      <c r="S738">
        <f t="shared" si="46"/>
        <v>315</v>
      </c>
      <c r="T738">
        <f t="shared" si="47"/>
        <v>2013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4">
        <f t="shared" si="44"/>
        <v>41684.833333333336</v>
      </c>
      <c r="J739" s="14">
        <f t="shared" si="45"/>
        <v>41667.275312500002</v>
      </c>
      <c r="K739">
        <v>1392408000</v>
      </c>
      <c r="L739">
        <v>1390890987</v>
      </c>
      <c r="M739" t="b">
        <v>0</v>
      </c>
      <c r="N739">
        <v>108</v>
      </c>
      <c r="O739" t="b">
        <v>1</v>
      </c>
      <c r="P739" t="s">
        <v>8272</v>
      </c>
      <c r="Q739" s="10" t="s">
        <v>8319</v>
      </c>
      <c r="R739" t="s">
        <v>8320</v>
      </c>
      <c r="S739">
        <f t="shared" si="46"/>
        <v>122</v>
      </c>
      <c r="T739">
        <f t="shared" si="47"/>
        <v>2014</v>
      </c>
    </row>
    <row r="740" spans="1:20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4">
        <f t="shared" si="44"/>
        <v>41974.207638888889</v>
      </c>
      <c r="J740" s="14">
        <f t="shared" si="45"/>
        <v>41943.604097222218</v>
      </c>
      <c r="K740">
        <v>1417409940</v>
      </c>
      <c r="L740">
        <v>1414765794</v>
      </c>
      <c r="M740" t="b">
        <v>0</v>
      </c>
      <c r="N740">
        <v>41</v>
      </c>
      <c r="O740" t="b">
        <v>1</v>
      </c>
      <c r="P740" t="s">
        <v>8272</v>
      </c>
      <c r="Q740" s="10" t="s">
        <v>8319</v>
      </c>
      <c r="R740" t="s">
        <v>8320</v>
      </c>
      <c r="S740">
        <f t="shared" si="46"/>
        <v>107</v>
      </c>
      <c r="T740">
        <f t="shared" si="47"/>
        <v>2014</v>
      </c>
    </row>
    <row r="741" spans="1:20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4">
        <f t="shared" si="44"/>
        <v>41862.502650462964</v>
      </c>
      <c r="J741" s="14">
        <f t="shared" si="45"/>
        <v>41829.502650462964</v>
      </c>
      <c r="K741">
        <v>1407758629</v>
      </c>
      <c r="L741">
        <v>1404907429</v>
      </c>
      <c r="M741" t="b">
        <v>0</v>
      </c>
      <c r="N741">
        <v>139</v>
      </c>
      <c r="O741" t="b">
        <v>1</v>
      </c>
      <c r="P741" t="s">
        <v>8272</v>
      </c>
      <c r="Q741" s="10" t="s">
        <v>8319</v>
      </c>
      <c r="R741" t="s">
        <v>8320</v>
      </c>
      <c r="S741">
        <f t="shared" si="46"/>
        <v>158</v>
      </c>
      <c r="T741">
        <f t="shared" si="47"/>
        <v>2014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4">
        <f t="shared" si="44"/>
        <v>42176.146782407406</v>
      </c>
      <c r="J742" s="14">
        <f t="shared" si="45"/>
        <v>42162.146782407406</v>
      </c>
      <c r="K742">
        <v>1434857482</v>
      </c>
      <c r="L742">
        <v>1433647882</v>
      </c>
      <c r="M742" t="b">
        <v>0</v>
      </c>
      <c r="N742">
        <v>19</v>
      </c>
      <c r="O742" t="b">
        <v>1</v>
      </c>
      <c r="P742" t="s">
        <v>8272</v>
      </c>
      <c r="Q742" s="10" t="s">
        <v>8319</v>
      </c>
      <c r="R742" t="s">
        <v>8320</v>
      </c>
      <c r="S742">
        <f t="shared" si="46"/>
        <v>107</v>
      </c>
      <c r="T742">
        <f t="shared" si="47"/>
        <v>2015</v>
      </c>
    </row>
    <row r="743" spans="1:20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4">
        <f t="shared" si="44"/>
        <v>41436.648217592592</v>
      </c>
      <c r="J743" s="14">
        <f t="shared" si="45"/>
        <v>41401.648217592592</v>
      </c>
      <c r="K743">
        <v>1370964806</v>
      </c>
      <c r="L743">
        <v>1367940806</v>
      </c>
      <c r="M743" t="b">
        <v>0</v>
      </c>
      <c r="N743">
        <v>94</v>
      </c>
      <c r="O743" t="b">
        <v>1</v>
      </c>
      <c r="P743" t="s">
        <v>8272</v>
      </c>
      <c r="Q743" s="10" t="s">
        <v>8319</v>
      </c>
      <c r="R743" t="s">
        <v>8320</v>
      </c>
      <c r="S743">
        <f t="shared" si="46"/>
        <v>102</v>
      </c>
      <c r="T743">
        <f t="shared" si="47"/>
        <v>2013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4">
        <f t="shared" si="44"/>
        <v>41719.876296296294</v>
      </c>
      <c r="J744" s="14">
        <f t="shared" si="45"/>
        <v>41689.917962962965</v>
      </c>
      <c r="K744">
        <v>1395435712</v>
      </c>
      <c r="L744">
        <v>1392847312</v>
      </c>
      <c r="M744" t="b">
        <v>0</v>
      </c>
      <c r="N744">
        <v>23</v>
      </c>
      <c r="O744" t="b">
        <v>1</v>
      </c>
      <c r="P744" t="s">
        <v>8272</v>
      </c>
      <c r="Q744" s="10" t="s">
        <v>8319</v>
      </c>
      <c r="R744" t="s">
        <v>8320</v>
      </c>
      <c r="S744">
        <f t="shared" si="46"/>
        <v>111</v>
      </c>
      <c r="T744">
        <f t="shared" si="47"/>
        <v>2014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4">
        <f t="shared" si="44"/>
        <v>41015.875</v>
      </c>
      <c r="J745" s="14">
        <f t="shared" si="45"/>
        <v>40990.709317129629</v>
      </c>
      <c r="K745">
        <v>1334610000</v>
      </c>
      <c r="L745">
        <v>1332435685</v>
      </c>
      <c r="M745" t="b">
        <v>0</v>
      </c>
      <c r="N745">
        <v>15</v>
      </c>
      <c r="O745" t="b">
        <v>1</v>
      </c>
      <c r="P745" t="s">
        <v>8272</v>
      </c>
      <c r="Q745" s="10" t="s">
        <v>8319</v>
      </c>
      <c r="R745" t="s">
        <v>8320</v>
      </c>
      <c r="S745">
        <f t="shared" si="46"/>
        <v>148</v>
      </c>
      <c r="T745">
        <f t="shared" si="47"/>
        <v>2012</v>
      </c>
    </row>
    <row r="746" spans="1:20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4">
        <f t="shared" si="44"/>
        <v>41256.95721064815</v>
      </c>
      <c r="J746" s="14">
        <f t="shared" si="45"/>
        <v>41226.95721064815</v>
      </c>
      <c r="K746">
        <v>1355439503</v>
      </c>
      <c r="L746">
        <v>1352847503</v>
      </c>
      <c r="M746" t="b">
        <v>0</v>
      </c>
      <c r="N746">
        <v>62</v>
      </c>
      <c r="O746" t="b">
        <v>1</v>
      </c>
      <c r="P746" t="s">
        <v>8272</v>
      </c>
      <c r="Q746" s="10" t="s">
        <v>8319</v>
      </c>
      <c r="R746" t="s">
        <v>8320</v>
      </c>
      <c r="S746">
        <f t="shared" si="46"/>
        <v>102</v>
      </c>
      <c r="T746">
        <f t="shared" si="47"/>
        <v>2012</v>
      </c>
    </row>
    <row r="747" spans="1:20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4">
        <f t="shared" si="44"/>
        <v>41397.572280092594</v>
      </c>
      <c r="J747" s="14">
        <f t="shared" si="45"/>
        <v>41367.572280092594</v>
      </c>
      <c r="K747">
        <v>1367588645</v>
      </c>
      <c r="L747">
        <v>1364996645</v>
      </c>
      <c r="M747" t="b">
        <v>0</v>
      </c>
      <c r="N747">
        <v>74</v>
      </c>
      <c r="O747" t="b">
        <v>1</v>
      </c>
      <c r="P747" t="s">
        <v>8272</v>
      </c>
      <c r="Q747" s="10" t="s">
        <v>8319</v>
      </c>
      <c r="R747" t="s">
        <v>8320</v>
      </c>
      <c r="S747">
        <f t="shared" si="46"/>
        <v>179</v>
      </c>
      <c r="T747">
        <f t="shared" si="47"/>
        <v>2013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4">
        <f t="shared" si="44"/>
        <v>41175.165972222225</v>
      </c>
      <c r="J748" s="14">
        <f t="shared" si="45"/>
        <v>41157.042928240742</v>
      </c>
      <c r="K748">
        <v>1348372740</v>
      </c>
      <c r="L748">
        <v>1346806909</v>
      </c>
      <c r="M748" t="b">
        <v>0</v>
      </c>
      <c r="N748">
        <v>97</v>
      </c>
      <c r="O748" t="b">
        <v>1</v>
      </c>
      <c r="P748" t="s">
        <v>8272</v>
      </c>
      <c r="Q748" s="10" t="s">
        <v>8319</v>
      </c>
      <c r="R748" t="s">
        <v>8320</v>
      </c>
      <c r="S748">
        <f t="shared" si="46"/>
        <v>111</v>
      </c>
      <c r="T748">
        <f t="shared" si="47"/>
        <v>2012</v>
      </c>
    </row>
    <row r="749" spans="1:20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4">
        <f t="shared" si="44"/>
        <v>42019.454166666663</v>
      </c>
      <c r="J749" s="14">
        <f t="shared" si="45"/>
        <v>41988.548831018517</v>
      </c>
      <c r="K749">
        <v>1421319240</v>
      </c>
      <c r="L749">
        <v>1418649019</v>
      </c>
      <c r="M749" t="b">
        <v>0</v>
      </c>
      <c r="N749">
        <v>55</v>
      </c>
      <c r="O749" t="b">
        <v>1</v>
      </c>
      <c r="P749" t="s">
        <v>8272</v>
      </c>
      <c r="Q749" s="10" t="s">
        <v>8319</v>
      </c>
      <c r="R749" t="s">
        <v>8320</v>
      </c>
      <c r="S749">
        <f t="shared" si="46"/>
        <v>100</v>
      </c>
      <c r="T749">
        <f t="shared" si="47"/>
        <v>2014</v>
      </c>
    </row>
    <row r="750" spans="1:20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4">
        <f t="shared" si="44"/>
        <v>41861.846828703703</v>
      </c>
      <c r="J750" s="14">
        <f t="shared" si="45"/>
        <v>41831.846828703703</v>
      </c>
      <c r="K750">
        <v>1407701966</v>
      </c>
      <c r="L750">
        <v>1405109966</v>
      </c>
      <c r="M750" t="b">
        <v>0</v>
      </c>
      <c r="N750">
        <v>44</v>
      </c>
      <c r="O750" t="b">
        <v>1</v>
      </c>
      <c r="P750" t="s">
        <v>8272</v>
      </c>
      <c r="Q750" s="10" t="s">
        <v>8319</v>
      </c>
      <c r="R750" t="s">
        <v>8320</v>
      </c>
      <c r="S750">
        <f t="shared" si="46"/>
        <v>100</v>
      </c>
      <c r="T750">
        <f t="shared" si="47"/>
        <v>2014</v>
      </c>
    </row>
    <row r="751" spans="1:20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4">
        <f t="shared" si="44"/>
        <v>42763.94131944445</v>
      </c>
      <c r="J751" s="14">
        <f t="shared" si="45"/>
        <v>42733.94131944445</v>
      </c>
      <c r="K751">
        <v>1485642930</v>
      </c>
      <c r="L751">
        <v>1483050930</v>
      </c>
      <c r="M751" t="b">
        <v>0</v>
      </c>
      <c r="N751">
        <v>110</v>
      </c>
      <c r="O751" t="b">
        <v>1</v>
      </c>
      <c r="P751" t="s">
        <v>8272</v>
      </c>
      <c r="Q751" s="10" t="s">
        <v>8319</v>
      </c>
      <c r="R751" t="s">
        <v>8320</v>
      </c>
      <c r="S751">
        <f t="shared" si="46"/>
        <v>106</v>
      </c>
      <c r="T751">
        <f t="shared" si="47"/>
        <v>2016</v>
      </c>
    </row>
    <row r="752" spans="1:20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4">
        <f t="shared" si="44"/>
        <v>41329.878148148149</v>
      </c>
      <c r="J752" s="14">
        <f t="shared" si="45"/>
        <v>41299.878148148149</v>
      </c>
      <c r="K752">
        <v>1361739872</v>
      </c>
      <c r="L752">
        <v>1359147872</v>
      </c>
      <c r="M752" t="b">
        <v>0</v>
      </c>
      <c r="N752">
        <v>59</v>
      </c>
      <c r="O752" t="b">
        <v>1</v>
      </c>
      <c r="P752" t="s">
        <v>8272</v>
      </c>
      <c r="Q752" s="10" t="s">
        <v>8319</v>
      </c>
      <c r="R752" t="s">
        <v>8320</v>
      </c>
      <c r="S752">
        <f t="shared" si="46"/>
        <v>103</v>
      </c>
      <c r="T752">
        <f t="shared" si="47"/>
        <v>2013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4">
        <f t="shared" si="44"/>
        <v>40759.630497685182</v>
      </c>
      <c r="J753" s="14">
        <f t="shared" si="45"/>
        <v>40713.630497685182</v>
      </c>
      <c r="K753">
        <v>1312470475</v>
      </c>
      <c r="L753">
        <v>1308496075</v>
      </c>
      <c r="M753" t="b">
        <v>0</v>
      </c>
      <c r="N753">
        <v>62</v>
      </c>
      <c r="O753" t="b">
        <v>1</v>
      </c>
      <c r="P753" t="s">
        <v>8272</v>
      </c>
      <c r="Q753" s="10" t="s">
        <v>8319</v>
      </c>
      <c r="R753" t="s">
        <v>8320</v>
      </c>
      <c r="S753">
        <f t="shared" si="46"/>
        <v>119</v>
      </c>
      <c r="T753">
        <f t="shared" si="47"/>
        <v>2011</v>
      </c>
    </row>
    <row r="754" spans="1:20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4">
        <f t="shared" si="44"/>
        <v>42659.458333333328</v>
      </c>
      <c r="J754" s="14">
        <f t="shared" si="45"/>
        <v>42639.421493055561</v>
      </c>
      <c r="K754">
        <v>1476615600</v>
      </c>
      <c r="L754">
        <v>1474884417</v>
      </c>
      <c r="M754" t="b">
        <v>0</v>
      </c>
      <c r="N754">
        <v>105</v>
      </c>
      <c r="O754" t="b">
        <v>1</v>
      </c>
      <c r="P754" t="s">
        <v>8272</v>
      </c>
      <c r="Q754" s="10" t="s">
        <v>8319</v>
      </c>
      <c r="R754" t="s">
        <v>8320</v>
      </c>
      <c r="S754">
        <f t="shared" si="46"/>
        <v>112</v>
      </c>
      <c r="T754">
        <f t="shared" si="47"/>
        <v>2016</v>
      </c>
    </row>
    <row r="755" spans="1:20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4">
        <f t="shared" si="44"/>
        <v>42049.590173611112</v>
      </c>
      <c r="J755" s="14">
        <f t="shared" si="45"/>
        <v>42019.590173611112</v>
      </c>
      <c r="K755">
        <v>1423922991</v>
      </c>
      <c r="L755">
        <v>1421330991</v>
      </c>
      <c r="M755" t="b">
        <v>0</v>
      </c>
      <c r="N755">
        <v>26</v>
      </c>
      <c r="O755" t="b">
        <v>1</v>
      </c>
      <c r="P755" t="s">
        <v>8272</v>
      </c>
      <c r="Q755" s="10" t="s">
        <v>8319</v>
      </c>
      <c r="R755" t="s">
        <v>8320</v>
      </c>
      <c r="S755">
        <f t="shared" si="46"/>
        <v>128</v>
      </c>
      <c r="T755">
        <f t="shared" si="47"/>
        <v>2015</v>
      </c>
    </row>
    <row r="756" spans="1:20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4">
        <f t="shared" si="44"/>
        <v>41279.749085648145</v>
      </c>
      <c r="J756" s="14">
        <f t="shared" si="45"/>
        <v>41249.749085648145</v>
      </c>
      <c r="K756">
        <v>1357408721</v>
      </c>
      <c r="L756">
        <v>1354816721</v>
      </c>
      <c r="M756" t="b">
        <v>0</v>
      </c>
      <c r="N756">
        <v>49</v>
      </c>
      <c r="O756" t="b">
        <v>1</v>
      </c>
      <c r="P756" t="s">
        <v>8272</v>
      </c>
      <c r="Q756" s="10" t="s">
        <v>8319</v>
      </c>
      <c r="R756" t="s">
        <v>8320</v>
      </c>
      <c r="S756">
        <f t="shared" si="46"/>
        <v>104</v>
      </c>
      <c r="T756">
        <f t="shared" si="47"/>
        <v>2012</v>
      </c>
    </row>
    <row r="757" spans="1:20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4">
        <f t="shared" si="44"/>
        <v>41414.02847222222</v>
      </c>
      <c r="J757" s="14">
        <f t="shared" si="45"/>
        <v>41383.605057870373</v>
      </c>
      <c r="K757">
        <v>1369010460</v>
      </c>
      <c r="L757">
        <v>1366381877</v>
      </c>
      <c r="M757" t="b">
        <v>0</v>
      </c>
      <c r="N757">
        <v>68</v>
      </c>
      <c r="O757" t="b">
        <v>1</v>
      </c>
      <c r="P757" t="s">
        <v>8272</v>
      </c>
      <c r="Q757" s="10" t="s">
        <v>8319</v>
      </c>
      <c r="R757" t="s">
        <v>8320</v>
      </c>
      <c r="S757">
        <f t="shared" si="46"/>
        <v>102</v>
      </c>
      <c r="T757">
        <f t="shared" si="47"/>
        <v>2013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4">
        <f t="shared" si="44"/>
        <v>40651.725219907406</v>
      </c>
      <c r="J758" s="14">
        <f t="shared" si="45"/>
        <v>40590.766886574071</v>
      </c>
      <c r="K758">
        <v>1303147459</v>
      </c>
      <c r="L758">
        <v>1297880659</v>
      </c>
      <c r="M758" t="b">
        <v>0</v>
      </c>
      <c r="N758">
        <v>22</v>
      </c>
      <c r="O758" t="b">
        <v>1</v>
      </c>
      <c r="P758" t="s">
        <v>8272</v>
      </c>
      <c r="Q758" s="10" t="s">
        <v>8319</v>
      </c>
      <c r="R758" t="s">
        <v>8320</v>
      </c>
      <c r="S758">
        <f t="shared" si="46"/>
        <v>118</v>
      </c>
      <c r="T758">
        <f t="shared" si="47"/>
        <v>2011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4">
        <f t="shared" si="44"/>
        <v>41249.054560185185</v>
      </c>
      <c r="J759" s="14">
        <f t="shared" si="45"/>
        <v>41235.054560185185</v>
      </c>
      <c r="K759">
        <v>1354756714</v>
      </c>
      <c r="L759">
        <v>1353547114</v>
      </c>
      <c r="M759" t="b">
        <v>0</v>
      </c>
      <c r="N759">
        <v>18</v>
      </c>
      <c r="O759" t="b">
        <v>1</v>
      </c>
      <c r="P759" t="s">
        <v>8272</v>
      </c>
      <c r="Q759" s="10" t="s">
        <v>8319</v>
      </c>
      <c r="R759" t="s">
        <v>8320</v>
      </c>
      <c r="S759">
        <f t="shared" si="46"/>
        <v>238</v>
      </c>
      <c r="T759">
        <f t="shared" si="47"/>
        <v>2012</v>
      </c>
    </row>
    <row r="760" spans="1:20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4">
        <f t="shared" si="44"/>
        <v>40459.836435185185</v>
      </c>
      <c r="J760" s="14">
        <f t="shared" si="45"/>
        <v>40429.836435185185</v>
      </c>
      <c r="K760">
        <v>1286568268</v>
      </c>
      <c r="L760">
        <v>1283976268</v>
      </c>
      <c r="M760" t="b">
        <v>0</v>
      </c>
      <c r="N760">
        <v>19</v>
      </c>
      <c r="O760" t="b">
        <v>1</v>
      </c>
      <c r="P760" t="s">
        <v>8272</v>
      </c>
      <c r="Q760" s="10" t="s">
        <v>8319</v>
      </c>
      <c r="R760" t="s">
        <v>8320</v>
      </c>
      <c r="S760">
        <f t="shared" si="46"/>
        <v>102</v>
      </c>
      <c r="T760">
        <f t="shared" si="47"/>
        <v>2010</v>
      </c>
    </row>
    <row r="761" spans="1:20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4">
        <f t="shared" si="44"/>
        <v>41829.330312500002</v>
      </c>
      <c r="J761" s="14">
        <f t="shared" si="45"/>
        <v>41789.330312500002</v>
      </c>
      <c r="K761">
        <v>1404892539</v>
      </c>
      <c r="L761">
        <v>1401436539</v>
      </c>
      <c r="M761" t="b">
        <v>0</v>
      </c>
      <c r="N761">
        <v>99</v>
      </c>
      <c r="O761" t="b">
        <v>1</v>
      </c>
      <c r="P761" t="s">
        <v>8272</v>
      </c>
      <c r="Q761" s="10" t="s">
        <v>8319</v>
      </c>
      <c r="R761" t="s">
        <v>8320</v>
      </c>
      <c r="S761">
        <f t="shared" si="46"/>
        <v>102</v>
      </c>
      <c r="T761">
        <f t="shared" si="47"/>
        <v>2014</v>
      </c>
    </row>
    <row r="762" spans="1:20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4">
        <f t="shared" si="44"/>
        <v>42700.805706018517</v>
      </c>
      <c r="J762" s="14">
        <f t="shared" si="45"/>
        <v>42670.764039351852</v>
      </c>
      <c r="K762">
        <v>1480188013</v>
      </c>
      <c r="L762">
        <v>1477592413</v>
      </c>
      <c r="M762" t="b">
        <v>0</v>
      </c>
      <c r="N762">
        <v>0</v>
      </c>
      <c r="O762" t="b">
        <v>0</v>
      </c>
      <c r="P762" t="s">
        <v>8273</v>
      </c>
      <c r="Q762" s="10" t="s">
        <v>8319</v>
      </c>
      <c r="R762" t="s">
        <v>8321</v>
      </c>
      <c r="S762">
        <f t="shared" si="46"/>
        <v>0</v>
      </c>
      <c r="T762">
        <f t="shared" si="47"/>
        <v>2016</v>
      </c>
    </row>
    <row r="763" spans="1:20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4">
        <f t="shared" si="44"/>
        <v>41672.751458333332</v>
      </c>
      <c r="J763" s="14">
        <f t="shared" si="45"/>
        <v>41642.751458333332</v>
      </c>
      <c r="K763">
        <v>1391364126</v>
      </c>
      <c r="L763">
        <v>1388772126</v>
      </c>
      <c r="M763" t="b">
        <v>0</v>
      </c>
      <c r="N763">
        <v>6</v>
      </c>
      <c r="O763" t="b">
        <v>0</v>
      </c>
      <c r="P763" t="s">
        <v>8273</v>
      </c>
      <c r="Q763" s="10" t="s">
        <v>8319</v>
      </c>
      <c r="R763" t="s">
        <v>8321</v>
      </c>
      <c r="S763">
        <f t="shared" si="46"/>
        <v>5</v>
      </c>
      <c r="T763">
        <f t="shared" si="47"/>
        <v>2014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4">
        <f t="shared" si="44"/>
        <v>42708.25</v>
      </c>
      <c r="J764" s="14">
        <f t="shared" si="45"/>
        <v>42690.858449074076</v>
      </c>
      <c r="K764">
        <v>1480831200</v>
      </c>
      <c r="L764">
        <v>1479328570</v>
      </c>
      <c r="M764" t="b">
        <v>0</v>
      </c>
      <c r="N764">
        <v>0</v>
      </c>
      <c r="O764" t="b">
        <v>0</v>
      </c>
      <c r="P764" t="s">
        <v>8273</v>
      </c>
      <c r="Q764" s="10" t="s">
        <v>8319</v>
      </c>
      <c r="R764" t="s">
        <v>8321</v>
      </c>
      <c r="S764">
        <f t="shared" si="46"/>
        <v>0</v>
      </c>
      <c r="T764">
        <f t="shared" si="47"/>
        <v>2016</v>
      </c>
    </row>
    <row r="765" spans="1:20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4">
        <f t="shared" si="44"/>
        <v>41501.446851851848</v>
      </c>
      <c r="J765" s="14">
        <f t="shared" si="45"/>
        <v>41471.446851851848</v>
      </c>
      <c r="K765">
        <v>1376563408</v>
      </c>
      <c r="L765">
        <v>1373971408</v>
      </c>
      <c r="M765" t="b">
        <v>0</v>
      </c>
      <c r="N765">
        <v>1</v>
      </c>
      <c r="O765" t="b">
        <v>0</v>
      </c>
      <c r="P765" t="s">
        <v>8273</v>
      </c>
      <c r="Q765" s="10" t="s">
        <v>8319</v>
      </c>
      <c r="R765" t="s">
        <v>8321</v>
      </c>
      <c r="S765">
        <f t="shared" si="46"/>
        <v>0</v>
      </c>
      <c r="T765">
        <f t="shared" si="47"/>
        <v>2013</v>
      </c>
    </row>
    <row r="766" spans="1:20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4">
        <f t="shared" si="44"/>
        <v>42257.173159722224</v>
      </c>
      <c r="J766" s="14">
        <f t="shared" si="45"/>
        <v>42227.173159722224</v>
      </c>
      <c r="K766">
        <v>1441858161</v>
      </c>
      <c r="L766">
        <v>1439266161</v>
      </c>
      <c r="M766" t="b">
        <v>0</v>
      </c>
      <c r="N766">
        <v>0</v>
      </c>
      <c r="O766" t="b">
        <v>0</v>
      </c>
      <c r="P766" t="s">
        <v>8273</v>
      </c>
      <c r="Q766" s="10" t="s">
        <v>8319</v>
      </c>
      <c r="R766" t="s">
        <v>8321</v>
      </c>
      <c r="S766">
        <f t="shared" si="46"/>
        <v>0</v>
      </c>
      <c r="T766">
        <f t="shared" si="47"/>
        <v>2015</v>
      </c>
    </row>
    <row r="767" spans="1:20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4">
        <f t="shared" si="44"/>
        <v>41931.542638888888</v>
      </c>
      <c r="J767" s="14">
        <f t="shared" si="45"/>
        <v>41901.542638888888</v>
      </c>
      <c r="K767">
        <v>1413723684</v>
      </c>
      <c r="L767">
        <v>1411131684</v>
      </c>
      <c r="M767" t="b">
        <v>0</v>
      </c>
      <c r="N767">
        <v>44</v>
      </c>
      <c r="O767" t="b">
        <v>0</v>
      </c>
      <c r="P767" t="s">
        <v>8273</v>
      </c>
      <c r="Q767" s="10" t="s">
        <v>8319</v>
      </c>
      <c r="R767" t="s">
        <v>8321</v>
      </c>
      <c r="S767">
        <f t="shared" si="46"/>
        <v>36</v>
      </c>
      <c r="T767">
        <f t="shared" si="47"/>
        <v>2014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4">
        <f t="shared" si="44"/>
        <v>42051.783368055556</v>
      </c>
      <c r="J768" s="14">
        <f t="shared" si="45"/>
        <v>42021.783368055556</v>
      </c>
      <c r="K768">
        <v>1424112483</v>
      </c>
      <c r="L768">
        <v>1421520483</v>
      </c>
      <c r="M768" t="b">
        <v>0</v>
      </c>
      <c r="N768">
        <v>0</v>
      </c>
      <c r="O768" t="b">
        <v>0</v>
      </c>
      <c r="P768" t="s">
        <v>8273</v>
      </c>
      <c r="Q768" s="10" t="s">
        <v>8319</v>
      </c>
      <c r="R768" t="s">
        <v>8321</v>
      </c>
      <c r="S768">
        <f t="shared" si="46"/>
        <v>0</v>
      </c>
      <c r="T768">
        <f t="shared" si="47"/>
        <v>2015</v>
      </c>
    </row>
    <row r="769" spans="1:20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4">
        <f t="shared" si="44"/>
        <v>42145.143634259264</v>
      </c>
      <c r="J769" s="14">
        <f t="shared" si="45"/>
        <v>42115.143634259264</v>
      </c>
      <c r="K769">
        <v>1432178810</v>
      </c>
      <c r="L769">
        <v>1429586810</v>
      </c>
      <c r="M769" t="b">
        <v>0</v>
      </c>
      <c r="N769">
        <v>3</v>
      </c>
      <c r="O769" t="b">
        <v>0</v>
      </c>
      <c r="P769" t="s">
        <v>8273</v>
      </c>
      <c r="Q769" s="10" t="s">
        <v>8319</v>
      </c>
      <c r="R769" t="s">
        <v>8321</v>
      </c>
      <c r="S769">
        <f t="shared" si="46"/>
        <v>4</v>
      </c>
      <c r="T769">
        <f t="shared" si="47"/>
        <v>2015</v>
      </c>
    </row>
    <row r="770" spans="1:20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4">
        <f t="shared" ref="I770:I833" si="48">K770/60/60/24+DATE(1970,1,1)</f>
        <v>41624.207060185188</v>
      </c>
      <c r="J770" s="14">
        <f t="shared" ref="J770:J833" si="49">L770/60/60/24+DATE(1970,1,1)</f>
        <v>41594.207060185188</v>
      </c>
      <c r="K770">
        <v>1387169890</v>
      </c>
      <c r="L770">
        <v>1384577890</v>
      </c>
      <c r="M770" t="b">
        <v>0</v>
      </c>
      <c r="N770">
        <v>0</v>
      </c>
      <c r="O770" t="b">
        <v>0</v>
      </c>
      <c r="P770" t="s">
        <v>8273</v>
      </c>
      <c r="Q770" s="10" t="s">
        <v>8319</v>
      </c>
      <c r="R770" t="s">
        <v>8321</v>
      </c>
      <c r="S770">
        <f t="shared" ref="S770:S833" si="50">ROUND(E770/D770*100,0)</f>
        <v>0</v>
      </c>
      <c r="T770">
        <f t="shared" ref="T770:T833" si="51">YEAR(J770)</f>
        <v>2013</v>
      </c>
    </row>
    <row r="771" spans="1:20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4">
        <f t="shared" si="48"/>
        <v>41634.996458333335</v>
      </c>
      <c r="J771" s="14">
        <f t="shared" si="49"/>
        <v>41604.996458333335</v>
      </c>
      <c r="K771">
        <v>1388102094</v>
      </c>
      <c r="L771">
        <v>1385510094</v>
      </c>
      <c r="M771" t="b">
        <v>0</v>
      </c>
      <c r="N771">
        <v>52</v>
      </c>
      <c r="O771" t="b">
        <v>0</v>
      </c>
      <c r="P771" t="s">
        <v>8273</v>
      </c>
      <c r="Q771" s="10" t="s">
        <v>8319</v>
      </c>
      <c r="R771" t="s">
        <v>8321</v>
      </c>
      <c r="S771">
        <f t="shared" si="50"/>
        <v>41</v>
      </c>
      <c r="T771">
        <f t="shared" si="51"/>
        <v>2013</v>
      </c>
    </row>
    <row r="772" spans="1:20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4">
        <f t="shared" si="48"/>
        <v>41329.999641203707</v>
      </c>
      <c r="J772" s="14">
        <f t="shared" si="49"/>
        <v>41289.999641203707</v>
      </c>
      <c r="K772">
        <v>1361750369</v>
      </c>
      <c r="L772">
        <v>1358294369</v>
      </c>
      <c r="M772" t="b">
        <v>0</v>
      </c>
      <c r="N772">
        <v>0</v>
      </c>
      <c r="O772" t="b">
        <v>0</v>
      </c>
      <c r="P772" t="s">
        <v>8273</v>
      </c>
      <c r="Q772" s="10" t="s">
        <v>8319</v>
      </c>
      <c r="R772" t="s">
        <v>8321</v>
      </c>
      <c r="S772">
        <f t="shared" si="50"/>
        <v>0</v>
      </c>
      <c r="T772">
        <f t="shared" si="51"/>
        <v>2013</v>
      </c>
    </row>
    <row r="773" spans="1:20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4">
        <f t="shared" si="48"/>
        <v>42399.824097222227</v>
      </c>
      <c r="J773" s="14">
        <f t="shared" si="49"/>
        <v>42349.824097222227</v>
      </c>
      <c r="K773">
        <v>1454183202</v>
      </c>
      <c r="L773">
        <v>1449863202</v>
      </c>
      <c r="M773" t="b">
        <v>0</v>
      </c>
      <c r="N773">
        <v>1</v>
      </c>
      <c r="O773" t="b">
        <v>0</v>
      </c>
      <c r="P773" t="s">
        <v>8273</v>
      </c>
      <c r="Q773" s="10" t="s">
        <v>8319</v>
      </c>
      <c r="R773" t="s">
        <v>8321</v>
      </c>
      <c r="S773">
        <f t="shared" si="50"/>
        <v>0</v>
      </c>
      <c r="T773">
        <f t="shared" si="51"/>
        <v>2015</v>
      </c>
    </row>
    <row r="774" spans="1:20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4">
        <f t="shared" si="48"/>
        <v>40118.165972222225</v>
      </c>
      <c r="J774" s="14">
        <f t="shared" si="49"/>
        <v>40068.056932870371</v>
      </c>
      <c r="K774">
        <v>1257047940</v>
      </c>
      <c r="L774">
        <v>1252718519</v>
      </c>
      <c r="M774" t="b">
        <v>0</v>
      </c>
      <c r="N774">
        <v>1</v>
      </c>
      <c r="O774" t="b">
        <v>0</v>
      </c>
      <c r="P774" t="s">
        <v>8273</v>
      </c>
      <c r="Q774" s="10" t="s">
        <v>8319</v>
      </c>
      <c r="R774" t="s">
        <v>8321</v>
      </c>
      <c r="S774">
        <f t="shared" si="50"/>
        <v>3</v>
      </c>
      <c r="T774">
        <f t="shared" si="51"/>
        <v>2009</v>
      </c>
    </row>
    <row r="775" spans="1:20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4">
        <f t="shared" si="48"/>
        <v>42134.959027777775</v>
      </c>
      <c r="J775" s="14">
        <f t="shared" si="49"/>
        <v>42100.735937499994</v>
      </c>
      <c r="K775">
        <v>1431298860</v>
      </c>
      <c r="L775">
        <v>1428341985</v>
      </c>
      <c r="M775" t="b">
        <v>0</v>
      </c>
      <c r="N775">
        <v>2</v>
      </c>
      <c r="O775" t="b">
        <v>0</v>
      </c>
      <c r="P775" t="s">
        <v>8273</v>
      </c>
      <c r="Q775" s="10" t="s">
        <v>8319</v>
      </c>
      <c r="R775" t="s">
        <v>8321</v>
      </c>
      <c r="S775">
        <f t="shared" si="50"/>
        <v>1</v>
      </c>
      <c r="T775">
        <f t="shared" si="51"/>
        <v>2015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4">
        <f t="shared" si="48"/>
        <v>41693.780300925922</v>
      </c>
      <c r="J776" s="14">
        <f t="shared" si="49"/>
        <v>41663.780300925922</v>
      </c>
      <c r="K776">
        <v>1393181018</v>
      </c>
      <c r="L776">
        <v>1390589018</v>
      </c>
      <c r="M776" t="b">
        <v>0</v>
      </c>
      <c r="N776">
        <v>9</v>
      </c>
      <c r="O776" t="b">
        <v>0</v>
      </c>
      <c r="P776" t="s">
        <v>8273</v>
      </c>
      <c r="Q776" s="10" t="s">
        <v>8319</v>
      </c>
      <c r="R776" t="s">
        <v>8321</v>
      </c>
      <c r="S776">
        <f t="shared" si="50"/>
        <v>70</v>
      </c>
      <c r="T776">
        <f t="shared" si="51"/>
        <v>2014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4">
        <f t="shared" si="48"/>
        <v>40893.060127314813</v>
      </c>
      <c r="J777" s="14">
        <f t="shared" si="49"/>
        <v>40863.060127314813</v>
      </c>
      <c r="K777">
        <v>1323998795</v>
      </c>
      <c r="L777">
        <v>1321406795</v>
      </c>
      <c r="M777" t="b">
        <v>0</v>
      </c>
      <c r="N777">
        <v>5</v>
      </c>
      <c r="O777" t="b">
        <v>0</v>
      </c>
      <c r="P777" t="s">
        <v>8273</v>
      </c>
      <c r="Q777" s="10" t="s">
        <v>8319</v>
      </c>
      <c r="R777" t="s">
        <v>8321</v>
      </c>
      <c r="S777">
        <f t="shared" si="50"/>
        <v>2</v>
      </c>
      <c r="T777">
        <f t="shared" si="51"/>
        <v>2011</v>
      </c>
    </row>
    <row r="778" spans="1:20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4">
        <f t="shared" si="48"/>
        <v>42288.208333333328</v>
      </c>
      <c r="J778" s="14">
        <f t="shared" si="49"/>
        <v>42250.685706018514</v>
      </c>
      <c r="K778">
        <v>1444539600</v>
      </c>
      <c r="L778">
        <v>1441297645</v>
      </c>
      <c r="M778" t="b">
        <v>0</v>
      </c>
      <c r="N778">
        <v>57</v>
      </c>
      <c r="O778" t="b">
        <v>0</v>
      </c>
      <c r="P778" t="s">
        <v>8273</v>
      </c>
      <c r="Q778" s="10" t="s">
        <v>8319</v>
      </c>
      <c r="R778" t="s">
        <v>8321</v>
      </c>
      <c r="S778">
        <f t="shared" si="50"/>
        <v>51</v>
      </c>
      <c r="T778">
        <f t="shared" si="51"/>
        <v>2015</v>
      </c>
    </row>
    <row r="779" spans="1:20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4">
        <f t="shared" si="48"/>
        <v>41486.981215277774</v>
      </c>
      <c r="J779" s="14">
        <f t="shared" si="49"/>
        <v>41456.981215277774</v>
      </c>
      <c r="K779">
        <v>1375313577</v>
      </c>
      <c r="L779">
        <v>1372721577</v>
      </c>
      <c r="M779" t="b">
        <v>0</v>
      </c>
      <c r="N779">
        <v>3</v>
      </c>
      <c r="O779" t="b">
        <v>0</v>
      </c>
      <c r="P779" t="s">
        <v>8273</v>
      </c>
      <c r="Q779" s="10" t="s">
        <v>8319</v>
      </c>
      <c r="R779" t="s">
        <v>8321</v>
      </c>
      <c r="S779">
        <f t="shared" si="50"/>
        <v>1</v>
      </c>
      <c r="T779">
        <f t="shared" si="51"/>
        <v>2013</v>
      </c>
    </row>
    <row r="780" spans="1:20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4">
        <f t="shared" si="48"/>
        <v>41759.702314814815</v>
      </c>
      <c r="J780" s="14">
        <f t="shared" si="49"/>
        <v>41729.702314814815</v>
      </c>
      <c r="K780">
        <v>1398876680</v>
      </c>
      <c r="L780">
        <v>1396284680</v>
      </c>
      <c r="M780" t="b">
        <v>0</v>
      </c>
      <c r="N780">
        <v>1</v>
      </c>
      <c r="O780" t="b">
        <v>0</v>
      </c>
      <c r="P780" t="s">
        <v>8273</v>
      </c>
      <c r="Q780" s="10" t="s">
        <v>8319</v>
      </c>
      <c r="R780" t="s">
        <v>8321</v>
      </c>
      <c r="S780">
        <f t="shared" si="50"/>
        <v>0</v>
      </c>
      <c r="T780">
        <f t="shared" si="51"/>
        <v>2014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4">
        <f t="shared" si="48"/>
        <v>40466.166666666664</v>
      </c>
      <c r="J781" s="14">
        <f t="shared" si="49"/>
        <v>40436.68408564815</v>
      </c>
      <c r="K781">
        <v>1287115200</v>
      </c>
      <c r="L781">
        <v>1284567905</v>
      </c>
      <c r="M781" t="b">
        <v>0</v>
      </c>
      <c r="N781">
        <v>6</v>
      </c>
      <c r="O781" t="b">
        <v>0</v>
      </c>
      <c r="P781" t="s">
        <v>8273</v>
      </c>
      <c r="Q781" s="10" t="s">
        <v>8319</v>
      </c>
      <c r="R781" t="s">
        <v>8321</v>
      </c>
      <c r="S781">
        <f t="shared" si="50"/>
        <v>3</v>
      </c>
      <c r="T781">
        <f t="shared" si="51"/>
        <v>2010</v>
      </c>
    </row>
    <row r="782" spans="1:20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4">
        <f t="shared" si="48"/>
        <v>40666.673900462964</v>
      </c>
      <c r="J782" s="14">
        <f t="shared" si="49"/>
        <v>40636.673900462964</v>
      </c>
      <c r="K782">
        <v>1304439025</v>
      </c>
      <c r="L782">
        <v>1301847025</v>
      </c>
      <c r="M782" t="b">
        <v>0</v>
      </c>
      <c r="N782">
        <v>27</v>
      </c>
      <c r="O782" t="b">
        <v>1</v>
      </c>
      <c r="P782" t="s">
        <v>8274</v>
      </c>
      <c r="Q782" s="10" t="s">
        <v>8322</v>
      </c>
      <c r="R782" t="s">
        <v>8323</v>
      </c>
      <c r="S782">
        <f t="shared" si="50"/>
        <v>104</v>
      </c>
      <c r="T782">
        <f t="shared" si="51"/>
        <v>2011</v>
      </c>
    </row>
    <row r="783" spans="1:20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4">
        <f t="shared" si="48"/>
        <v>41433.000856481485</v>
      </c>
      <c r="J783" s="14">
        <f t="shared" si="49"/>
        <v>41403.000856481485</v>
      </c>
      <c r="K783">
        <v>1370649674</v>
      </c>
      <c r="L783">
        <v>1368057674</v>
      </c>
      <c r="M783" t="b">
        <v>0</v>
      </c>
      <c r="N783">
        <v>25</v>
      </c>
      <c r="O783" t="b">
        <v>1</v>
      </c>
      <c r="P783" t="s">
        <v>8274</v>
      </c>
      <c r="Q783" s="10" t="s">
        <v>8322</v>
      </c>
      <c r="R783" t="s">
        <v>8323</v>
      </c>
      <c r="S783">
        <f t="shared" si="50"/>
        <v>133</v>
      </c>
      <c r="T783">
        <f t="shared" si="51"/>
        <v>2013</v>
      </c>
    </row>
    <row r="784" spans="1:20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4">
        <f t="shared" si="48"/>
        <v>41146.758125</v>
      </c>
      <c r="J784" s="14">
        <f t="shared" si="49"/>
        <v>41116.758125</v>
      </c>
      <c r="K784">
        <v>1345918302</v>
      </c>
      <c r="L784">
        <v>1343326302</v>
      </c>
      <c r="M784" t="b">
        <v>0</v>
      </c>
      <c r="N784">
        <v>14</v>
      </c>
      <c r="O784" t="b">
        <v>1</v>
      </c>
      <c r="P784" t="s">
        <v>8274</v>
      </c>
      <c r="Q784" s="10" t="s">
        <v>8322</v>
      </c>
      <c r="R784" t="s">
        <v>8323</v>
      </c>
      <c r="S784">
        <f t="shared" si="50"/>
        <v>100</v>
      </c>
      <c r="T784">
        <f t="shared" si="51"/>
        <v>2012</v>
      </c>
    </row>
    <row r="785" spans="1:20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4">
        <f t="shared" si="48"/>
        <v>41026.916666666664</v>
      </c>
      <c r="J785" s="14">
        <f t="shared" si="49"/>
        <v>40987.773715277777</v>
      </c>
      <c r="K785">
        <v>1335564000</v>
      </c>
      <c r="L785">
        <v>1332182049</v>
      </c>
      <c r="M785" t="b">
        <v>0</v>
      </c>
      <c r="N785">
        <v>35</v>
      </c>
      <c r="O785" t="b">
        <v>1</v>
      </c>
      <c r="P785" t="s">
        <v>8274</v>
      </c>
      <c r="Q785" s="10" t="s">
        <v>8322</v>
      </c>
      <c r="R785" t="s">
        <v>8323</v>
      </c>
      <c r="S785">
        <f t="shared" si="50"/>
        <v>148</v>
      </c>
      <c r="T785">
        <f t="shared" si="51"/>
        <v>2012</v>
      </c>
    </row>
    <row r="786" spans="1:20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4">
        <f t="shared" si="48"/>
        <v>41715.107858796298</v>
      </c>
      <c r="J786" s="14">
        <f t="shared" si="49"/>
        <v>41675.149525462963</v>
      </c>
      <c r="K786">
        <v>1395023719</v>
      </c>
      <c r="L786">
        <v>1391571319</v>
      </c>
      <c r="M786" t="b">
        <v>0</v>
      </c>
      <c r="N786">
        <v>10</v>
      </c>
      <c r="O786" t="b">
        <v>1</v>
      </c>
      <c r="P786" t="s">
        <v>8274</v>
      </c>
      <c r="Q786" s="10" t="s">
        <v>8322</v>
      </c>
      <c r="R786" t="s">
        <v>8323</v>
      </c>
      <c r="S786">
        <f t="shared" si="50"/>
        <v>103</v>
      </c>
      <c r="T786">
        <f t="shared" si="51"/>
        <v>2014</v>
      </c>
    </row>
    <row r="787" spans="1:20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4">
        <f t="shared" si="48"/>
        <v>41333.593923611108</v>
      </c>
      <c r="J787" s="14">
        <f t="shared" si="49"/>
        <v>41303.593923611108</v>
      </c>
      <c r="K787">
        <v>1362060915</v>
      </c>
      <c r="L787">
        <v>1359468915</v>
      </c>
      <c r="M787" t="b">
        <v>0</v>
      </c>
      <c r="N787">
        <v>29</v>
      </c>
      <c r="O787" t="b">
        <v>1</v>
      </c>
      <c r="P787" t="s">
        <v>8274</v>
      </c>
      <c r="Q787" s="10" t="s">
        <v>8322</v>
      </c>
      <c r="R787" t="s">
        <v>8323</v>
      </c>
      <c r="S787">
        <f t="shared" si="50"/>
        <v>181</v>
      </c>
      <c r="T787">
        <f t="shared" si="51"/>
        <v>2013</v>
      </c>
    </row>
    <row r="788" spans="1:20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4">
        <f t="shared" si="48"/>
        <v>41040.657638888886</v>
      </c>
      <c r="J788" s="14">
        <f t="shared" si="49"/>
        <v>40983.055949074071</v>
      </c>
      <c r="K788">
        <v>1336751220</v>
      </c>
      <c r="L788">
        <v>1331774434</v>
      </c>
      <c r="M788" t="b">
        <v>0</v>
      </c>
      <c r="N788">
        <v>44</v>
      </c>
      <c r="O788" t="b">
        <v>1</v>
      </c>
      <c r="P788" t="s">
        <v>8274</v>
      </c>
      <c r="Q788" s="10" t="s">
        <v>8322</v>
      </c>
      <c r="R788" t="s">
        <v>8323</v>
      </c>
      <c r="S788">
        <f t="shared" si="50"/>
        <v>143</v>
      </c>
      <c r="T788">
        <f t="shared" si="51"/>
        <v>2012</v>
      </c>
    </row>
    <row r="789" spans="1:20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4">
        <f t="shared" si="48"/>
        <v>41579.627615740741</v>
      </c>
      <c r="J789" s="14">
        <f t="shared" si="49"/>
        <v>41549.627615740741</v>
      </c>
      <c r="K789">
        <v>1383318226</v>
      </c>
      <c r="L789">
        <v>1380726226</v>
      </c>
      <c r="M789" t="b">
        <v>0</v>
      </c>
      <c r="N789">
        <v>17</v>
      </c>
      <c r="O789" t="b">
        <v>1</v>
      </c>
      <c r="P789" t="s">
        <v>8274</v>
      </c>
      <c r="Q789" s="10" t="s">
        <v>8322</v>
      </c>
      <c r="R789" t="s">
        <v>8323</v>
      </c>
      <c r="S789">
        <f t="shared" si="50"/>
        <v>114</v>
      </c>
      <c r="T789">
        <f t="shared" si="51"/>
        <v>2013</v>
      </c>
    </row>
    <row r="790" spans="1:20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4">
        <f t="shared" si="48"/>
        <v>41097.165972222225</v>
      </c>
      <c r="J790" s="14">
        <f t="shared" si="49"/>
        <v>41059.006805555553</v>
      </c>
      <c r="K790">
        <v>1341633540</v>
      </c>
      <c r="L790">
        <v>1338336588</v>
      </c>
      <c r="M790" t="b">
        <v>0</v>
      </c>
      <c r="N790">
        <v>34</v>
      </c>
      <c r="O790" t="b">
        <v>1</v>
      </c>
      <c r="P790" t="s">
        <v>8274</v>
      </c>
      <c r="Q790" s="10" t="s">
        <v>8322</v>
      </c>
      <c r="R790" t="s">
        <v>8323</v>
      </c>
      <c r="S790">
        <f t="shared" si="50"/>
        <v>204</v>
      </c>
      <c r="T790">
        <f t="shared" si="51"/>
        <v>2012</v>
      </c>
    </row>
    <row r="791" spans="1:20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4">
        <f t="shared" si="48"/>
        <v>41295.332638888889</v>
      </c>
      <c r="J791" s="14">
        <f t="shared" si="49"/>
        <v>41277.186111111114</v>
      </c>
      <c r="K791">
        <v>1358755140</v>
      </c>
      <c r="L791">
        <v>1357187280</v>
      </c>
      <c r="M791" t="b">
        <v>0</v>
      </c>
      <c r="N791">
        <v>14</v>
      </c>
      <c r="O791" t="b">
        <v>1</v>
      </c>
      <c r="P791" t="s">
        <v>8274</v>
      </c>
      <c r="Q791" s="10" t="s">
        <v>8322</v>
      </c>
      <c r="R791" t="s">
        <v>8323</v>
      </c>
      <c r="S791">
        <f t="shared" si="50"/>
        <v>109</v>
      </c>
      <c r="T791">
        <f t="shared" si="51"/>
        <v>2013</v>
      </c>
    </row>
    <row r="792" spans="1:20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4">
        <f t="shared" si="48"/>
        <v>41306.047905092593</v>
      </c>
      <c r="J792" s="14">
        <f t="shared" si="49"/>
        <v>41276.047905092593</v>
      </c>
      <c r="K792">
        <v>1359680939</v>
      </c>
      <c r="L792">
        <v>1357088939</v>
      </c>
      <c r="M792" t="b">
        <v>0</v>
      </c>
      <c r="N792">
        <v>156</v>
      </c>
      <c r="O792" t="b">
        <v>1</v>
      </c>
      <c r="P792" t="s">
        <v>8274</v>
      </c>
      <c r="Q792" s="10" t="s">
        <v>8322</v>
      </c>
      <c r="R792" t="s">
        <v>8323</v>
      </c>
      <c r="S792">
        <f t="shared" si="50"/>
        <v>144</v>
      </c>
      <c r="T792">
        <f t="shared" si="51"/>
        <v>2013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4">
        <f t="shared" si="48"/>
        <v>41591.249305555553</v>
      </c>
      <c r="J793" s="14">
        <f t="shared" si="49"/>
        <v>41557.780624999999</v>
      </c>
      <c r="K793">
        <v>1384322340</v>
      </c>
      <c r="L793">
        <v>1381430646</v>
      </c>
      <c r="M793" t="b">
        <v>0</v>
      </c>
      <c r="N793">
        <v>128</v>
      </c>
      <c r="O793" t="b">
        <v>1</v>
      </c>
      <c r="P793" t="s">
        <v>8274</v>
      </c>
      <c r="Q793" s="10" t="s">
        <v>8322</v>
      </c>
      <c r="R793" t="s">
        <v>8323</v>
      </c>
      <c r="S793">
        <f t="shared" si="50"/>
        <v>104</v>
      </c>
      <c r="T793">
        <f t="shared" si="51"/>
        <v>2013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4">
        <f t="shared" si="48"/>
        <v>41585.915312500001</v>
      </c>
      <c r="J794" s="14">
        <f t="shared" si="49"/>
        <v>41555.873645833337</v>
      </c>
      <c r="K794">
        <v>1383861483</v>
      </c>
      <c r="L794">
        <v>1381265883</v>
      </c>
      <c r="M794" t="b">
        <v>0</v>
      </c>
      <c r="N794">
        <v>60</v>
      </c>
      <c r="O794" t="b">
        <v>1</v>
      </c>
      <c r="P794" t="s">
        <v>8274</v>
      </c>
      <c r="Q794" s="10" t="s">
        <v>8322</v>
      </c>
      <c r="R794" t="s">
        <v>8323</v>
      </c>
      <c r="S794">
        <f t="shared" si="50"/>
        <v>100</v>
      </c>
      <c r="T794">
        <f t="shared" si="51"/>
        <v>2013</v>
      </c>
    </row>
    <row r="795" spans="1:20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4">
        <f t="shared" si="48"/>
        <v>41458.207638888889</v>
      </c>
      <c r="J795" s="14">
        <f t="shared" si="49"/>
        <v>41442.741249999999</v>
      </c>
      <c r="K795">
        <v>1372827540</v>
      </c>
      <c r="L795">
        <v>1371491244</v>
      </c>
      <c r="M795" t="b">
        <v>0</v>
      </c>
      <c r="N795">
        <v>32</v>
      </c>
      <c r="O795" t="b">
        <v>1</v>
      </c>
      <c r="P795" t="s">
        <v>8274</v>
      </c>
      <c r="Q795" s="10" t="s">
        <v>8322</v>
      </c>
      <c r="R795" t="s">
        <v>8323</v>
      </c>
      <c r="S795">
        <f t="shared" si="50"/>
        <v>103</v>
      </c>
      <c r="T795">
        <f t="shared" si="51"/>
        <v>2013</v>
      </c>
    </row>
    <row r="796" spans="1:20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4">
        <f t="shared" si="48"/>
        <v>40791.712500000001</v>
      </c>
      <c r="J796" s="14">
        <f t="shared" si="49"/>
        <v>40736.115011574075</v>
      </c>
      <c r="K796">
        <v>1315242360</v>
      </c>
      <c r="L796">
        <v>1310438737</v>
      </c>
      <c r="M796" t="b">
        <v>0</v>
      </c>
      <c r="N796">
        <v>53</v>
      </c>
      <c r="O796" t="b">
        <v>1</v>
      </c>
      <c r="P796" t="s">
        <v>8274</v>
      </c>
      <c r="Q796" s="10" t="s">
        <v>8322</v>
      </c>
      <c r="R796" t="s">
        <v>8323</v>
      </c>
      <c r="S796">
        <f t="shared" si="50"/>
        <v>105</v>
      </c>
      <c r="T796">
        <f t="shared" si="51"/>
        <v>2011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4">
        <f t="shared" si="48"/>
        <v>41006.207638888889</v>
      </c>
      <c r="J797" s="14">
        <f t="shared" si="49"/>
        <v>40963.613032407404</v>
      </c>
      <c r="K797">
        <v>1333774740</v>
      </c>
      <c r="L797">
        <v>1330094566</v>
      </c>
      <c r="M797" t="b">
        <v>0</v>
      </c>
      <c r="N797">
        <v>184</v>
      </c>
      <c r="O797" t="b">
        <v>1</v>
      </c>
      <c r="P797" t="s">
        <v>8274</v>
      </c>
      <c r="Q797" s="10" t="s">
        <v>8322</v>
      </c>
      <c r="R797" t="s">
        <v>8323</v>
      </c>
      <c r="S797">
        <f t="shared" si="50"/>
        <v>112</v>
      </c>
      <c r="T797">
        <f t="shared" si="51"/>
        <v>2012</v>
      </c>
    </row>
    <row r="798" spans="1:20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4">
        <f t="shared" si="48"/>
        <v>41532.881944444445</v>
      </c>
      <c r="J798" s="14">
        <f t="shared" si="49"/>
        <v>41502.882928240739</v>
      </c>
      <c r="K798">
        <v>1379279400</v>
      </c>
      <c r="L798">
        <v>1376687485</v>
      </c>
      <c r="M798" t="b">
        <v>0</v>
      </c>
      <c r="N798">
        <v>90</v>
      </c>
      <c r="O798" t="b">
        <v>1</v>
      </c>
      <c r="P798" t="s">
        <v>8274</v>
      </c>
      <c r="Q798" s="10" t="s">
        <v>8322</v>
      </c>
      <c r="R798" t="s">
        <v>8323</v>
      </c>
      <c r="S798">
        <f t="shared" si="50"/>
        <v>101</v>
      </c>
      <c r="T798">
        <f t="shared" si="51"/>
        <v>2013</v>
      </c>
    </row>
    <row r="799" spans="1:20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4">
        <f t="shared" si="48"/>
        <v>41028.166666666664</v>
      </c>
      <c r="J799" s="14">
        <f t="shared" si="49"/>
        <v>40996.994074074071</v>
      </c>
      <c r="K799">
        <v>1335672000</v>
      </c>
      <c r="L799">
        <v>1332978688</v>
      </c>
      <c r="M799" t="b">
        <v>0</v>
      </c>
      <c r="N799">
        <v>71</v>
      </c>
      <c r="O799" t="b">
        <v>1</v>
      </c>
      <c r="P799" t="s">
        <v>8274</v>
      </c>
      <c r="Q799" s="10" t="s">
        <v>8322</v>
      </c>
      <c r="R799" t="s">
        <v>8323</v>
      </c>
      <c r="S799">
        <f t="shared" si="50"/>
        <v>108</v>
      </c>
      <c r="T799">
        <f t="shared" si="51"/>
        <v>2012</v>
      </c>
    </row>
    <row r="800" spans="1:20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4">
        <f t="shared" si="48"/>
        <v>41912.590127314819</v>
      </c>
      <c r="J800" s="14">
        <f t="shared" si="49"/>
        <v>41882.590127314819</v>
      </c>
      <c r="K800">
        <v>1412086187</v>
      </c>
      <c r="L800">
        <v>1409494187</v>
      </c>
      <c r="M800" t="b">
        <v>0</v>
      </c>
      <c r="N800">
        <v>87</v>
      </c>
      <c r="O800" t="b">
        <v>1</v>
      </c>
      <c r="P800" t="s">
        <v>8274</v>
      </c>
      <c r="Q800" s="10" t="s">
        <v>8322</v>
      </c>
      <c r="R800" t="s">
        <v>8323</v>
      </c>
      <c r="S800">
        <f t="shared" si="50"/>
        <v>115</v>
      </c>
      <c r="T800">
        <f t="shared" si="51"/>
        <v>2014</v>
      </c>
    </row>
    <row r="801" spans="1:20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4">
        <f t="shared" si="48"/>
        <v>41026.667199074072</v>
      </c>
      <c r="J801" s="14">
        <f t="shared" si="49"/>
        <v>40996.667199074072</v>
      </c>
      <c r="K801">
        <v>1335542446</v>
      </c>
      <c r="L801">
        <v>1332950446</v>
      </c>
      <c r="M801" t="b">
        <v>0</v>
      </c>
      <c r="N801">
        <v>28</v>
      </c>
      <c r="O801" t="b">
        <v>1</v>
      </c>
      <c r="P801" t="s">
        <v>8274</v>
      </c>
      <c r="Q801" s="10" t="s">
        <v>8322</v>
      </c>
      <c r="R801" t="s">
        <v>8323</v>
      </c>
      <c r="S801">
        <f t="shared" si="50"/>
        <v>100</v>
      </c>
      <c r="T801">
        <f t="shared" si="51"/>
        <v>2012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4">
        <f t="shared" si="48"/>
        <v>41893.433495370373</v>
      </c>
      <c r="J802" s="14">
        <f t="shared" si="49"/>
        <v>41863.433495370373</v>
      </c>
      <c r="K802">
        <v>1410431054</v>
      </c>
      <c r="L802">
        <v>1407839054</v>
      </c>
      <c r="M802" t="b">
        <v>0</v>
      </c>
      <c r="N802">
        <v>56</v>
      </c>
      <c r="O802" t="b">
        <v>1</v>
      </c>
      <c r="P802" t="s">
        <v>8274</v>
      </c>
      <c r="Q802" s="10" t="s">
        <v>8322</v>
      </c>
      <c r="R802" t="s">
        <v>8323</v>
      </c>
      <c r="S802">
        <f t="shared" si="50"/>
        <v>152</v>
      </c>
      <c r="T802">
        <f t="shared" si="51"/>
        <v>2014</v>
      </c>
    </row>
    <row r="803" spans="1:20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4">
        <f t="shared" si="48"/>
        <v>40725.795370370368</v>
      </c>
      <c r="J803" s="14">
        <f t="shared" si="49"/>
        <v>40695.795370370368</v>
      </c>
      <c r="K803">
        <v>1309547120</v>
      </c>
      <c r="L803">
        <v>1306955120</v>
      </c>
      <c r="M803" t="b">
        <v>0</v>
      </c>
      <c r="N803">
        <v>51</v>
      </c>
      <c r="O803" t="b">
        <v>1</v>
      </c>
      <c r="P803" t="s">
        <v>8274</v>
      </c>
      <c r="Q803" s="10" t="s">
        <v>8322</v>
      </c>
      <c r="R803" t="s">
        <v>8323</v>
      </c>
      <c r="S803">
        <f t="shared" si="50"/>
        <v>112</v>
      </c>
      <c r="T803">
        <f t="shared" si="51"/>
        <v>2011</v>
      </c>
    </row>
    <row r="804" spans="1:20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4">
        <f t="shared" si="48"/>
        <v>41169.170138888891</v>
      </c>
      <c r="J804" s="14">
        <f t="shared" si="49"/>
        <v>41123.022268518522</v>
      </c>
      <c r="K804">
        <v>1347854700</v>
      </c>
      <c r="L804">
        <v>1343867524</v>
      </c>
      <c r="M804" t="b">
        <v>0</v>
      </c>
      <c r="N804">
        <v>75</v>
      </c>
      <c r="O804" t="b">
        <v>1</v>
      </c>
      <c r="P804" t="s">
        <v>8274</v>
      </c>
      <c r="Q804" s="10" t="s">
        <v>8322</v>
      </c>
      <c r="R804" t="s">
        <v>8323</v>
      </c>
      <c r="S804">
        <f t="shared" si="50"/>
        <v>101</v>
      </c>
      <c r="T804">
        <f t="shared" si="51"/>
        <v>2012</v>
      </c>
    </row>
    <row r="805" spans="1:20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4">
        <f t="shared" si="48"/>
        <v>40692.041666666664</v>
      </c>
      <c r="J805" s="14">
        <f t="shared" si="49"/>
        <v>40665.949976851851</v>
      </c>
      <c r="K805">
        <v>1306630800</v>
      </c>
      <c r="L805">
        <v>1304376478</v>
      </c>
      <c r="M805" t="b">
        <v>0</v>
      </c>
      <c r="N805">
        <v>38</v>
      </c>
      <c r="O805" t="b">
        <v>1</v>
      </c>
      <c r="P805" t="s">
        <v>8274</v>
      </c>
      <c r="Q805" s="10" t="s">
        <v>8322</v>
      </c>
      <c r="R805" t="s">
        <v>8323</v>
      </c>
      <c r="S805">
        <f t="shared" si="50"/>
        <v>123</v>
      </c>
      <c r="T805">
        <f t="shared" si="51"/>
        <v>2011</v>
      </c>
    </row>
    <row r="806" spans="1:20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4">
        <f t="shared" si="48"/>
        <v>40747.165972222225</v>
      </c>
      <c r="J806" s="14">
        <f t="shared" si="49"/>
        <v>40730.105625000004</v>
      </c>
      <c r="K806">
        <v>1311393540</v>
      </c>
      <c r="L806">
        <v>1309919526</v>
      </c>
      <c r="M806" t="b">
        <v>0</v>
      </c>
      <c r="N806">
        <v>18</v>
      </c>
      <c r="O806" t="b">
        <v>1</v>
      </c>
      <c r="P806" t="s">
        <v>8274</v>
      </c>
      <c r="Q806" s="10" t="s">
        <v>8322</v>
      </c>
      <c r="R806" t="s">
        <v>8323</v>
      </c>
      <c r="S806">
        <f t="shared" si="50"/>
        <v>100</v>
      </c>
      <c r="T806">
        <f t="shared" si="51"/>
        <v>2011</v>
      </c>
    </row>
    <row r="807" spans="1:20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4">
        <f t="shared" si="48"/>
        <v>40740.958333333336</v>
      </c>
      <c r="J807" s="14">
        <f t="shared" si="49"/>
        <v>40690.823055555556</v>
      </c>
      <c r="K807">
        <v>1310857200</v>
      </c>
      <c r="L807">
        <v>1306525512</v>
      </c>
      <c r="M807" t="b">
        <v>0</v>
      </c>
      <c r="N807">
        <v>54</v>
      </c>
      <c r="O807" t="b">
        <v>1</v>
      </c>
      <c r="P807" t="s">
        <v>8274</v>
      </c>
      <c r="Q807" s="10" t="s">
        <v>8322</v>
      </c>
      <c r="R807" t="s">
        <v>8323</v>
      </c>
      <c r="S807">
        <f t="shared" si="50"/>
        <v>105</v>
      </c>
      <c r="T807">
        <f t="shared" si="51"/>
        <v>2011</v>
      </c>
    </row>
    <row r="808" spans="1:20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4">
        <f t="shared" si="48"/>
        <v>40793.691423611112</v>
      </c>
      <c r="J808" s="14">
        <f t="shared" si="49"/>
        <v>40763.691423611112</v>
      </c>
      <c r="K808">
        <v>1315413339</v>
      </c>
      <c r="L808">
        <v>1312821339</v>
      </c>
      <c r="M808" t="b">
        <v>0</v>
      </c>
      <c r="N808">
        <v>71</v>
      </c>
      <c r="O808" t="b">
        <v>1</v>
      </c>
      <c r="P808" t="s">
        <v>8274</v>
      </c>
      <c r="Q808" s="10" t="s">
        <v>8322</v>
      </c>
      <c r="R808" t="s">
        <v>8323</v>
      </c>
      <c r="S808">
        <f t="shared" si="50"/>
        <v>104</v>
      </c>
      <c r="T808">
        <f t="shared" si="51"/>
        <v>2011</v>
      </c>
    </row>
    <row r="809" spans="1:20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4">
        <f t="shared" si="48"/>
        <v>42795.083333333328</v>
      </c>
      <c r="J809" s="14">
        <f t="shared" si="49"/>
        <v>42759.628599537042</v>
      </c>
      <c r="K809">
        <v>1488333600</v>
      </c>
      <c r="L809">
        <v>1485270311</v>
      </c>
      <c r="M809" t="b">
        <v>0</v>
      </c>
      <c r="N809">
        <v>57</v>
      </c>
      <c r="O809" t="b">
        <v>1</v>
      </c>
      <c r="P809" t="s">
        <v>8274</v>
      </c>
      <c r="Q809" s="10" t="s">
        <v>8322</v>
      </c>
      <c r="R809" t="s">
        <v>8323</v>
      </c>
      <c r="S809">
        <f t="shared" si="50"/>
        <v>105</v>
      </c>
      <c r="T809">
        <f t="shared" si="51"/>
        <v>2017</v>
      </c>
    </row>
    <row r="810" spans="1:20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4">
        <f t="shared" si="48"/>
        <v>41995.207638888889</v>
      </c>
      <c r="J810" s="14">
        <f t="shared" si="49"/>
        <v>41962.100532407407</v>
      </c>
      <c r="K810">
        <v>1419224340</v>
      </c>
      <c r="L810">
        <v>1416363886</v>
      </c>
      <c r="M810" t="b">
        <v>0</v>
      </c>
      <c r="N810">
        <v>43</v>
      </c>
      <c r="O810" t="b">
        <v>1</v>
      </c>
      <c r="P810" t="s">
        <v>8274</v>
      </c>
      <c r="Q810" s="10" t="s">
        <v>8322</v>
      </c>
      <c r="R810" t="s">
        <v>8323</v>
      </c>
      <c r="S810">
        <f t="shared" si="50"/>
        <v>100</v>
      </c>
      <c r="T810">
        <f t="shared" si="51"/>
        <v>2014</v>
      </c>
    </row>
    <row r="811" spans="1:20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4">
        <f t="shared" si="48"/>
        <v>41658.833680555559</v>
      </c>
      <c r="J811" s="14">
        <f t="shared" si="49"/>
        <v>41628.833680555559</v>
      </c>
      <c r="K811">
        <v>1390161630</v>
      </c>
      <c r="L811">
        <v>1387569630</v>
      </c>
      <c r="M811" t="b">
        <v>0</v>
      </c>
      <c r="N811">
        <v>52</v>
      </c>
      <c r="O811" t="b">
        <v>1</v>
      </c>
      <c r="P811" t="s">
        <v>8274</v>
      </c>
      <c r="Q811" s="10" t="s">
        <v>8322</v>
      </c>
      <c r="R811" t="s">
        <v>8323</v>
      </c>
      <c r="S811">
        <f t="shared" si="50"/>
        <v>104</v>
      </c>
      <c r="T811">
        <f t="shared" si="51"/>
        <v>2013</v>
      </c>
    </row>
    <row r="812" spans="1:20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4">
        <f t="shared" si="48"/>
        <v>41153.056273148148</v>
      </c>
      <c r="J812" s="14">
        <f t="shared" si="49"/>
        <v>41123.056273148148</v>
      </c>
      <c r="K812">
        <v>1346462462</v>
      </c>
      <c r="L812">
        <v>1343870462</v>
      </c>
      <c r="M812" t="b">
        <v>0</v>
      </c>
      <c r="N812">
        <v>27</v>
      </c>
      <c r="O812" t="b">
        <v>1</v>
      </c>
      <c r="P812" t="s">
        <v>8274</v>
      </c>
      <c r="Q812" s="10" t="s">
        <v>8322</v>
      </c>
      <c r="R812" t="s">
        <v>8323</v>
      </c>
      <c r="S812">
        <f t="shared" si="50"/>
        <v>105</v>
      </c>
      <c r="T812">
        <f t="shared" si="51"/>
        <v>2012</v>
      </c>
    </row>
    <row r="813" spans="1:20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4">
        <f t="shared" si="48"/>
        <v>41465.702777777777</v>
      </c>
      <c r="J813" s="14">
        <f t="shared" si="49"/>
        <v>41443.643541666665</v>
      </c>
      <c r="K813">
        <v>1373475120</v>
      </c>
      <c r="L813">
        <v>1371569202</v>
      </c>
      <c r="M813" t="b">
        <v>0</v>
      </c>
      <c r="N813">
        <v>12</v>
      </c>
      <c r="O813" t="b">
        <v>1</v>
      </c>
      <c r="P813" t="s">
        <v>8274</v>
      </c>
      <c r="Q813" s="10" t="s">
        <v>8322</v>
      </c>
      <c r="R813" t="s">
        <v>8323</v>
      </c>
      <c r="S813">
        <f t="shared" si="50"/>
        <v>104</v>
      </c>
      <c r="T813">
        <f t="shared" si="51"/>
        <v>2013</v>
      </c>
    </row>
    <row r="814" spans="1:20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4">
        <f t="shared" si="48"/>
        <v>41334.581944444442</v>
      </c>
      <c r="J814" s="14">
        <f t="shared" si="49"/>
        <v>41282.017962962964</v>
      </c>
      <c r="K814">
        <v>1362146280</v>
      </c>
      <c r="L814">
        <v>1357604752</v>
      </c>
      <c r="M814" t="b">
        <v>0</v>
      </c>
      <c r="N814">
        <v>33</v>
      </c>
      <c r="O814" t="b">
        <v>1</v>
      </c>
      <c r="P814" t="s">
        <v>8274</v>
      </c>
      <c r="Q814" s="10" t="s">
        <v>8322</v>
      </c>
      <c r="R814" t="s">
        <v>8323</v>
      </c>
      <c r="S814">
        <f t="shared" si="50"/>
        <v>152</v>
      </c>
      <c r="T814">
        <f t="shared" si="51"/>
        <v>2013</v>
      </c>
    </row>
    <row r="815" spans="1:20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4">
        <f t="shared" si="48"/>
        <v>41110.960243055553</v>
      </c>
      <c r="J815" s="14">
        <f t="shared" si="49"/>
        <v>41080.960243055553</v>
      </c>
      <c r="K815">
        <v>1342825365</v>
      </c>
      <c r="L815">
        <v>1340233365</v>
      </c>
      <c r="M815" t="b">
        <v>0</v>
      </c>
      <c r="N815">
        <v>96</v>
      </c>
      <c r="O815" t="b">
        <v>1</v>
      </c>
      <c r="P815" t="s">
        <v>8274</v>
      </c>
      <c r="Q815" s="10" t="s">
        <v>8322</v>
      </c>
      <c r="R815" t="s">
        <v>8323</v>
      </c>
      <c r="S815">
        <f t="shared" si="50"/>
        <v>160</v>
      </c>
      <c r="T815">
        <f t="shared" si="51"/>
        <v>2012</v>
      </c>
    </row>
    <row r="816" spans="1:20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4">
        <f t="shared" si="48"/>
        <v>40694.75277777778</v>
      </c>
      <c r="J816" s="14">
        <f t="shared" si="49"/>
        <v>40679.743067129632</v>
      </c>
      <c r="K816">
        <v>1306865040</v>
      </c>
      <c r="L816">
        <v>1305568201</v>
      </c>
      <c r="M816" t="b">
        <v>0</v>
      </c>
      <c r="N816">
        <v>28</v>
      </c>
      <c r="O816" t="b">
        <v>1</v>
      </c>
      <c r="P816" t="s">
        <v>8274</v>
      </c>
      <c r="Q816" s="10" t="s">
        <v>8322</v>
      </c>
      <c r="R816" t="s">
        <v>8323</v>
      </c>
      <c r="S816">
        <f t="shared" si="50"/>
        <v>127</v>
      </c>
      <c r="T816">
        <f t="shared" si="51"/>
        <v>2011</v>
      </c>
    </row>
    <row r="817" spans="1:20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4">
        <f t="shared" si="48"/>
        <v>41944.917858796296</v>
      </c>
      <c r="J817" s="14">
        <f t="shared" si="49"/>
        <v>41914.917858796296</v>
      </c>
      <c r="K817">
        <v>1414879303</v>
      </c>
      <c r="L817">
        <v>1412287303</v>
      </c>
      <c r="M817" t="b">
        <v>0</v>
      </c>
      <c r="N817">
        <v>43</v>
      </c>
      <c r="O817" t="b">
        <v>1</v>
      </c>
      <c r="P817" t="s">
        <v>8274</v>
      </c>
      <c r="Q817" s="10" t="s">
        <v>8322</v>
      </c>
      <c r="R817" t="s">
        <v>8323</v>
      </c>
      <c r="S817">
        <f t="shared" si="50"/>
        <v>107</v>
      </c>
      <c r="T817">
        <f t="shared" si="51"/>
        <v>2014</v>
      </c>
    </row>
    <row r="818" spans="1:20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4">
        <f t="shared" si="48"/>
        <v>41373.270833333336</v>
      </c>
      <c r="J818" s="14">
        <f t="shared" si="49"/>
        <v>41341.870868055557</v>
      </c>
      <c r="K818">
        <v>1365489000</v>
      </c>
      <c r="L818">
        <v>1362776043</v>
      </c>
      <c r="M818" t="b">
        <v>0</v>
      </c>
      <c r="N818">
        <v>205</v>
      </c>
      <c r="O818" t="b">
        <v>1</v>
      </c>
      <c r="P818" t="s">
        <v>8274</v>
      </c>
      <c r="Q818" s="10" t="s">
        <v>8322</v>
      </c>
      <c r="R818" t="s">
        <v>8323</v>
      </c>
      <c r="S818">
        <f t="shared" si="50"/>
        <v>115</v>
      </c>
      <c r="T818">
        <f t="shared" si="51"/>
        <v>2013</v>
      </c>
    </row>
    <row r="819" spans="1:20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4">
        <f t="shared" si="48"/>
        <v>40979.207638888889</v>
      </c>
      <c r="J819" s="14">
        <f t="shared" si="49"/>
        <v>40925.599664351852</v>
      </c>
      <c r="K819">
        <v>1331441940</v>
      </c>
      <c r="L819">
        <v>1326810211</v>
      </c>
      <c r="M819" t="b">
        <v>0</v>
      </c>
      <c r="N819">
        <v>23</v>
      </c>
      <c r="O819" t="b">
        <v>1</v>
      </c>
      <c r="P819" t="s">
        <v>8274</v>
      </c>
      <c r="Q819" s="10" t="s">
        <v>8322</v>
      </c>
      <c r="R819" t="s">
        <v>8323</v>
      </c>
      <c r="S819">
        <f t="shared" si="50"/>
        <v>137</v>
      </c>
      <c r="T819">
        <f t="shared" si="51"/>
        <v>2012</v>
      </c>
    </row>
    <row r="820" spans="1:20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4">
        <f t="shared" si="48"/>
        <v>41128.709027777775</v>
      </c>
      <c r="J820" s="14">
        <f t="shared" si="49"/>
        <v>41120.882881944446</v>
      </c>
      <c r="K820">
        <v>1344358860</v>
      </c>
      <c r="L820">
        <v>1343682681</v>
      </c>
      <c r="M820" t="b">
        <v>0</v>
      </c>
      <c r="N820">
        <v>19</v>
      </c>
      <c r="O820" t="b">
        <v>1</v>
      </c>
      <c r="P820" t="s">
        <v>8274</v>
      </c>
      <c r="Q820" s="10" t="s">
        <v>8322</v>
      </c>
      <c r="R820" t="s">
        <v>8323</v>
      </c>
      <c r="S820">
        <f t="shared" si="50"/>
        <v>156</v>
      </c>
      <c r="T820">
        <f t="shared" si="51"/>
        <v>2012</v>
      </c>
    </row>
    <row r="821" spans="1:20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4">
        <f t="shared" si="48"/>
        <v>41629.197222222225</v>
      </c>
      <c r="J821" s="14">
        <f t="shared" si="49"/>
        <v>41619.998310185183</v>
      </c>
      <c r="K821">
        <v>1387601040</v>
      </c>
      <c r="L821">
        <v>1386806254</v>
      </c>
      <c r="M821" t="b">
        <v>0</v>
      </c>
      <c r="N821">
        <v>14</v>
      </c>
      <c r="O821" t="b">
        <v>1</v>
      </c>
      <c r="P821" t="s">
        <v>8274</v>
      </c>
      <c r="Q821" s="10" t="s">
        <v>8322</v>
      </c>
      <c r="R821" t="s">
        <v>8323</v>
      </c>
      <c r="S821">
        <f t="shared" si="50"/>
        <v>109</v>
      </c>
      <c r="T821">
        <f t="shared" si="51"/>
        <v>2013</v>
      </c>
    </row>
    <row r="822" spans="1:20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4">
        <f t="shared" si="48"/>
        <v>41799.208333333336</v>
      </c>
      <c r="J822" s="14">
        <f t="shared" si="49"/>
        <v>41768.841921296298</v>
      </c>
      <c r="K822">
        <v>1402290000</v>
      </c>
      <c r="L822">
        <v>1399666342</v>
      </c>
      <c r="M822" t="b">
        <v>0</v>
      </c>
      <c r="N822">
        <v>38</v>
      </c>
      <c r="O822" t="b">
        <v>1</v>
      </c>
      <c r="P822" t="s">
        <v>8274</v>
      </c>
      <c r="Q822" s="10" t="s">
        <v>8322</v>
      </c>
      <c r="R822" t="s">
        <v>8323</v>
      </c>
      <c r="S822">
        <f t="shared" si="50"/>
        <v>134</v>
      </c>
      <c r="T822">
        <f t="shared" si="51"/>
        <v>2014</v>
      </c>
    </row>
    <row r="823" spans="1:20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4">
        <f t="shared" si="48"/>
        <v>42128.167361111111</v>
      </c>
      <c r="J823" s="14">
        <f t="shared" si="49"/>
        <v>42093.922048611115</v>
      </c>
      <c r="K823">
        <v>1430712060</v>
      </c>
      <c r="L823">
        <v>1427753265</v>
      </c>
      <c r="M823" t="b">
        <v>0</v>
      </c>
      <c r="N823">
        <v>78</v>
      </c>
      <c r="O823" t="b">
        <v>1</v>
      </c>
      <c r="P823" t="s">
        <v>8274</v>
      </c>
      <c r="Q823" s="10" t="s">
        <v>8322</v>
      </c>
      <c r="R823" t="s">
        <v>8323</v>
      </c>
      <c r="S823">
        <f t="shared" si="50"/>
        <v>100</v>
      </c>
      <c r="T823">
        <f t="shared" si="51"/>
        <v>2015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4">
        <f t="shared" si="48"/>
        <v>41187.947337962964</v>
      </c>
      <c r="J824" s="14">
        <f t="shared" si="49"/>
        <v>41157.947337962964</v>
      </c>
      <c r="K824">
        <v>1349477050</v>
      </c>
      <c r="L824">
        <v>1346885050</v>
      </c>
      <c r="M824" t="b">
        <v>0</v>
      </c>
      <c r="N824">
        <v>69</v>
      </c>
      <c r="O824" t="b">
        <v>1</v>
      </c>
      <c r="P824" t="s">
        <v>8274</v>
      </c>
      <c r="Q824" s="10" t="s">
        <v>8322</v>
      </c>
      <c r="R824" t="s">
        <v>8323</v>
      </c>
      <c r="S824">
        <f t="shared" si="50"/>
        <v>119</v>
      </c>
      <c r="T824">
        <f t="shared" si="51"/>
        <v>2012</v>
      </c>
    </row>
    <row r="825" spans="1:20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4">
        <f t="shared" si="48"/>
        <v>42085.931157407409</v>
      </c>
      <c r="J825" s="14">
        <f t="shared" si="49"/>
        <v>42055.972824074073</v>
      </c>
      <c r="K825">
        <v>1427062852</v>
      </c>
      <c r="L825">
        <v>1424474452</v>
      </c>
      <c r="M825" t="b">
        <v>0</v>
      </c>
      <c r="N825">
        <v>33</v>
      </c>
      <c r="O825" t="b">
        <v>1</v>
      </c>
      <c r="P825" t="s">
        <v>8274</v>
      </c>
      <c r="Q825" s="10" t="s">
        <v>8322</v>
      </c>
      <c r="R825" t="s">
        <v>8323</v>
      </c>
      <c r="S825">
        <f t="shared" si="50"/>
        <v>180</v>
      </c>
      <c r="T825">
        <f t="shared" si="51"/>
        <v>2015</v>
      </c>
    </row>
    <row r="826" spans="1:20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4">
        <f t="shared" si="48"/>
        <v>40286.290972222225</v>
      </c>
      <c r="J826" s="14">
        <f t="shared" si="49"/>
        <v>40250.242106481484</v>
      </c>
      <c r="K826">
        <v>1271573940</v>
      </c>
      <c r="L826">
        <v>1268459318</v>
      </c>
      <c r="M826" t="b">
        <v>0</v>
      </c>
      <c r="N826">
        <v>54</v>
      </c>
      <c r="O826" t="b">
        <v>1</v>
      </c>
      <c r="P826" t="s">
        <v>8274</v>
      </c>
      <c r="Q826" s="10" t="s">
        <v>8322</v>
      </c>
      <c r="R826" t="s">
        <v>8323</v>
      </c>
      <c r="S826">
        <f t="shared" si="50"/>
        <v>134</v>
      </c>
      <c r="T826">
        <f t="shared" si="51"/>
        <v>2010</v>
      </c>
    </row>
    <row r="827" spans="1:20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4">
        <f t="shared" si="48"/>
        <v>41211.306527777779</v>
      </c>
      <c r="J827" s="14">
        <f t="shared" si="49"/>
        <v>41186.306527777779</v>
      </c>
      <c r="K827">
        <v>1351495284</v>
      </c>
      <c r="L827">
        <v>1349335284</v>
      </c>
      <c r="M827" t="b">
        <v>0</v>
      </c>
      <c r="N827">
        <v>99</v>
      </c>
      <c r="O827" t="b">
        <v>1</v>
      </c>
      <c r="P827" t="s">
        <v>8274</v>
      </c>
      <c r="Q827" s="10" t="s">
        <v>8322</v>
      </c>
      <c r="R827" t="s">
        <v>8323</v>
      </c>
      <c r="S827">
        <f t="shared" si="50"/>
        <v>100</v>
      </c>
      <c r="T827">
        <f t="shared" si="51"/>
        <v>2012</v>
      </c>
    </row>
    <row r="828" spans="1:20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4">
        <f t="shared" si="48"/>
        <v>40993.996874999997</v>
      </c>
      <c r="J828" s="14">
        <f t="shared" si="49"/>
        <v>40973.038541666669</v>
      </c>
      <c r="K828">
        <v>1332719730</v>
      </c>
      <c r="L828">
        <v>1330908930</v>
      </c>
      <c r="M828" t="b">
        <v>0</v>
      </c>
      <c r="N828">
        <v>49</v>
      </c>
      <c r="O828" t="b">
        <v>1</v>
      </c>
      <c r="P828" t="s">
        <v>8274</v>
      </c>
      <c r="Q828" s="10" t="s">
        <v>8322</v>
      </c>
      <c r="R828" t="s">
        <v>8323</v>
      </c>
      <c r="S828">
        <f t="shared" si="50"/>
        <v>101</v>
      </c>
      <c r="T828">
        <f t="shared" si="51"/>
        <v>2012</v>
      </c>
    </row>
    <row r="829" spans="1:20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4">
        <f t="shared" si="48"/>
        <v>40953.825694444444</v>
      </c>
      <c r="J829" s="14">
        <f t="shared" si="49"/>
        <v>40927.473460648151</v>
      </c>
      <c r="K829">
        <v>1329248940</v>
      </c>
      <c r="L829">
        <v>1326972107</v>
      </c>
      <c r="M829" t="b">
        <v>0</v>
      </c>
      <c r="N829">
        <v>11</v>
      </c>
      <c r="O829" t="b">
        <v>1</v>
      </c>
      <c r="P829" t="s">
        <v>8274</v>
      </c>
      <c r="Q829" s="10" t="s">
        <v>8322</v>
      </c>
      <c r="R829" t="s">
        <v>8323</v>
      </c>
      <c r="S829">
        <f t="shared" si="50"/>
        <v>103</v>
      </c>
      <c r="T829">
        <f t="shared" si="51"/>
        <v>2012</v>
      </c>
    </row>
    <row r="830" spans="1:20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4">
        <f t="shared" si="48"/>
        <v>41085.683333333334</v>
      </c>
      <c r="J830" s="14">
        <f t="shared" si="49"/>
        <v>41073.050717592596</v>
      </c>
      <c r="K830">
        <v>1340641440</v>
      </c>
      <c r="L830">
        <v>1339549982</v>
      </c>
      <c r="M830" t="b">
        <v>0</v>
      </c>
      <c r="N830">
        <v>38</v>
      </c>
      <c r="O830" t="b">
        <v>1</v>
      </c>
      <c r="P830" t="s">
        <v>8274</v>
      </c>
      <c r="Q830" s="10" t="s">
        <v>8322</v>
      </c>
      <c r="R830" t="s">
        <v>8323</v>
      </c>
      <c r="S830">
        <f t="shared" si="50"/>
        <v>107</v>
      </c>
      <c r="T830">
        <f t="shared" si="51"/>
        <v>2012</v>
      </c>
    </row>
    <row r="831" spans="1:20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4">
        <f t="shared" si="48"/>
        <v>42564.801388888889</v>
      </c>
      <c r="J831" s="14">
        <f t="shared" si="49"/>
        <v>42504.801388888889</v>
      </c>
      <c r="K831">
        <v>1468437240</v>
      </c>
      <c r="L831">
        <v>1463253240</v>
      </c>
      <c r="M831" t="b">
        <v>0</v>
      </c>
      <c r="N831">
        <v>16</v>
      </c>
      <c r="O831" t="b">
        <v>1</v>
      </c>
      <c r="P831" t="s">
        <v>8274</v>
      </c>
      <c r="Q831" s="10" t="s">
        <v>8322</v>
      </c>
      <c r="R831" t="s">
        <v>8323</v>
      </c>
      <c r="S831">
        <f t="shared" si="50"/>
        <v>104</v>
      </c>
      <c r="T831">
        <f t="shared" si="51"/>
        <v>2016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4">
        <f t="shared" si="48"/>
        <v>41355.484085648146</v>
      </c>
      <c r="J832" s="14">
        <f t="shared" si="49"/>
        <v>41325.525752314818</v>
      </c>
      <c r="K832">
        <v>1363952225</v>
      </c>
      <c r="L832">
        <v>1361363825</v>
      </c>
      <c r="M832" t="b">
        <v>0</v>
      </c>
      <c r="N832">
        <v>32</v>
      </c>
      <c r="O832" t="b">
        <v>1</v>
      </c>
      <c r="P832" t="s">
        <v>8274</v>
      </c>
      <c r="Q832" s="10" t="s">
        <v>8322</v>
      </c>
      <c r="R832" t="s">
        <v>8323</v>
      </c>
      <c r="S832">
        <f t="shared" si="50"/>
        <v>108</v>
      </c>
      <c r="T832">
        <f t="shared" si="51"/>
        <v>2013</v>
      </c>
    </row>
    <row r="833" spans="1:20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4">
        <f t="shared" si="48"/>
        <v>41026.646921296298</v>
      </c>
      <c r="J833" s="14">
        <f t="shared" si="49"/>
        <v>40996.646921296298</v>
      </c>
      <c r="K833">
        <v>1335540694</v>
      </c>
      <c r="L833">
        <v>1332948694</v>
      </c>
      <c r="M833" t="b">
        <v>0</v>
      </c>
      <c r="N833">
        <v>20</v>
      </c>
      <c r="O833" t="b">
        <v>1</v>
      </c>
      <c r="P833" t="s">
        <v>8274</v>
      </c>
      <c r="Q833" s="10" t="s">
        <v>8322</v>
      </c>
      <c r="R833" t="s">
        <v>8323</v>
      </c>
      <c r="S833">
        <f t="shared" si="50"/>
        <v>233</v>
      </c>
      <c r="T833">
        <f t="shared" si="51"/>
        <v>2012</v>
      </c>
    </row>
    <row r="834" spans="1:20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4">
        <f t="shared" ref="I834:I897" si="52">K834/60/60/24+DATE(1970,1,1)</f>
        <v>40929.342361111114</v>
      </c>
      <c r="J834" s="14">
        <f t="shared" ref="J834:J897" si="53">L834/60/60/24+DATE(1970,1,1)</f>
        <v>40869.675173611111</v>
      </c>
      <c r="K834">
        <v>1327133580</v>
      </c>
      <c r="L834">
        <v>1321978335</v>
      </c>
      <c r="M834" t="b">
        <v>0</v>
      </c>
      <c r="N834">
        <v>154</v>
      </c>
      <c r="O834" t="b">
        <v>1</v>
      </c>
      <c r="P834" t="s">
        <v>8274</v>
      </c>
      <c r="Q834" s="10" t="s">
        <v>8322</v>
      </c>
      <c r="R834" t="s">
        <v>8323</v>
      </c>
      <c r="S834">
        <f t="shared" ref="S834:S897" si="54">ROUND(E834/D834*100,0)</f>
        <v>101</v>
      </c>
      <c r="T834">
        <f t="shared" ref="T834:T897" si="55">YEAR(J834)</f>
        <v>2011</v>
      </c>
    </row>
    <row r="835" spans="1:20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4">
        <f t="shared" si="52"/>
        <v>41748.878182870372</v>
      </c>
      <c r="J835" s="14">
        <f t="shared" si="53"/>
        <v>41718.878182870372</v>
      </c>
      <c r="K835">
        <v>1397941475</v>
      </c>
      <c r="L835">
        <v>1395349475</v>
      </c>
      <c r="M835" t="b">
        <v>0</v>
      </c>
      <c r="N835">
        <v>41</v>
      </c>
      <c r="O835" t="b">
        <v>1</v>
      </c>
      <c r="P835" t="s">
        <v>8274</v>
      </c>
      <c r="Q835" s="10" t="s">
        <v>8322</v>
      </c>
      <c r="R835" t="s">
        <v>8323</v>
      </c>
      <c r="S835">
        <f t="shared" si="54"/>
        <v>102</v>
      </c>
      <c r="T835">
        <f t="shared" si="55"/>
        <v>2014</v>
      </c>
    </row>
    <row r="836" spans="1:20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4">
        <f t="shared" si="52"/>
        <v>41456.165972222225</v>
      </c>
      <c r="J836" s="14">
        <f t="shared" si="53"/>
        <v>41422.822824074072</v>
      </c>
      <c r="K836">
        <v>1372651140</v>
      </c>
      <c r="L836">
        <v>1369770292</v>
      </c>
      <c r="M836" t="b">
        <v>0</v>
      </c>
      <c r="N836">
        <v>75</v>
      </c>
      <c r="O836" t="b">
        <v>1</v>
      </c>
      <c r="P836" t="s">
        <v>8274</v>
      </c>
      <c r="Q836" s="10" t="s">
        <v>8322</v>
      </c>
      <c r="R836" t="s">
        <v>8323</v>
      </c>
      <c r="S836">
        <f t="shared" si="54"/>
        <v>131</v>
      </c>
      <c r="T836">
        <f t="shared" si="55"/>
        <v>2013</v>
      </c>
    </row>
    <row r="837" spans="1:20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4">
        <f t="shared" si="52"/>
        <v>41048.125</v>
      </c>
      <c r="J837" s="14">
        <f t="shared" si="53"/>
        <v>41005.45784722222</v>
      </c>
      <c r="K837">
        <v>1337396400</v>
      </c>
      <c r="L837">
        <v>1333709958</v>
      </c>
      <c r="M837" t="b">
        <v>0</v>
      </c>
      <c r="N837">
        <v>40</v>
      </c>
      <c r="O837" t="b">
        <v>1</v>
      </c>
      <c r="P837" t="s">
        <v>8274</v>
      </c>
      <c r="Q837" s="10" t="s">
        <v>8322</v>
      </c>
      <c r="R837" t="s">
        <v>8323</v>
      </c>
      <c r="S837">
        <f t="shared" si="54"/>
        <v>117</v>
      </c>
      <c r="T837">
        <f t="shared" si="55"/>
        <v>2012</v>
      </c>
    </row>
    <row r="838" spans="1:20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4">
        <f t="shared" si="52"/>
        <v>41554.056921296295</v>
      </c>
      <c r="J838" s="14">
        <f t="shared" si="53"/>
        <v>41524.056921296295</v>
      </c>
      <c r="K838">
        <v>1381108918</v>
      </c>
      <c r="L838">
        <v>1378516918</v>
      </c>
      <c r="M838" t="b">
        <v>0</v>
      </c>
      <c r="N838">
        <v>46</v>
      </c>
      <c r="O838" t="b">
        <v>1</v>
      </c>
      <c r="P838" t="s">
        <v>8274</v>
      </c>
      <c r="Q838" s="10" t="s">
        <v>8322</v>
      </c>
      <c r="R838" t="s">
        <v>8323</v>
      </c>
      <c r="S838">
        <f t="shared" si="54"/>
        <v>101</v>
      </c>
      <c r="T838">
        <f t="shared" si="55"/>
        <v>2013</v>
      </c>
    </row>
    <row r="839" spans="1:20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4">
        <f t="shared" si="52"/>
        <v>41760.998402777775</v>
      </c>
      <c r="J839" s="14">
        <f t="shared" si="53"/>
        <v>41730.998402777775</v>
      </c>
      <c r="K839">
        <v>1398988662</v>
      </c>
      <c r="L839">
        <v>1396396662</v>
      </c>
      <c r="M839" t="b">
        <v>0</v>
      </c>
      <c r="N839">
        <v>62</v>
      </c>
      <c r="O839" t="b">
        <v>1</v>
      </c>
      <c r="P839" t="s">
        <v>8274</v>
      </c>
      <c r="Q839" s="10" t="s">
        <v>8322</v>
      </c>
      <c r="R839" t="s">
        <v>8323</v>
      </c>
      <c r="S839">
        <f t="shared" si="54"/>
        <v>122</v>
      </c>
      <c r="T839">
        <f t="shared" si="55"/>
        <v>2014</v>
      </c>
    </row>
    <row r="840" spans="1:20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4">
        <f t="shared" si="52"/>
        <v>40925.897974537038</v>
      </c>
      <c r="J840" s="14">
        <f t="shared" si="53"/>
        <v>40895.897974537038</v>
      </c>
      <c r="K840">
        <v>1326835985</v>
      </c>
      <c r="L840">
        <v>1324243985</v>
      </c>
      <c r="M840" t="b">
        <v>0</v>
      </c>
      <c r="N840">
        <v>61</v>
      </c>
      <c r="O840" t="b">
        <v>1</v>
      </c>
      <c r="P840" t="s">
        <v>8274</v>
      </c>
      <c r="Q840" s="10" t="s">
        <v>8322</v>
      </c>
      <c r="R840" t="s">
        <v>8323</v>
      </c>
      <c r="S840">
        <f t="shared" si="54"/>
        <v>145</v>
      </c>
      <c r="T840">
        <f t="shared" si="55"/>
        <v>2011</v>
      </c>
    </row>
    <row r="841" spans="1:20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4">
        <f t="shared" si="52"/>
        <v>41174.763379629629</v>
      </c>
      <c r="J841" s="14">
        <f t="shared" si="53"/>
        <v>41144.763379629629</v>
      </c>
      <c r="K841">
        <v>1348337956</v>
      </c>
      <c r="L841">
        <v>1345745956</v>
      </c>
      <c r="M841" t="b">
        <v>0</v>
      </c>
      <c r="N841">
        <v>96</v>
      </c>
      <c r="O841" t="b">
        <v>1</v>
      </c>
      <c r="P841" t="s">
        <v>8274</v>
      </c>
      <c r="Q841" s="10" t="s">
        <v>8322</v>
      </c>
      <c r="R841" t="s">
        <v>8323</v>
      </c>
      <c r="S841">
        <f t="shared" si="54"/>
        <v>117</v>
      </c>
      <c r="T841">
        <f t="shared" si="55"/>
        <v>2012</v>
      </c>
    </row>
    <row r="842" spans="1:20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4">
        <f t="shared" si="52"/>
        <v>42637.226701388892</v>
      </c>
      <c r="J842" s="14">
        <f t="shared" si="53"/>
        <v>42607.226701388892</v>
      </c>
      <c r="K842">
        <v>1474694787</v>
      </c>
      <c r="L842">
        <v>1472102787</v>
      </c>
      <c r="M842" t="b">
        <v>0</v>
      </c>
      <c r="N842">
        <v>190</v>
      </c>
      <c r="O842" t="b">
        <v>1</v>
      </c>
      <c r="P842" t="s">
        <v>8275</v>
      </c>
      <c r="Q842" s="10" t="s">
        <v>8322</v>
      </c>
      <c r="R842" t="s">
        <v>8324</v>
      </c>
      <c r="S842">
        <f t="shared" si="54"/>
        <v>120</v>
      </c>
      <c r="T842">
        <f t="shared" si="55"/>
        <v>2016</v>
      </c>
    </row>
    <row r="843" spans="1:20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4">
        <f t="shared" si="52"/>
        <v>41953.88035879629</v>
      </c>
      <c r="J843" s="14">
        <f t="shared" si="53"/>
        <v>41923.838692129626</v>
      </c>
      <c r="K843">
        <v>1415653663</v>
      </c>
      <c r="L843">
        <v>1413058063</v>
      </c>
      <c r="M843" t="b">
        <v>1</v>
      </c>
      <c r="N843">
        <v>94</v>
      </c>
      <c r="O843" t="b">
        <v>1</v>
      </c>
      <c r="P843" t="s">
        <v>8275</v>
      </c>
      <c r="Q843" s="10" t="s">
        <v>8322</v>
      </c>
      <c r="R843" t="s">
        <v>8324</v>
      </c>
      <c r="S843">
        <f t="shared" si="54"/>
        <v>101</v>
      </c>
      <c r="T843">
        <f t="shared" si="55"/>
        <v>2014</v>
      </c>
    </row>
    <row r="844" spans="1:20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4">
        <f t="shared" si="52"/>
        <v>41561.165972222225</v>
      </c>
      <c r="J844" s="14">
        <f t="shared" si="53"/>
        <v>41526.592395833337</v>
      </c>
      <c r="K844">
        <v>1381723140</v>
      </c>
      <c r="L844">
        <v>1378735983</v>
      </c>
      <c r="M844" t="b">
        <v>1</v>
      </c>
      <c r="N844">
        <v>39</v>
      </c>
      <c r="O844" t="b">
        <v>1</v>
      </c>
      <c r="P844" t="s">
        <v>8275</v>
      </c>
      <c r="Q844" s="10" t="s">
        <v>8322</v>
      </c>
      <c r="R844" t="s">
        <v>8324</v>
      </c>
      <c r="S844">
        <f t="shared" si="54"/>
        <v>104</v>
      </c>
      <c r="T844">
        <f t="shared" si="55"/>
        <v>2013</v>
      </c>
    </row>
    <row r="845" spans="1:20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4">
        <f t="shared" si="52"/>
        <v>42712.333333333328</v>
      </c>
      <c r="J845" s="14">
        <f t="shared" si="53"/>
        <v>42695.257870370369</v>
      </c>
      <c r="K845">
        <v>1481184000</v>
      </c>
      <c r="L845">
        <v>1479708680</v>
      </c>
      <c r="M845" t="b">
        <v>0</v>
      </c>
      <c r="N845">
        <v>127</v>
      </c>
      <c r="O845" t="b">
        <v>1</v>
      </c>
      <c r="P845" t="s">
        <v>8275</v>
      </c>
      <c r="Q845" s="10" t="s">
        <v>8322</v>
      </c>
      <c r="R845" t="s">
        <v>8324</v>
      </c>
      <c r="S845">
        <f t="shared" si="54"/>
        <v>267</v>
      </c>
      <c r="T845">
        <f t="shared" si="55"/>
        <v>2016</v>
      </c>
    </row>
    <row r="846" spans="1:20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4">
        <f t="shared" si="52"/>
        <v>41944.207638888889</v>
      </c>
      <c r="J846" s="14">
        <f t="shared" si="53"/>
        <v>41905.684629629628</v>
      </c>
      <c r="K846">
        <v>1414817940</v>
      </c>
      <c r="L846">
        <v>1411489552</v>
      </c>
      <c r="M846" t="b">
        <v>1</v>
      </c>
      <c r="N846">
        <v>159</v>
      </c>
      <c r="O846" t="b">
        <v>1</v>
      </c>
      <c r="P846" t="s">
        <v>8275</v>
      </c>
      <c r="Q846" s="10" t="s">
        <v>8322</v>
      </c>
      <c r="R846" t="s">
        <v>8324</v>
      </c>
      <c r="S846">
        <f t="shared" si="54"/>
        <v>194</v>
      </c>
      <c r="T846">
        <f t="shared" si="55"/>
        <v>2014</v>
      </c>
    </row>
    <row r="847" spans="1:20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4">
        <f t="shared" si="52"/>
        <v>42618.165972222225</v>
      </c>
      <c r="J847" s="14">
        <f t="shared" si="53"/>
        <v>42578.205972222218</v>
      </c>
      <c r="K847">
        <v>1473047940</v>
      </c>
      <c r="L847">
        <v>1469595396</v>
      </c>
      <c r="M847" t="b">
        <v>0</v>
      </c>
      <c r="N847">
        <v>177</v>
      </c>
      <c r="O847" t="b">
        <v>1</v>
      </c>
      <c r="P847" t="s">
        <v>8275</v>
      </c>
      <c r="Q847" s="10" t="s">
        <v>8322</v>
      </c>
      <c r="R847" t="s">
        <v>8324</v>
      </c>
      <c r="S847">
        <f t="shared" si="54"/>
        <v>120</v>
      </c>
      <c r="T847">
        <f t="shared" si="55"/>
        <v>2016</v>
      </c>
    </row>
    <row r="848" spans="1:20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4">
        <f t="shared" si="52"/>
        <v>41708.583333333336</v>
      </c>
      <c r="J848" s="14">
        <f t="shared" si="53"/>
        <v>41694.391840277778</v>
      </c>
      <c r="K848">
        <v>1394460000</v>
      </c>
      <c r="L848">
        <v>1393233855</v>
      </c>
      <c r="M848" t="b">
        <v>0</v>
      </c>
      <c r="N848">
        <v>47</v>
      </c>
      <c r="O848" t="b">
        <v>1</v>
      </c>
      <c r="P848" t="s">
        <v>8275</v>
      </c>
      <c r="Q848" s="10" t="s">
        <v>8322</v>
      </c>
      <c r="R848" t="s">
        <v>8324</v>
      </c>
      <c r="S848">
        <f t="shared" si="54"/>
        <v>122</v>
      </c>
      <c r="T848">
        <f t="shared" si="55"/>
        <v>2014</v>
      </c>
    </row>
    <row r="849" spans="1:20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4">
        <f t="shared" si="52"/>
        <v>42195.79833333334</v>
      </c>
      <c r="J849" s="14">
        <f t="shared" si="53"/>
        <v>42165.79833333334</v>
      </c>
      <c r="K849">
        <v>1436555376</v>
      </c>
      <c r="L849">
        <v>1433963376</v>
      </c>
      <c r="M849" t="b">
        <v>0</v>
      </c>
      <c r="N849">
        <v>1</v>
      </c>
      <c r="O849" t="b">
        <v>1</v>
      </c>
      <c r="P849" t="s">
        <v>8275</v>
      </c>
      <c r="Q849" s="10" t="s">
        <v>8322</v>
      </c>
      <c r="R849" t="s">
        <v>8324</v>
      </c>
      <c r="S849">
        <f t="shared" si="54"/>
        <v>100</v>
      </c>
      <c r="T849">
        <f t="shared" si="55"/>
        <v>2015</v>
      </c>
    </row>
    <row r="850" spans="1:20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4">
        <f t="shared" si="52"/>
        <v>42108.792048611111</v>
      </c>
      <c r="J850" s="14">
        <f t="shared" si="53"/>
        <v>42078.792048611111</v>
      </c>
      <c r="K850">
        <v>1429038033</v>
      </c>
      <c r="L850">
        <v>1426446033</v>
      </c>
      <c r="M850" t="b">
        <v>0</v>
      </c>
      <c r="N850">
        <v>16</v>
      </c>
      <c r="O850" t="b">
        <v>1</v>
      </c>
      <c r="P850" t="s">
        <v>8275</v>
      </c>
      <c r="Q850" s="10" t="s">
        <v>8322</v>
      </c>
      <c r="R850" t="s">
        <v>8324</v>
      </c>
      <c r="S850">
        <f t="shared" si="54"/>
        <v>100</v>
      </c>
      <c r="T850">
        <f t="shared" si="55"/>
        <v>2015</v>
      </c>
    </row>
    <row r="851" spans="1:20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4">
        <f t="shared" si="52"/>
        <v>42079.107222222221</v>
      </c>
      <c r="J851" s="14">
        <f t="shared" si="53"/>
        <v>42051.148888888885</v>
      </c>
      <c r="K851">
        <v>1426473264</v>
      </c>
      <c r="L851">
        <v>1424057664</v>
      </c>
      <c r="M851" t="b">
        <v>0</v>
      </c>
      <c r="N851">
        <v>115</v>
      </c>
      <c r="O851" t="b">
        <v>1</v>
      </c>
      <c r="P851" t="s">
        <v>8275</v>
      </c>
      <c r="Q851" s="10" t="s">
        <v>8322</v>
      </c>
      <c r="R851" t="s">
        <v>8324</v>
      </c>
      <c r="S851">
        <f t="shared" si="54"/>
        <v>120</v>
      </c>
      <c r="T851">
        <f t="shared" si="55"/>
        <v>2015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4">
        <f t="shared" si="52"/>
        <v>42485.207638888889</v>
      </c>
      <c r="J852" s="14">
        <f t="shared" si="53"/>
        <v>42452.827743055561</v>
      </c>
      <c r="K852">
        <v>1461560340</v>
      </c>
      <c r="L852">
        <v>1458762717</v>
      </c>
      <c r="M852" t="b">
        <v>0</v>
      </c>
      <c r="N852">
        <v>133</v>
      </c>
      <c r="O852" t="b">
        <v>1</v>
      </c>
      <c r="P852" t="s">
        <v>8275</v>
      </c>
      <c r="Q852" s="10" t="s">
        <v>8322</v>
      </c>
      <c r="R852" t="s">
        <v>8324</v>
      </c>
      <c r="S852">
        <f t="shared" si="54"/>
        <v>155</v>
      </c>
      <c r="T852">
        <f t="shared" si="55"/>
        <v>2016</v>
      </c>
    </row>
    <row r="853" spans="1:20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4">
        <f t="shared" si="52"/>
        <v>42582.822916666672</v>
      </c>
      <c r="J853" s="14">
        <f t="shared" si="53"/>
        <v>42522.880243055552</v>
      </c>
      <c r="K853">
        <v>1469994300</v>
      </c>
      <c r="L853">
        <v>1464815253</v>
      </c>
      <c r="M853" t="b">
        <v>0</v>
      </c>
      <c r="N853">
        <v>70</v>
      </c>
      <c r="O853" t="b">
        <v>1</v>
      </c>
      <c r="P853" t="s">
        <v>8275</v>
      </c>
      <c r="Q853" s="10" t="s">
        <v>8322</v>
      </c>
      <c r="R853" t="s">
        <v>8324</v>
      </c>
      <c r="S853">
        <f t="shared" si="54"/>
        <v>130</v>
      </c>
      <c r="T853">
        <f t="shared" si="55"/>
        <v>2016</v>
      </c>
    </row>
    <row r="854" spans="1:20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4">
        <f t="shared" si="52"/>
        <v>42667.875</v>
      </c>
      <c r="J854" s="14">
        <f t="shared" si="53"/>
        <v>42656.805497685185</v>
      </c>
      <c r="K854">
        <v>1477342800</v>
      </c>
      <c r="L854">
        <v>1476386395</v>
      </c>
      <c r="M854" t="b">
        <v>0</v>
      </c>
      <c r="N854">
        <v>62</v>
      </c>
      <c r="O854" t="b">
        <v>1</v>
      </c>
      <c r="P854" t="s">
        <v>8275</v>
      </c>
      <c r="Q854" s="10" t="s">
        <v>8322</v>
      </c>
      <c r="R854" t="s">
        <v>8324</v>
      </c>
      <c r="S854">
        <f t="shared" si="54"/>
        <v>105</v>
      </c>
      <c r="T854">
        <f t="shared" si="55"/>
        <v>2016</v>
      </c>
    </row>
    <row r="855" spans="1:20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4">
        <f t="shared" si="52"/>
        <v>42051.832280092596</v>
      </c>
      <c r="J855" s="14">
        <f t="shared" si="53"/>
        <v>42021.832280092596</v>
      </c>
      <c r="K855">
        <v>1424116709</v>
      </c>
      <c r="L855">
        <v>1421524709</v>
      </c>
      <c r="M855" t="b">
        <v>0</v>
      </c>
      <c r="N855">
        <v>10</v>
      </c>
      <c r="O855" t="b">
        <v>1</v>
      </c>
      <c r="P855" t="s">
        <v>8275</v>
      </c>
      <c r="Q855" s="10" t="s">
        <v>8322</v>
      </c>
      <c r="R855" t="s">
        <v>8324</v>
      </c>
      <c r="S855">
        <f t="shared" si="54"/>
        <v>100</v>
      </c>
      <c r="T855">
        <f t="shared" si="55"/>
        <v>2015</v>
      </c>
    </row>
    <row r="856" spans="1:20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4">
        <f t="shared" si="52"/>
        <v>42732.212337962963</v>
      </c>
      <c r="J856" s="14">
        <f t="shared" si="53"/>
        <v>42702.212337962963</v>
      </c>
      <c r="K856">
        <v>1482901546</v>
      </c>
      <c r="L856">
        <v>1480309546</v>
      </c>
      <c r="M856" t="b">
        <v>0</v>
      </c>
      <c r="N856">
        <v>499</v>
      </c>
      <c r="O856" t="b">
        <v>1</v>
      </c>
      <c r="P856" t="s">
        <v>8275</v>
      </c>
      <c r="Q856" s="10" t="s">
        <v>8322</v>
      </c>
      <c r="R856" t="s">
        <v>8324</v>
      </c>
      <c r="S856">
        <f t="shared" si="54"/>
        <v>118</v>
      </c>
      <c r="T856">
        <f t="shared" si="55"/>
        <v>2016</v>
      </c>
    </row>
    <row r="857" spans="1:20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4">
        <f t="shared" si="52"/>
        <v>42575.125196759262</v>
      </c>
      <c r="J857" s="14">
        <f t="shared" si="53"/>
        <v>42545.125196759262</v>
      </c>
      <c r="K857">
        <v>1469329217</v>
      </c>
      <c r="L857">
        <v>1466737217</v>
      </c>
      <c r="M857" t="b">
        <v>0</v>
      </c>
      <c r="N857">
        <v>47</v>
      </c>
      <c r="O857" t="b">
        <v>1</v>
      </c>
      <c r="P857" t="s">
        <v>8275</v>
      </c>
      <c r="Q857" s="10" t="s">
        <v>8322</v>
      </c>
      <c r="R857" t="s">
        <v>8324</v>
      </c>
      <c r="S857">
        <f t="shared" si="54"/>
        <v>103</v>
      </c>
      <c r="T857">
        <f t="shared" si="55"/>
        <v>2016</v>
      </c>
    </row>
    <row r="858" spans="1:20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4">
        <f t="shared" si="52"/>
        <v>42668.791666666672</v>
      </c>
      <c r="J858" s="14">
        <f t="shared" si="53"/>
        <v>42609.311990740738</v>
      </c>
      <c r="K858">
        <v>1477422000</v>
      </c>
      <c r="L858">
        <v>1472282956</v>
      </c>
      <c r="M858" t="b">
        <v>0</v>
      </c>
      <c r="N858">
        <v>28</v>
      </c>
      <c r="O858" t="b">
        <v>1</v>
      </c>
      <c r="P858" t="s">
        <v>8275</v>
      </c>
      <c r="Q858" s="10" t="s">
        <v>8322</v>
      </c>
      <c r="R858" t="s">
        <v>8324</v>
      </c>
      <c r="S858">
        <f t="shared" si="54"/>
        <v>218</v>
      </c>
      <c r="T858">
        <f t="shared" si="55"/>
        <v>2016</v>
      </c>
    </row>
    <row r="859" spans="1:20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4">
        <f t="shared" si="52"/>
        <v>42333.623043981483</v>
      </c>
      <c r="J859" s="14">
        <f t="shared" si="53"/>
        <v>42291.581377314811</v>
      </c>
      <c r="K859">
        <v>1448463431</v>
      </c>
      <c r="L859">
        <v>1444831031</v>
      </c>
      <c r="M859" t="b">
        <v>0</v>
      </c>
      <c r="N859">
        <v>24</v>
      </c>
      <c r="O859" t="b">
        <v>1</v>
      </c>
      <c r="P859" t="s">
        <v>8275</v>
      </c>
      <c r="Q859" s="10" t="s">
        <v>8322</v>
      </c>
      <c r="R859" t="s">
        <v>8324</v>
      </c>
      <c r="S859">
        <f t="shared" si="54"/>
        <v>100</v>
      </c>
      <c r="T859">
        <f t="shared" si="55"/>
        <v>2015</v>
      </c>
    </row>
    <row r="860" spans="1:20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4">
        <f t="shared" si="52"/>
        <v>42109.957638888889</v>
      </c>
      <c r="J860" s="14">
        <f t="shared" si="53"/>
        <v>42079.745578703703</v>
      </c>
      <c r="K860">
        <v>1429138740</v>
      </c>
      <c r="L860">
        <v>1426528418</v>
      </c>
      <c r="M860" t="b">
        <v>0</v>
      </c>
      <c r="N860">
        <v>76</v>
      </c>
      <c r="O860" t="b">
        <v>1</v>
      </c>
      <c r="P860" t="s">
        <v>8275</v>
      </c>
      <c r="Q860" s="10" t="s">
        <v>8322</v>
      </c>
      <c r="R860" t="s">
        <v>8324</v>
      </c>
      <c r="S860">
        <f t="shared" si="54"/>
        <v>144</v>
      </c>
      <c r="T860">
        <f t="shared" si="55"/>
        <v>2015</v>
      </c>
    </row>
    <row r="861" spans="1:20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4">
        <f t="shared" si="52"/>
        <v>42159</v>
      </c>
      <c r="J861" s="14">
        <f t="shared" si="53"/>
        <v>42128.820231481484</v>
      </c>
      <c r="K861">
        <v>1433376000</v>
      </c>
      <c r="L861">
        <v>1430768468</v>
      </c>
      <c r="M861" t="b">
        <v>0</v>
      </c>
      <c r="N861">
        <v>98</v>
      </c>
      <c r="O861" t="b">
        <v>1</v>
      </c>
      <c r="P861" t="s">
        <v>8275</v>
      </c>
      <c r="Q861" s="10" t="s">
        <v>8322</v>
      </c>
      <c r="R861" t="s">
        <v>8324</v>
      </c>
      <c r="S861">
        <f t="shared" si="54"/>
        <v>105</v>
      </c>
      <c r="T861">
        <f t="shared" si="55"/>
        <v>2015</v>
      </c>
    </row>
    <row r="862" spans="1:20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4">
        <f t="shared" si="52"/>
        <v>41600.524456018517</v>
      </c>
      <c r="J862" s="14">
        <f t="shared" si="53"/>
        <v>41570.482789351852</v>
      </c>
      <c r="K862">
        <v>1385123713</v>
      </c>
      <c r="L862">
        <v>1382528113</v>
      </c>
      <c r="M862" t="b">
        <v>0</v>
      </c>
      <c r="N862">
        <v>48</v>
      </c>
      <c r="O862" t="b">
        <v>0</v>
      </c>
      <c r="P862" t="s">
        <v>8276</v>
      </c>
      <c r="Q862" s="10" t="s">
        <v>8322</v>
      </c>
      <c r="R862" t="s">
        <v>8325</v>
      </c>
      <c r="S862">
        <f t="shared" si="54"/>
        <v>18</v>
      </c>
      <c r="T862">
        <f t="shared" si="55"/>
        <v>2013</v>
      </c>
    </row>
    <row r="863" spans="1:20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4">
        <f t="shared" si="52"/>
        <v>42629.965324074074</v>
      </c>
      <c r="J863" s="14">
        <f t="shared" si="53"/>
        <v>42599.965324074074</v>
      </c>
      <c r="K863">
        <v>1474067404</v>
      </c>
      <c r="L863">
        <v>1471475404</v>
      </c>
      <c r="M863" t="b">
        <v>0</v>
      </c>
      <c r="N863">
        <v>2</v>
      </c>
      <c r="O863" t="b">
        <v>0</v>
      </c>
      <c r="P863" t="s">
        <v>8276</v>
      </c>
      <c r="Q863" s="10" t="s">
        <v>8322</v>
      </c>
      <c r="R863" t="s">
        <v>8325</v>
      </c>
      <c r="S863">
        <f t="shared" si="54"/>
        <v>2</v>
      </c>
      <c r="T863">
        <f t="shared" si="55"/>
        <v>2016</v>
      </c>
    </row>
    <row r="864" spans="1:20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4">
        <f t="shared" si="52"/>
        <v>41589.596620370372</v>
      </c>
      <c r="J864" s="14">
        <f t="shared" si="53"/>
        <v>41559.5549537037</v>
      </c>
      <c r="K864">
        <v>1384179548</v>
      </c>
      <c r="L864">
        <v>1381583948</v>
      </c>
      <c r="M864" t="b">
        <v>0</v>
      </c>
      <c r="N864">
        <v>4</v>
      </c>
      <c r="O864" t="b">
        <v>0</v>
      </c>
      <c r="P864" t="s">
        <v>8276</v>
      </c>
      <c r="Q864" s="10" t="s">
        <v>8322</v>
      </c>
      <c r="R864" t="s">
        <v>8325</v>
      </c>
      <c r="S864">
        <f t="shared" si="54"/>
        <v>0</v>
      </c>
      <c r="T864">
        <f t="shared" si="55"/>
        <v>2013</v>
      </c>
    </row>
    <row r="865" spans="1:20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4">
        <f t="shared" si="52"/>
        <v>40951.117662037039</v>
      </c>
      <c r="J865" s="14">
        <f t="shared" si="53"/>
        <v>40921.117662037039</v>
      </c>
      <c r="K865">
        <v>1329014966</v>
      </c>
      <c r="L865">
        <v>1326422966</v>
      </c>
      <c r="M865" t="b">
        <v>0</v>
      </c>
      <c r="N865">
        <v>5</v>
      </c>
      <c r="O865" t="b">
        <v>0</v>
      </c>
      <c r="P865" t="s">
        <v>8276</v>
      </c>
      <c r="Q865" s="10" t="s">
        <v>8322</v>
      </c>
      <c r="R865" t="s">
        <v>8325</v>
      </c>
      <c r="S865">
        <f t="shared" si="54"/>
        <v>5</v>
      </c>
      <c r="T865">
        <f t="shared" si="55"/>
        <v>2012</v>
      </c>
    </row>
    <row r="866" spans="1:20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4">
        <f t="shared" si="52"/>
        <v>41563.415972222225</v>
      </c>
      <c r="J866" s="14">
        <f t="shared" si="53"/>
        <v>41541.106921296298</v>
      </c>
      <c r="K866">
        <v>1381917540</v>
      </c>
      <c r="L866">
        <v>1379990038</v>
      </c>
      <c r="M866" t="b">
        <v>0</v>
      </c>
      <c r="N866">
        <v>79</v>
      </c>
      <c r="O866" t="b">
        <v>0</v>
      </c>
      <c r="P866" t="s">
        <v>8276</v>
      </c>
      <c r="Q866" s="10" t="s">
        <v>8322</v>
      </c>
      <c r="R866" t="s">
        <v>8325</v>
      </c>
      <c r="S866">
        <f t="shared" si="54"/>
        <v>42</v>
      </c>
      <c r="T866">
        <f t="shared" si="55"/>
        <v>2013</v>
      </c>
    </row>
    <row r="867" spans="1:20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4">
        <f t="shared" si="52"/>
        <v>41290.77311342593</v>
      </c>
      <c r="J867" s="14">
        <f t="shared" si="53"/>
        <v>41230.77311342593</v>
      </c>
      <c r="K867">
        <v>1358361197</v>
      </c>
      <c r="L867">
        <v>1353177197</v>
      </c>
      <c r="M867" t="b">
        <v>0</v>
      </c>
      <c r="N867">
        <v>2</v>
      </c>
      <c r="O867" t="b">
        <v>0</v>
      </c>
      <c r="P867" t="s">
        <v>8276</v>
      </c>
      <c r="Q867" s="10" t="s">
        <v>8322</v>
      </c>
      <c r="R867" t="s">
        <v>8325</v>
      </c>
      <c r="S867">
        <f t="shared" si="54"/>
        <v>2</v>
      </c>
      <c r="T867">
        <f t="shared" si="55"/>
        <v>2012</v>
      </c>
    </row>
    <row r="868" spans="1:20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4">
        <f t="shared" si="52"/>
        <v>42063.631944444445</v>
      </c>
      <c r="J868" s="14">
        <f t="shared" si="53"/>
        <v>42025.637939814813</v>
      </c>
      <c r="K868">
        <v>1425136200</v>
      </c>
      <c r="L868">
        <v>1421853518</v>
      </c>
      <c r="M868" t="b">
        <v>0</v>
      </c>
      <c r="N868">
        <v>11</v>
      </c>
      <c r="O868" t="b">
        <v>0</v>
      </c>
      <c r="P868" t="s">
        <v>8276</v>
      </c>
      <c r="Q868" s="10" t="s">
        <v>8322</v>
      </c>
      <c r="R868" t="s">
        <v>8325</v>
      </c>
      <c r="S868">
        <f t="shared" si="54"/>
        <v>18</v>
      </c>
      <c r="T868">
        <f t="shared" si="55"/>
        <v>2015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4">
        <f t="shared" si="52"/>
        <v>40148.207638888889</v>
      </c>
      <c r="J869" s="14">
        <f t="shared" si="53"/>
        <v>40088.105393518519</v>
      </c>
      <c r="K869">
        <v>1259643540</v>
      </c>
      <c r="L869">
        <v>1254450706</v>
      </c>
      <c r="M869" t="b">
        <v>0</v>
      </c>
      <c r="N869">
        <v>11</v>
      </c>
      <c r="O869" t="b">
        <v>0</v>
      </c>
      <c r="P869" t="s">
        <v>8276</v>
      </c>
      <c r="Q869" s="10" t="s">
        <v>8322</v>
      </c>
      <c r="R869" t="s">
        <v>8325</v>
      </c>
      <c r="S869">
        <f t="shared" si="54"/>
        <v>24</v>
      </c>
      <c r="T869">
        <f t="shared" si="55"/>
        <v>2009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4">
        <f t="shared" si="52"/>
        <v>41646.027754629627</v>
      </c>
      <c r="J870" s="14">
        <f t="shared" si="53"/>
        <v>41616.027754629627</v>
      </c>
      <c r="K870">
        <v>1389055198</v>
      </c>
      <c r="L870">
        <v>1386463198</v>
      </c>
      <c r="M870" t="b">
        <v>0</v>
      </c>
      <c r="N870">
        <v>1</v>
      </c>
      <c r="O870" t="b">
        <v>0</v>
      </c>
      <c r="P870" t="s">
        <v>8276</v>
      </c>
      <c r="Q870" s="10" t="s">
        <v>8322</v>
      </c>
      <c r="R870" t="s">
        <v>8325</v>
      </c>
      <c r="S870">
        <f t="shared" si="54"/>
        <v>0</v>
      </c>
      <c r="T870">
        <f t="shared" si="55"/>
        <v>2013</v>
      </c>
    </row>
    <row r="871" spans="1:20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4">
        <f t="shared" si="52"/>
        <v>41372.803900462961</v>
      </c>
      <c r="J871" s="14">
        <f t="shared" si="53"/>
        <v>41342.845567129632</v>
      </c>
      <c r="K871">
        <v>1365448657</v>
      </c>
      <c r="L871">
        <v>1362860257</v>
      </c>
      <c r="M871" t="b">
        <v>0</v>
      </c>
      <c r="N871">
        <v>3</v>
      </c>
      <c r="O871" t="b">
        <v>0</v>
      </c>
      <c r="P871" t="s">
        <v>8276</v>
      </c>
      <c r="Q871" s="10" t="s">
        <v>8322</v>
      </c>
      <c r="R871" t="s">
        <v>8325</v>
      </c>
      <c r="S871">
        <f t="shared" si="54"/>
        <v>12</v>
      </c>
      <c r="T871">
        <f t="shared" si="55"/>
        <v>2013</v>
      </c>
    </row>
    <row r="872" spans="1:20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4">
        <f t="shared" si="52"/>
        <v>41518.022256944445</v>
      </c>
      <c r="J872" s="14">
        <f t="shared" si="53"/>
        <v>41488.022256944445</v>
      </c>
      <c r="K872">
        <v>1377995523</v>
      </c>
      <c r="L872">
        <v>1375403523</v>
      </c>
      <c r="M872" t="b">
        <v>0</v>
      </c>
      <c r="N872">
        <v>5</v>
      </c>
      <c r="O872" t="b">
        <v>0</v>
      </c>
      <c r="P872" t="s">
        <v>8276</v>
      </c>
      <c r="Q872" s="10" t="s">
        <v>8322</v>
      </c>
      <c r="R872" t="s">
        <v>8325</v>
      </c>
      <c r="S872">
        <f t="shared" si="54"/>
        <v>0</v>
      </c>
      <c r="T872">
        <f t="shared" si="55"/>
        <v>2013</v>
      </c>
    </row>
    <row r="873" spans="1:20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4">
        <f t="shared" si="52"/>
        <v>41607.602951388886</v>
      </c>
      <c r="J873" s="14">
        <f t="shared" si="53"/>
        <v>41577.561284722222</v>
      </c>
      <c r="K873">
        <v>1385735295</v>
      </c>
      <c r="L873">
        <v>1383139695</v>
      </c>
      <c r="M873" t="b">
        <v>0</v>
      </c>
      <c r="N873">
        <v>12</v>
      </c>
      <c r="O873" t="b">
        <v>0</v>
      </c>
      <c r="P873" t="s">
        <v>8276</v>
      </c>
      <c r="Q873" s="10" t="s">
        <v>8322</v>
      </c>
      <c r="R873" t="s">
        <v>8325</v>
      </c>
      <c r="S873">
        <f t="shared" si="54"/>
        <v>5</v>
      </c>
      <c r="T873">
        <f t="shared" si="55"/>
        <v>2013</v>
      </c>
    </row>
    <row r="874" spans="1:20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4">
        <f t="shared" si="52"/>
        <v>40612.825543981482</v>
      </c>
      <c r="J874" s="14">
        <f t="shared" si="53"/>
        <v>40567.825543981482</v>
      </c>
      <c r="K874">
        <v>1299786527</v>
      </c>
      <c r="L874">
        <v>1295898527</v>
      </c>
      <c r="M874" t="b">
        <v>0</v>
      </c>
      <c r="N874">
        <v>2</v>
      </c>
      <c r="O874" t="b">
        <v>0</v>
      </c>
      <c r="P874" t="s">
        <v>8276</v>
      </c>
      <c r="Q874" s="10" t="s">
        <v>8322</v>
      </c>
      <c r="R874" t="s">
        <v>8325</v>
      </c>
      <c r="S874">
        <f t="shared" si="54"/>
        <v>1</v>
      </c>
      <c r="T874">
        <f t="shared" si="55"/>
        <v>2011</v>
      </c>
    </row>
    <row r="875" spans="1:20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4">
        <f t="shared" si="52"/>
        <v>41224.208796296298</v>
      </c>
      <c r="J875" s="14">
        <f t="shared" si="53"/>
        <v>41184.167129629634</v>
      </c>
      <c r="K875">
        <v>1352610040</v>
      </c>
      <c r="L875">
        <v>1349150440</v>
      </c>
      <c r="M875" t="b">
        <v>0</v>
      </c>
      <c r="N875">
        <v>5</v>
      </c>
      <c r="O875" t="b">
        <v>0</v>
      </c>
      <c r="P875" t="s">
        <v>8276</v>
      </c>
      <c r="Q875" s="10" t="s">
        <v>8322</v>
      </c>
      <c r="R875" t="s">
        <v>8325</v>
      </c>
      <c r="S875">
        <f t="shared" si="54"/>
        <v>1</v>
      </c>
      <c r="T875">
        <f t="shared" si="55"/>
        <v>2012</v>
      </c>
    </row>
    <row r="876" spans="1:20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4">
        <f t="shared" si="52"/>
        <v>41398.583726851852</v>
      </c>
      <c r="J876" s="14">
        <f t="shared" si="53"/>
        <v>41368.583726851852</v>
      </c>
      <c r="K876">
        <v>1367676034</v>
      </c>
      <c r="L876">
        <v>1365084034</v>
      </c>
      <c r="M876" t="b">
        <v>0</v>
      </c>
      <c r="N876">
        <v>21</v>
      </c>
      <c r="O876" t="b">
        <v>0</v>
      </c>
      <c r="P876" t="s">
        <v>8276</v>
      </c>
      <c r="Q876" s="10" t="s">
        <v>8322</v>
      </c>
      <c r="R876" t="s">
        <v>8325</v>
      </c>
      <c r="S876">
        <f t="shared" si="54"/>
        <v>24</v>
      </c>
      <c r="T876">
        <f t="shared" si="55"/>
        <v>2013</v>
      </c>
    </row>
    <row r="877" spans="1:20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4">
        <f t="shared" si="52"/>
        <v>42268.723738425921</v>
      </c>
      <c r="J877" s="14">
        <f t="shared" si="53"/>
        <v>42248.723738425921</v>
      </c>
      <c r="K877">
        <v>1442856131</v>
      </c>
      <c r="L877">
        <v>1441128131</v>
      </c>
      <c r="M877" t="b">
        <v>0</v>
      </c>
      <c r="N877">
        <v>0</v>
      </c>
      <c r="O877" t="b">
        <v>0</v>
      </c>
      <c r="P877" t="s">
        <v>8276</v>
      </c>
      <c r="Q877" s="10" t="s">
        <v>8322</v>
      </c>
      <c r="R877" t="s">
        <v>8325</v>
      </c>
      <c r="S877">
        <f t="shared" si="54"/>
        <v>0</v>
      </c>
      <c r="T877">
        <f t="shared" si="55"/>
        <v>2015</v>
      </c>
    </row>
    <row r="878" spans="1:20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4">
        <f t="shared" si="52"/>
        <v>41309.496840277774</v>
      </c>
      <c r="J878" s="14">
        <f t="shared" si="53"/>
        <v>41276.496840277774</v>
      </c>
      <c r="K878">
        <v>1359978927</v>
      </c>
      <c r="L878">
        <v>1357127727</v>
      </c>
      <c r="M878" t="b">
        <v>0</v>
      </c>
      <c r="N878">
        <v>45</v>
      </c>
      <c r="O878" t="b">
        <v>0</v>
      </c>
      <c r="P878" t="s">
        <v>8276</v>
      </c>
      <c r="Q878" s="10" t="s">
        <v>8322</v>
      </c>
      <c r="R878" t="s">
        <v>8325</v>
      </c>
      <c r="S878">
        <f t="shared" si="54"/>
        <v>41</v>
      </c>
      <c r="T878">
        <f t="shared" si="55"/>
        <v>2013</v>
      </c>
    </row>
    <row r="879" spans="1:20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4">
        <f t="shared" si="52"/>
        <v>41627.788888888892</v>
      </c>
      <c r="J879" s="14">
        <f t="shared" si="53"/>
        <v>41597.788888888892</v>
      </c>
      <c r="K879">
        <v>1387479360</v>
      </c>
      <c r="L879">
        <v>1384887360</v>
      </c>
      <c r="M879" t="b">
        <v>0</v>
      </c>
      <c r="N879">
        <v>29</v>
      </c>
      <c r="O879" t="b">
        <v>0</v>
      </c>
      <c r="P879" t="s">
        <v>8276</v>
      </c>
      <c r="Q879" s="10" t="s">
        <v>8322</v>
      </c>
      <c r="R879" t="s">
        <v>8325</v>
      </c>
      <c r="S879">
        <f t="shared" si="54"/>
        <v>68</v>
      </c>
      <c r="T879">
        <f t="shared" si="55"/>
        <v>2013</v>
      </c>
    </row>
    <row r="880" spans="1:20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4">
        <f t="shared" si="52"/>
        <v>40535.232916666668</v>
      </c>
      <c r="J880" s="14">
        <f t="shared" si="53"/>
        <v>40505.232916666668</v>
      </c>
      <c r="K880">
        <v>1293082524</v>
      </c>
      <c r="L880">
        <v>1290490524</v>
      </c>
      <c r="M880" t="b">
        <v>0</v>
      </c>
      <c r="N880">
        <v>2</v>
      </c>
      <c r="O880" t="b">
        <v>0</v>
      </c>
      <c r="P880" t="s">
        <v>8276</v>
      </c>
      <c r="Q880" s="10" t="s">
        <v>8322</v>
      </c>
      <c r="R880" t="s">
        <v>8325</v>
      </c>
      <c r="S880">
        <f t="shared" si="54"/>
        <v>1</v>
      </c>
      <c r="T880">
        <f t="shared" si="55"/>
        <v>2010</v>
      </c>
    </row>
    <row r="881" spans="1:20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4">
        <f t="shared" si="52"/>
        <v>41058.829918981479</v>
      </c>
      <c r="J881" s="14">
        <f t="shared" si="53"/>
        <v>41037.829918981479</v>
      </c>
      <c r="K881">
        <v>1338321305</v>
      </c>
      <c r="L881">
        <v>1336506905</v>
      </c>
      <c r="M881" t="b">
        <v>0</v>
      </c>
      <c r="N881">
        <v>30</v>
      </c>
      <c r="O881" t="b">
        <v>0</v>
      </c>
      <c r="P881" t="s">
        <v>8276</v>
      </c>
      <c r="Q881" s="10" t="s">
        <v>8322</v>
      </c>
      <c r="R881" t="s">
        <v>8325</v>
      </c>
      <c r="S881">
        <f t="shared" si="54"/>
        <v>31</v>
      </c>
      <c r="T881">
        <f t="shared" si="55"/>
        <v>2012</v>
      </c>
    </row>
    <row r="882" spans="1:20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4">
        <f t="shared" si="52"/>
        <v>41212.32104166667</v>
      </c>
      <c r="J882" s="14">
        <f t="shared" si="53"/>
        <v>41179.32104166667</v>
      </c>
      <c r="K882">
        <v>1351582938</v>
      </c>
      <c r="L882">
        <v>1348731738</v>
      </c>
      <c r="M882" t="b">
        <v>0</v>
      </c>
      <c r="N882">
        <v>8</v>
      </c>
      <c r="O882" t="b">
        <v>0</v>
      </c>
      <c r="P882" t="s">
        <v>8277</v>
      </c>
      <c r="Q882" s="10" t="s">
        <v>8322</v>
      </c>
      <c r="R882" t="s">
        <v>8326</v>
      </c>
      <c r="S882">
        <f t="shared" si="54"/>
        <v>3</v>
      </c>
      <c r="T882">
        <f t="shared" si="55"/>
        <v>2012</v>
      </c>
    </row>
    <row r="883" spans="1:20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4">
        <f t="shared" si="52"/>
        <v>40922.25099537037</v>
      </c>
      <c r="J883" s="14">
        <f t="shared" si="53"/>
        <v>40877.25099537037</v>
      </c>
      <c r="K883">
        <v>1326520886</v>
      </c>
      <c r="L883">
        <v>1322632886</v>
      </c>
      <c r="M883" t="b">
        <v>0</v>
      </c>
      <c r="N883">
        <v>1</v>
      </c>
      <c r="O883" t="b">
        <v>0</v>
      </c>
      <c r="P883" t="s">
        <v>8277</v>
      </c>
      <c r="Q883" s="10" t="s">
        <v>8322</v>
      </c>
      <c r="R883" t="s">
        <v>8326</v>
      </c>
      <c r="S883">
        <f t="shared" si="54"/>
        <v>1</v>
      </c>
      <c r="T883">
        <f t="shared" si="55"/>
        <v>2011</v>
      </c>
    </row>
    <row r="884" spans="1:20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4">
        <f t="shared" si="52"/>
        <v>40792.860532407409</v>
      </c>
      <c r="J884" s="14">
        <f t="shared" si="53"/>
        <v>40759.860532407409</v>
      </c>
      <c r="K884">
        <v>1315341550</v>
      </c>
      <c r="L884">
        <v>1312490350</v>
      </c>
      <c r="M884" t="b">
        <v>0</v>
      </c>
      <c r="N884">
        <v>14</v>
      </c>
      <c r="O884" t="b">
        <v>0</v>
      </c>
      <c r="P884" t="s">
        <v>8277</v>
      </c>
      <c r="Q884" s="10" t="s">
        <v>8322</v>
      </c>
      <c r="R884" t="s">
        <v>8326</v>
      </c>
      <c r="S884">
        <f t="shared" si="54"/>
        <v>20</v>
      </c>
      <c r="T884">
        <f t="shared" si="55"/>
        <v>2011</v>
      </c>
    </row>
    <row r="885" spans="1:20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4">
        <f t="shared" si="52"/>
        <v>42431.935590277775</v>
      </c>
      <c r="J885" s="14">
        <f t="shared" si="53"/>
        <v>42371.935590277775</v>
      </c>
      <c r="K885">
        <v>1456957635</v>
      </c>
      <c r="L885">
        <v>1451773635</v>
      </c>
      <c r="M885" t="b">
        <v>0</v>
      </c>
      <c r="N885">
        <v>24</v>
      </c>
      <c r="O885" t="b">
        <v>0</v>
      </c>
      <c r="P885" t="s">
        <v>8277</v>
      </c>
      <c r="Q885" s="10" t="s">
        <v>8322</v>
      </c>
      <c r="R885" t="s">
        <v>8326</v>
      </c>
      <c r="S885">
        <f t="shared" si="54"/>
        <v>40</v>
      </c>
      <c r="T885">
        <f t="shared" si="55"/>
        <v>2016</v>
      </c>
    </row>
    <row r="886" spans="1:20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4">
        <f t="shared" si="52"/>
        <v>41041.104861111111</v>
      </c>
      <c r="J886" s="14">
        <f t="shared" si="53"/>
        <v>40981.802615740737</v>
      </c>
      <c r="K886">
        <v>1336789860</v>
      </c>
      <c r="L886">
        <v>1331666146</v>
      </c>
      <c r="M886" t="b">
        <v>0</v>
      </c>
      <c r="N886">
        <v>2</v>
      </c>
      <c r="O886" t="b">
        <v>0</v>
      </c>
      <c r="P886" t="s">
        <v>8277</v>
      </c>
      <c r="Q886" s="10" t="s">
        <v>8322</v>
      </c>
      <c r="R886" t="s">
        <v>8326</v>
      </c>
      <c r="S886">
        <f t="shared" si="54"/>
        <v>1</v>
      </c>
      <c r="T886">
        <f t="shared" si="55"/>
        <v>2012</v>
      </c>
    </row>
    <row r="887" spans="1:20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4">
        <f t="shared" si="52"/>
        <v>42734.941099537042</v>
      </c>
      <c r="J887" s="14">
        <f t="shared" si="53"/>
        <v>42713.941099537042</v>
      </c>
      <c r="K887">
        <v>1483137311</v>
      </c>
      <c r="L887">
        <v>1481322911</v>
      </c>
      <c r="M887" t="b">
        <v>0</v>
      </c>
      <c r="N887">
        <v>21</v>
      </c>
      <c r="O887" t="b">
        <v>0</v>
      </c>
      <c r="P887" t="s">
        <v>8277</v>
      </c>
      <c r="Q887" s="10" t="s">
        <v>8322</v>
      </c>
      <c r="R887" t="s">
        <v>8326</v>
      </c>
      <c r="S887">
        <f t="shared" si="54"/>
        <v>75</v>
      </c>
      <c r="T887">
        <f t="shared" si="55"/>
        <v>2016</v>
      </c>
    </row>
    <row r="888" spans="1:20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4">
        <f t="shared" si="52"/>
        <v>42628.870520833334</v>
      </c>
      <c r="J888" s="14">
        <f t="shared" si="53"/>
        <v>42603.870520833334</v>
      </c>
      <c r="K888">
        <v>1473972813</v>
      </c>
      <c r="L888">
        <v>1471812813</v>
      </c>
      <c r="M888" t="b">
        <v>0</v>
      </c>
      <c r="N888">
        <v>7</v>
      </c>
      <c r="O888" t="b">
        <v>0</v>
      </c>
      <c r="P888" t="s">
        <v>8277</v>
      </c>
      <c r="Q888" s="10" t="s">
        <v>8322</v>
      </c>
      <c r="R888" t="s">
        <v>8326</v>
      </c>
      <c r="S888">
        <f t="shared" si="54"/>
        <v>41</v>
      </c>
      <c r="T888">
        <f t="shared" si="55"/>
        <v>2016</v>
      </c>
    </row>
    <row r="889" spans="1:20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4">
        <f t="shared" si="52"/>
        <v>41056.958969907406</v>
      </c>
      <c r="J889" s="14">
        <f t="shared" si="53"/>
        <v>41026.958969907406</v>
      </c>
      <c r="K889">
        <v>1338159655</v>
      </c>
      <c r="L889">
        <v>1335567655</v>
      </c>
      <c r="M889" t="b">
        <v>0</v>
      </c>
      <c r="N889">
        <v>0</v>
      </c>
      <c r="O889" t="b">
        <v>0</v>
      </c>
      <c r="P889" t="s">
        <v>8277</v>
      </c>
      <c r="Q889" s="10" t="s">
        <v>8322</v>
      </c>
      <c r="R889" t="s">
        <v>8326</v>
      </c>
      <c r="S889">
        <f t="shared" si="54"/>
        <v>0</v>
      </c>
      <c r="T889">
        <f t="shared" si="55"/>
        <v>2012</v>
      </c>
    </row>
    <row r="890" spans="1:20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4">
        <f t="shared" si="52"/>
        <v>40787.25</v>
      </c>
      <c r="J890" s="14">
        <f t="shared" si="53"/>
        <v>40751.753298611111</v>
      </c>
      <c r="K890">
        <v>1314856800</v>
      </c>
      <c r="L890">
        <v>1311789885</v>
      </c>
      <c r="M890" t="b">
        <v>0</v>
      </c>
      <c r="N890">
        <v>4</v>
      </c>
      <c r="O890" t="b">
        <v>0</v>
      </c>
      <c r="P890" t="s">
        <v>8277</v>
      </c>
      <c r="Q890" s="10" t="s">
        <v>8322</v>
      </c>
      <c r="R890" t="s">
        <v>8326</v>
      </c>
      <c r="S890">
        <f t="shared" si="54"/>
        <v>7</v>
      </c>
      <c r="T890">
        <f t="shared" si="55"/>
        <v>2011</v>
      </c>
    </row>
    <row r="891" spans="1:20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4">
        <f t="shared" si="52"/>
        <v>41917.784062500003</v>
      </c>
      <c r="J891" s="14">
        <f t="shared" si="53"/>
        <v>41887.784062500003</v>
      </c>
      <c r="K891">
        <v>1412534943</v>
      </c>
      <c r="L891">
        <v>1409942943</v>
      </c>
      <c r="M891" t="b">
        <v>0</v>
      </c>
      <c r="N891">
        <v>32</v>
      </c>
      <c r="O891" t="b">
        <v>0</v>
      </c>
      <c r="P891" t="s">
        <v>8277</v>
      </c>
      <c r="Q891" s="10" t="s">
        <v>8322</v>
      </c>
      <c r="R891" t="s">
        <v>8326</v>
      </c>
      <c r="S891">
        <f t="shared" si="54"/>
        <v>9</v>
      </c>
      <c r="T891">
        <f t="shared" si="55"/>
        <v>2014</v>
      </c>
    </row>
    <row r="892" spans="1:20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4">
        <f t="shared" si="52"/>
        <v>41599.740497685183</v>
      </c>
      <c r="J892" s="14">
        <f t="shared" si="53"/>
        <v>41569.698831018519</v>
      </c>
      <c r="K892">
        <v>1385055979</v>
      </c>
      <c r="L892">
        <v>1382460379</v>
      </c>
      <c r="M892" t="b">
        <v>0</v>
      </c>
      <c r="N892">
        <v>4</v>
      </c>
      <c r="O892" t="b">
        <v>0</v>
      </c>
      <c r="P892" t="s">
        <v>8277</v>
      </c>
      <c r="Q892" s="10" t="s">
        <v>8322</v>
      </c>
      <c r="R892" t="s">
        <v>8326</v>
      </c>
      <c r="S892">
        <f t="shared" si="54"/>
        <v>4</v>
      </c>
      <c r="T892">
        <f t="shared" si="55"/>
        <v>2013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4">
        <f t="shared" si="52"/>
        <v>41872.031597222223</v>
      </c>
      <c r="J893" s="14">
        <f t="shared" si="53"/>
        <v>41842.031597222223</v>
      </c>
      <c r="K893">
        <v>1408581930</v>
      </c>
      <c r="L893">
        <v>1405989930</v>
      </c>
      <c r="M893" t="b">
        <v>0</v>
      </c>
      <c r="N893">
        <v>9</v>
      </c>
      <c r="O893" t="b">
        <v>0</v>
      </c>
      <c r="P893" t="s">
        <v>8277</v>
      </c>
      <c r="Q893" s="10" t="s">
        <v>8322</v>
      </c>
      <c r="R893" t="s">
        <v>8326</v>
      </c>
      <c r="S893">
        <f t="shared" si="54"/>
        <v>3</v>
      </c>
      <c r="T893">
        <f t="shared" si="55"/>
        <v>2014</v>
      </c>
    </row>
    <row r="894" spans="1:20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4">
        <f t="shared" si="52"/>
        <v>40391.166666666664</v>
      </c>
      <c r="J894" s="14">
        <f t="shared" si="53"/>
        <v>40304.20003472222</v>
      </c>
      <c r="K894">
        <v>1280635200</v>
      </c>
      <c r="L894">
        <v>1273121283</v>
      </c>
      <c r="M894" t="b">
        <v>0</v>
      </c>
      <c r="N894">
        <v>17</v>
      </c>
      <c r="O894" t="b">
        <v>0</v>
      </c>
      <c r="P894" t="s">
        <v>8277</v>
      </c>
      <c r="Q894" s="10" t="s">
        <v>8322</v>
      </c>
      <c r="R894" t="s">
        <v>8326</v>
      </c>
      <c r="S894">
        <f t="shared" si="54"/>
        <v>41</v>
      </c>
      <c r="T894">
        <f t="shared" si="55"/>
        <v>2010</v>
      </c>
    </row>
    <row r="895" spans="1:20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4">
        <f t="shared" si="52"/>
        <v>42095.856053240743</v>
      </c>
      <c r="J895" s="14">
        <f t="shared" si="53"/>
        <v>42065.897719907407</v>
      </c>
      <c r="K895">
        <v>1427920363</v>
      </c>
      <c r="L895">
        <v>1425331963</v>
      </c>
      <c r="M895" t="b">
        <v>0</v>
      </c>
      <c r="N895">
        <v>5</v>
      </c>
      <c r="O895" t="b">
        <v>0</v>
      </c>
      <c r="P895" t="s">
        <v>8277</v>
      </c>
      <c r="Q895" s="10" t="s">
        <v>8322</v>
      </c>
      <c r="R895" t="s">
        <v>8326</v>
      </c>
      <c r="S895">
        <f t="shared" si="54"/>
        <v>10</v>
      </c>
      <c r="T895">
        <f t="shared" si="55"/>
        <v>2015</v>
      </c>
    </row>
    <row r="896" spans="1:20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4">
        <f t="shared" si="52"/>
        <v>42526.981597222228</v>
      </c>
      <c r="J896" s="14">
        <f t="shared" si="53"/>
        <v>42496.981597222228</v>
      </c>
      <c r="K896">
        <v>1465169610</v>
      </c>
      <c r="L896">
        <v>1462577610</v>
      </c>
      <c r="M896" t="b">
        <v>0</v>
      </c>
      <c r="N896">
        <v>53</v>
      </c>
      <c r="O896" t="b">
        <v>0</v>
      </c>
      <c r="P896" t="s">
        <v>8277</v>
      </c>
      <c r="Q896" s="10" t="s">
        <v>8322</v>
      </c>
      <c r="R896" t="s">
        <v>8326</v>
      </c>
      <c r="S896">
        <f t="shared" si="54"/>
        <v>39</v>
      </c>
      <c r="T896">
        <f t="shared" si="55"/>
        <v>2016</v>
      </c>
    </row>
    <row r="897" spans="1:20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4">
        <f t="shared" si="52"/>
        <v>40476.127650462964</v>
      </c>
      <c r="J897" s="14">
        <f t="shared" si="53"/>
        <v>40431.127650462964</v>
      </c>
      <c r="K897">
        <v>1287975829</v>
      </c>
      <c r="L897">
        <v>1284087829</v>
      </c>
      <c r="M897" t="b">
        <v>0</v>
      </c>
      <c r="N897">
        <v>7</v>
      </c>
      <c r="O897" t="b">
        <v>0</v>
      </c>
      <c r="P897" t="s">
        <v>8277</v>
      </c>
      <c r="Q897" s="10" t="s">
        <v>8322</v>
      </c>
      <c r="R897" t="s">
        <v>8326</v>
      </c>
      <c r="S897">
        <f t="shared" si="54"/>
        <v>2</v>
      </c>
      <c r="T897">
        <f t="shared" si="55"/>
        <v>2010</v>
      </c>
    </row>
    <row r="898" spans="1:20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4">
        <f t="shared" ref="I898:I961" si="56">K898/60/60/24+DATE(1970,1,1)</f>
        <v>42244.166666666672</v>
      </c>
      <c r="J898" s="14">
        <f t="shared" ref="J898:J961" si="57">L898/60/60/24+DATE(1970,1,1)</f>
        <v>42218.872986111113</v>
      </c>
      <c r="K898">
        <v>1440734400</v>
      </c>
      <c r="L898">
        <v>1438549026</v>
      </c>
      <c r="M898" t="b">
        <v>0</v>
      </c>
      <c r="N898">
        <v>72</v>
      </c>
      <c r="O898" t="b">
        <v>0</v>
      </c>
      <c r="P898" t="s">
        <v>8277</v>
      </c>
      <c r="Q898" s="10" t="s">
        <v>8322</v>
      </c>
      <c r="R898" t="s">
        <v>8326</v>
      </c>
      <c r="S898">
        <f t="shared" ref="S898:S961" si="58">ROUND(E898/D898*100,0)</f>
        <v>40</v>
      </c>
      <c r="T898">
        <f t="shared" ref="T898:T961" si="59">YEAR(J898)</f>
        <v>2015</v>
      </c>
    </row>
    <row r="899" spans="1:20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4">
        <f t="shared" si="56"/>
        <v>41241.730416666665</v>
      </c>
      <c r="J899" s="14">
        <f t="shared" si="57"/>
        <v>41211.688750000001</v>
      </c>
      <c r="K899">
        <v>1354123908</v>
      </c>
      <c r="L899">
        <v>1351528308</v>
      </c>
      <c r="M899" t="b">
        <v>0</v>
      </c>
      <c r="N899">
        <v>0</v>
      </c>
      <c r="O899" t="b">
        <v>0</v>
      </c>
      <c r="P899" t="s">
        <v>8277</v>
      </c>
      <c r="Q899" s="10" t="s">
        <v>8322</v>
      </c>
      <c r="R899" t="s">
        <v>8326</v>
      </c>
      <c r="S899">
        <f t="shared" si="58"/>
        <v>0</v>
      </c>
      <c r="T899">
        <f t="shared" si="59"/>
        <v>2012</v>
      </c>
    </row>
    <row r="900" spans="1:20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4">
        <f t="shared" si="56"/>
        <v>40923.758217592593</v>
      </c>
      <c r="J900" s="14">
        <f t="shared" si="57"/>
        <v>40878.758217592593</v>
      </c>
      <c r="K900">
        <v>1326651110</v>
      </c>
      <c r="L900">
        <v>1322763110</v>
      </c>
      <c r="M900" t="b">
        <v>0</v>
      </c>
      <c r="N900">
        <v>2</v>
      </c>
      <c r="O900" t="b">
        <v>0</v>
      </c>
      <c r="P900" t="s">
        <v>8277</v>
      </c>
      <c r="Q900" s="10" t="s">
        <v>8322</v>
      </c>
      <c r="R900" t="s">
        <v>8326</v>
      </c>
      <c r="S900">
        <f t="shared" si="58"/>
        <v>3</v>
      </c>
      <c r="T900">
        <f t="shared" si="59"/>
        <v>2011</v>
      </c>
    </row>
    <row r="901" spans="1:20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4">
        <f t="shared" si="56"/>
        <v>40691.099097222221</v>
      </c>
      <c r="J901" s="14">
        <f t="shared" si="57"/>
        <v>40646.099097222221</v>
      </c>
      <c r="K901">
        <v>1306549362</v>
      </c>
      <c r="L901">
        <v>1302661362</v>
      </c>
      <c r="M901" t="b">
        <v>0</v>
      </c>
      <c r="N901">
        <v>8</v>
      </c>
      <c r="O901" t="b">
        <v>0</v>
      </c>
      <c r="P901" t="s">
        <v>8277</v>
      </c>
      <c r="Q901" s="10" t="s">
        <v>8322</v>
      </c>
      <c r="R901" t="s">
        <v>8326</v>
      </c>
      <c r="S901">
        <f t="shared" si="58"/>
        <v>37</v>
      </c>
      <c r="T901">
        <f t="shared" si="59"/>
        <v>2011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4">
        <f t="shared" si="56"/>
        <v>42459.807893518519</v>
      </c>
      <c r="J902" s="14">
        <f t="shared" si="57"/>
        <v>42429.84956018519</v>
      </c>
      <c r="K902">
        <v>1459365802</v>
      </c>
      <c r="L902">
        <v>1456777402</v>
      </c>
      <c r="M902" t="b">
        <v>0</v>
      </c>
      <c r="N902">
        <v>2</v>
      </c>
      <c r="O902" t="b">
        <v>0</v>
      </c>
      <c r="P902" t="s">
        <v>8276</v>
      </c>
      <c r="Q902" s="10" t="s">
        <v>8322</v>
      </c>
      <c r="R902" t="s">
        <v>8325</v>
      </c>
      <c r="S902">
        <f t="shared" si="58"/>
        <v>0</v>
      </c>
      <c r="T902">
        <f t="shared" si="59"/>
        <v>2016</v>
      </c>
    </row>
    <row r="903" spans="1:20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4">
        <f t="shared" si="56"/>
        <v>40337.799305555556</v>
      </c>
      <c r="J903" s="14">
        <f t="shared" si="57"/>
        <v>40291.81150462963</v>
      </c>
      <c r="K903">
        <v>1276024260</v>
      </c>
      <c r="L903">
        <v>1272050914</v>
      </c>
      <c r="M903" t="b">
        <v>0</v>
      </c>
      <c r="N903">
        <v>0</v>
      </c>
      <c r="O903" t="b">
        <v>0</v>
      </c>
      <c r="P903" t="s">
        <v>8276</v>
      </c>
      <c r="Q903" s="10" t="s">
        <v>8322</v>
      </c>
      <c r="R903" t="s">
        <v>8325</v>
      </c>
      <c r="S903">
        <f t="shared" si="58"/>
        <v>0</v>
      </c>
      <c r="T903">
        <f t="shared" si="59"/>
        <v>2010</v>
      </c>
    </row>
    <row r="904" spans="1:20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4">
        <f t="shared" si="56"/>
        <v>41881.645833333336</v>
      </c>
      <c r="J904" s="14">
        <f t="shared" si="57"/>
        <v>41829.965532407405</v>
      </c>
      <c r="K904">
        <v>1409412600</v>
      </c>
      <c r="L904">
        <v>1404947422</v>
      </c>
      <c r="M904" t="b">
        <v>0</v>
      </c>
      <c r="N904">
        <v>3</v>
      </c>
      <c r="O904" t="b">
        <v>0</v>
      </c>
      <c r="P904" t="s">
        <v>8276</v>
      </c>
      <c r="Q904" s="10" t="s">
        <v>8322</v>
      </c>
      <c r="R904" t="s">
        <v>8325</v>
      </c>
      <c r="S904">
        <f t="shared" si="58"/>
        <v>0</v>
      </c>
      <c r="T904">
        <f t="shared" si="59"/>
        <v>2014</v>
      </c>
    </row>
    <row r="905" spans="1:20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4">
        <f t="shared" si="56"/>
        <v>41175.100694444445</v>
      </c>
      <c r="J905" s="14">
        <f t="shared" si="57"/>
        <v>41149.796064814815</v>
      </c>
      <c r="K905">
        <v>1348367100</v>
      </c>
      <c r="L905">
        <v>1346180780</v>
      </c>
      <c r="M905" t="b">
        <v>0</v>
      </c>
      <c r="N905">
        <v>4</v>
      </c>
      <c r="O905" t="b">
        <v>0</v>
      </c>
      <c r="P905" t="s">
        <v>8276</v>
      </c>
      <c r="Q905" s="10" t="s">
        <v>8322</v>
      </c>
      <c r="R905" t="s">
        <v>8325</v>
      </c>
      <c r="S905">
        <f t="shared" si="58"/>
        <v>3</v>
      </c>
      <c r="T905">
        <f t="shared" si="59"/>
        <v>2012</v>
      </c>
    </row>
    <row r="906" spans="1:20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4">
        <f t="shared" si="56"/>
        <v>42372.080289351856</v>
      </c>
      <c r="J906" s="14">
        <f t="shared" si="57"/>
        <v>42342.080289351856</v>
      </c>
      <c r="K906">
        <v>1451786137</v>
      </c>
      <c r="L906">
        <v>1449194137</v>
      </c>
      <c r="M906" t="b">
        <v>0</v>
      </c>
      <c r="N906">
        <v>3</v>
      </c>
      <c r="O906" t="b">
        <v>0</v>
      </c>
      <c r="P906" t="s">
        <v>8276</v>
      </c>
      <c r="Q906" s="10" t="s">
        <v>8322</v>
      </c>
      <c r="R906" t="s">
        <v>8325</v>
      </c>
      <c r="S906">
        <f t="shared" si="58"/>
        <v>0</v>
      </c>
      <c r="T906">
        <f t="shared" si="59"/>
        <v>2015</v>
      </c>
    </row>
    <row r="907" spans="1:20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4">
        <f t="shared" si="56"/>
        <v>40567.239884259259</v>
      </c>
      <c r="J907" s="14">
        <f t="shared" si="57"/>
        <v>40507.239884259259</v>
      </c>
      <c r="K907">
        <v>1295847926</v>
      </c>
      <c r="L907">
        <v>1290663926</v>
      </c>
      <c r="M907" t="b">
        <v>0</v>
      </c>
      <c r="N907">
        <v>6</v>
      </c>
      <c r="O907" t="b">
        <v>0</v>
      </c>
      <c r="P907" t="s">
        <v>8276</v>
      </c>
      <c r="Q907" s="10" t="s">
        <v>8322</v>
      </c>
      <c r="R907" t="s">
        <v>8325</v>
      </c>
      <c r="S907">
        <f t="shared" si="58"/>
        <v>3</v>
      </c>
      <c r="T907">
        <f t="shared" si="59"/>
        <v>2010</v>
      </c>
    </row>
    <row r="908" spans="1:20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4">
        <f t="shared" si="56"/>
        <v>41711.148032407407</v>
      </c>
      <c r="J908" s="14">
        <f t="shared" si="57"/>
        <v>41681.189699074072</v>
      </c>
      <c r="K908">
        <v>1394681590</v>
      </c>
      <c r="L908">
        <v>1392093190</v>
      </c>
      <c r="M908" t="b">
        <v>0</v>
      </c>
      <c r="N908">
        <v>0</v>
      </c>
      <c r="O908" t="b">
        <v>0</v>
      </c>
      <c r="P908" t="s">
        <v>8276</v>
      </c>
      <c r="Q908" s="10" t="s">
        <v>8322</v>
      </c>
      <c r="R908" t="s">
        <v>8325</v>
      </c>
      <c r="S908">
        <f t="shared" si="58"/>
        <v>0</v>
      </c>
      <c r="T908">
        <f t="shared" si="59"/>
        <v>2014</v>
      </c>
    </row>
    <row r="909" spans="1:20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4">
        <f t="shared" si="56"/>
        <v>40797.192395833335</v>
      </c>
      <c r="J909" s="14">
        <f t="shared" si="57"/>
        <v>40767.192395833335</v>
      </c>
      <c r="K909">
        <v>1315715823</v>
      </c>
      <c r="L909">
        <v>1313123823</v>
      </c>
      <c r="M909" t="b">
        <v>0</v>
      </c>
      <c r="N909">
        <v>0</v>
      </c>
      <c r="O909" t="b">
        <v>0</v>
      </c>
      <c r="P909" t="s">
        <v>8276</v>
      </c>
      <c r="Q909" s="10" t="s">
        <v>8322</v>
      </c>
      <c r="R909" t="s">
        <v>8325</v>
      </c>
      <c r="S909">
        <f t="shared" si="58"/>
        <v>0</v>
      </c>
      <c r="T909">
        <f t="shared" si="59"/>
        <v>2011</v>
      </c>
    </row>
    <row r="910" spans="1:20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4">
        <f t="shared" si="56"/>
        <v>40386.207638888889</v>
      </c>
      <c r="J910" s="14">
        <f t="shared" si="57"/>
        <v>40340.801562499997</v>
      </c>
      <c r="K910">
        <v>1280206740</v>
      </c>
      <c r="L910">
        <v>1276283655</v>
      </c>
      <c r="M910" t="b">
        <v>0</v>
      </c>
      <c r="N910">
        <v>0</v>
      </c>
      <c r="O910" t="b">
        <v>0</v>
      </c>
      <c r="P910" t="s">
        <v>8276</v>
      </c>
      <c r="Q910" s="10" t="s">
        <v>8322</v>
      </c>
      <c r="R910" t="s">
        <v>8325</v>
      </c>
      <c r="S910">
        <f t="shared" si="58"/>
        <v>0</v>
      </c>
      <c r="T910">
        <f t="shared" si="59"/>
        <v>2010</v>
      </c>
    </row>
    <row r="911" spans="1:20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4">
        <f t="shared" si="56"/>
        <v>41113.166666666664</v>
      </c>
      <c r="J911" s="14">
        <f t="shared" si="57"/>
        <v>41081.69027777778</v>
      </c>
      <c r="K911">
        <v>1343016000</v>
      </c>
      <c r="L911">
        <v>1340296440</v>
      </c>
      <c r="M911" t="b">
        <v>0</v>
      </c>
      <c r="N911">
        <v>8</v>
      </c>
      <c r="O911" t="b">
        <v>0</v>
      </c>
      <c r="P911" t="s">
        <v>8276</v>
      </c>
      <c r="Q911" s="10" t="s">
        <v>8322</v>
      </c>
      <c r="R911" t="s">
        <v>8325</v>
      </c>
      <c r="S911">
        <f t="shared" si="58"/>
        <v>3</v>
      </c>
      <c r="T911">
        <f t="shared" si="59"/>
        <v>2012</v>
      </c>
    </row>
    <row r="912" spans="1:20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4">
        <f t="shared" si="56"/>
        <v>42797.545358796298</v>
      </c>
      <c r="J912" s="14">
        <f t="shared" si="57"/>
        <v>42737.545358796298</v>
      </c>
      <c r="K912">
        <v>1488546319</v>
      </c>
      <c r="L912">
        <v>1483362319</v>
      </c>
      <c r="M912" t="b">
        <v>0</v>
      </c>
      <c r="N912">
        <v>5</v>
      </c>
      <c r="O912" t="b">
        <v>0</v>
      </c>
      <c r="P912" t="s">
        <v>8276</v>
      </c>
      <c r="Q912" s="10" t="s">
        <v>8322</v>
      </c>
      <c r="R912" t="s">
        <v>8325</v>
      </c>
      <c r="S912">
        <f t="shared" si="58"/>
        <v>22</v>
      </c>
      <c r="T912">
        <f t="shared" si="59"/>
        <v>2017</v>
      </c>
    </row>
    <row r="913" spans="1:20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4">
        <f t="shared" si="56"/>
        <v>41663.005150462966</v>
      </c>
      <c r="J913" s="14">
        <f t="shared" si="57"/>
        <v>41642.005150462966</v>
      </c>
      <c r="K913">
        <v>1390522045</v>
      </c>
      <c r="L913">
        <v>1388707645</v>
      </c>
      <c r="M913" t="b">
        <v>0</v>
      </c>
      <c r="N913">
        <v>0</v>
      </c>
      <c r="O913" t="b">
        <v>0</v>
      </c>
      <c r="P913" t="s">
        <v>8276</v>
      </c>
      <c r="Q913" s="10" t="s">
        <v>8322</v>
      </c>
      <c r="R913" t="s">
        <v>8325</v>
      </c>
      <c r="S913">
        <f t="shared" si="58"/>
        <v>0</v>
      </c>
      <c r="T913">
        <f t="shared" si="59"/>
        <v>2014</v>
      </c>
    </row>
    <row r="914" spans="1:20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4">
        <f t="shared" si="56"/>
        <v>41254.151006944441</v>
      </c>
      <c r="J914" s="14">
        <f t="shared" si="57"/>
        <v>41194.109340277777</v>
      </c>
      <c r="K914">
        <v>1355197047</v>
      </c>
      <c r="L914">
        <v>1350009447</v>
      </c>
      <c r="M914" t="b">
        <v>0</v>
      </c>
      <c r="N914">
        <v>2</v>
      </c>
      <c r="O914" t="b">
        <v>0</v>
      </c>
      <c r="P914" t="s">
        <v>8276</v>
      </c>
      <c r="Q914" s="10" t="s">
        <v>8322</v>
      </c>
      <c r="R914" t="s">
        <v>8325</v>
      </c>
      <c r="S914">
        <f t="shared" si="58"/>
        <v>1</v>
      </c>
      <c r="T914">
        <f t="shared" si="59"/>
        <v>2012</v>
      </c>
    </row>
    <row r="915" spans="1:20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4">
        <f t="shared" si="56"/>
        <v>41034.139108796298</v>
      </c>
      <c r="J915" s="14">
        <f t="shared" si="57"/>
        <v>41004.139108796298</v>
      </c>
      <c r="K915">
        <v>1336188019</v>
      </c>
      <c r="L915">
        <v>1333596019</v>
      </c>
      <c r="M915" t="b">
        <v>0</v>
      </c>
      <c r="N915">
        <v>24</v>
      </c>
      <c r="O915" t="b">
        <v>0</v>
      </c>
      <c r="P915" t="s">
        <v>8276</v>
      </c>
      <c r="Q915" s="10" t="s">
        <v>8322</v>
      </c>
      <c r="R915" t="s">
        <v>8325</v>
      </c>
      <c r="S915">
        <f t="shared" si="58"/>
        <v>7</v>
      </c>
      <c r="T915">
        <f t="shared" si="59"/>
        <v>2012</v>
      </c>
    </row>
    <row r="916" spans="1:20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4">
        <f t="shared" si="56"/>
        <v>41146.763275462967</v>
      </c>
      <c r="J916" s="14">
        <f t="shared" si="57"/>
        <v>41116.763275462967</v>
      </c>
      <c r="K916">
        <v>1345918747</v>
      </c>
      <c r="L916">
        <v>1343326747</v>
      </c>
      <c r="M916" t="b">
        <v>0</v>
      </c>
      <c r="N916">
        <v>0</v>
      </c>
      <c r="O916" t="b">
        <v>0</v>
      </c>
      <c r="P916" t="s">
        <v>8276</v>
      </c>
      <c r="Q916" s="10" t="s">
        <v>8322</v>
      </c>
      <c r="R916" t="s">
        <v>8325</v>
      </c>
      <c r="S916">
        <f t="shared" si="58"/>
        <v>0</v>
      </c>
      <c r="T916">
        <f t="shared" si="59"/>
        <v>2012</v>
      </c>
    </row>
    <row r="917" spans="1:20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4">
        <f t="shared" si="56"/>
        <v>40969.207638888889</v>
      </c>
      <c r="J917" s="14">
        <f t="shared" si="57"/>
        <v>40937.679560185185</v>
      </c>
      <c r="K917">
        <v>1330577940</v>
      </c>
      <c r="L917">
        <v>1327853914</v>
      </c>
      <c r="M917" t="b">
        <v>0</v>
      </c>
      <c r="N917">
        <v>9</v>
      </c>
      <c r="O917" t="b">
        <v>0</v>
      </c>
      <c r="P917" t="s">
        <v>8276</v>
      </c>
      <c r="Q917" s="10" t="s">
        <v>8322</v>
      </c>
      <c r="R917" t="s">
        <v>8325</v>
      </c>
      <c r="S917">
        <f t="shared" si="58"/>
        <v>6</v>
      </c>
      <c r="T917">
        <f t="shared" si="59"/>
        <v>2012</v>
      </c>
    </row>
    <row r="918" spans="1:20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4">
        <f t="shared" si="56"/>
        <v>40473.208333333336</v>
      </c>
      <c r="J918" s="14">
        <f t="shared" si="57"/>
        <v>40434.853402777779</v>
      </c>
      <c r="K918">
        <v>1287723600</v>
      </c>
      <c r="L918">
        <v>1284409734</v>
      </c>
      <c r="M918" t="b">
        <v>0</v>
      </c>
      <c r="N918">
        <v>0</v>
      </c>
      <c r="O918" t="b">
        <v>0</v>
      </c>
      <c r="P918" t="s">
        <v>8276</v>
      </c>
      <c r="Q918" s="10" t="s">
        <v>8322</v>
      </c>
      <c r="R918" t="s">
        <v>8325</v>
      </c>
      <c r="S918">
        <f t="shared" si="58"/>
        <v>0</v>
      </c>
      <c r="T918">
        <f t="shared" si="59"/>
        <v>2010</v>
      </c>
    </row>
    <row r="919" spans="1:20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4">
        <f t="shared" si="56"/>
        <v>41834.104166666664</v>
      </c>
      <c r="J919" s="14">
        <f t="shared" si="57"/>
        <v>41802.94363425926</v>
      </c>
      <c r="K919">
        <v>1405305000</v>
      </c>
      <c r="L919">
        <v>1402612730</v>
      </c>
      <c r="M919" t="b">
        <v>0</v>
      </c>
      <c r="N919">
        <v>1</v>
      </c>
      <c r="O919" t="b">
        <v>0</v>
      </c>
      <c r="P919" t="s">
        <v>8276</v>
      </c>
      <c r="Q919" s="10" t="s">
        <v>8322</v>
      </c>
      <c r="R919" t="s">
        <v>8325</v>
      </c>
      <c r="S919">
        <f t="shared" si="58"/>
        <v>1</v>
      </c>
      <c r="T919">
        <f t="shared" si="59"/>
        <v>2014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4">
        <f t="shared" si="56"/>
        <v>41974.957881944443</v>
      </c>
      <c r="J920" s="14">
        <f t="shared" si="57"/>
        <v>41944.916215277779</v>
      </c>
      <c r="K920">
        <v>1417474761</v>
      </c>
      <c r="L920">
        <v>1414879161</v>
      </c>
      <c r="M920" t="b">
        <v>0</v>
      </c>
      <c r="N920">
        <v>10</v>
      </c>
      <c r="O920" t="b">
        <v>0</v>
      </c>
      <c r="P920" t="s">
        <v>8276</v>
      </c>
      <c r="Q920" s="10" t="s">
        <v>8322</v>
      </c>
      <c r="R920" t="s">
        <v>8325</v>
      </c>
      <c r="S920">
        <f t="shared" si="58"/>
        <v>5</v>
      </c>
      <c r="T920">
        <f t="shared" si="59"/>
        <v>2014</v>
      </c>
    </row>
    <row r="921" spans="1:20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4">
        <f t="shared" si="56"/>
        <v>41262.641724537039</v>
      </c>
      <c r="J921" s="14">
        <f t="shared" si="57"/>
        <v>41227.641724537039</v>
      </c>
      <c r="K921">
        <v>1355930645</v>
      </c>
      <c r="L921">
        <v>1352906645</v>
      </c>
      <c r="M921" t="b">
        <v>0</v>
      </c>
      <c r="N921">
        <v>1</v>
      </c>
      <c r="O921" t="b">
        <v>0</v>
      </c>
      <c r="P921" t="s">
        <v>8276</v>
      </c>
      <c r="Q921" s="10" t="s">
        <v>8322</v>
      </c>
      <c r="R921" t="s">
        <v>8325</v>
      </c>
      <c r="S921">
        <f t="shared" si="58"/>
        <v>1</v>
      </c>
      <c r="T921">
        <f t="shared" si="59"/>
        <v>2012</v>
      </c>
    </row>
    <row r="922" spans="1:20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4">
        <f t="shared" si="56"/>
        <v>41592.713217592594</v>
      </c>
      <c r="J922" s="14">
        <f t="shared" si="57"/>
        <v>41562.67155092593</v>
      </c>
      <c r="K922">
        <v>1384448822</v>
      </c>
      <c r="L922">
        <v>1381853222</v>
      </c>
      <c r="M922" t="b">
        <v>0</v>
      </c>
      <c r="N922">
        <v>0</v>
      </c>
      <c r="O922" t="b">
        <v>0</v>
      </c>
      <c r="P922" t="s">
        <v>8276</v>
      </c>
      <c r="Q922" s="10" t="s">
        <v>8322</v>
      </c>
      <c r="R922" t="s">
        <v>8325</v>
      </c>
      <c r="S922">
        <f t="shared" si="58"/>
        <v>0</v>
      </c>
      <c r="T922">
        <f t="shared" si="59"/>
        <v>2013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4">
        <f t="shared" si="56"/>
        <v>40889.212685185186</v>
      </c>
      <c r="J923" s="14">
        <f t="shared" si="57"/>
        <v>40847.171018518515</v>
      </c>
      <c r="K923">
        <v>1323666376</v>
      </c>
      <c r="L923">
        <v>1320033976</v>
      </c>
      <c r="M923" t="b">
        <v>0</v>
      </c>
      <c r="N923">
        <v>20</v>
      </c>
      <c r="O923" t="b">
        <v>0</v>
      </c>
      <c r="P923" t="s">
        <v>8276</v>
      </c>
      <c r="Q923" s="10" t="s">
        <v>8322</v>
      </c>
      <c r="R923" t="s">
        <v>8325</v>
      </c>
      <c r="S923">
        <f t="shared" si="58"/>
        <v>31</v>
      </c>
      <c r="T923">
        <f t="shared" si="59"/>
        <v>2011</v>
      </c>
    </row>
    <row r="924" spans="1:20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4">
        <f t="shared" si="56"/>
        <v>41913.530011574076</v>
      </c>
      <c r="J924" s="14">
        <f t="shared" si="57"/>
        <v>41878.530011574076</v>
      </c>
      <c r="K924">
        <v>1412167393</v>
      </c>
      <c r="L924">
        <v>1409143393</v>
      </c>
      <c r="M924" t="b">
        <v>0</v>
      </c>
      <c r="N924">
        <v>30</v>
      </c>
      <c r="O924" t="b">
        <v>0</v>
      </c>
      <c r="P924" t="s">
        <v>8276</v>
      </c>
      <c r="Q924" s="10" t="s">
        <v>8322</v>
      </c>
      <c r="R924" t="s">
        <v>8325</v>
      </c>
      <c r="S924">
        <f t="shared" si="58"/>
        <v>21</v>
      </c>
      <c r="T924">
        <f t="shared" si="59"/>
        <v>2014</v>
      </c>
    </row>
    <row r="925" spans="1:20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4">
        <f t="shared" si="56"/>
        <v>41965.001423611116</v>
      </c>
      <c r="J925" s="14">
        <f t="shared" si="57"/>
        <v>41934.959756944445</v>
      </c>
      <c r="K925">
        <v>1416614523</v>
      </c>
      <c r="L925">
        <v>1414018923</v>
      </c>
      <c r="M925" t="b">
        <v>0</v>
      </c>
      <c r="N925">
        <v>6</v>
      </c>
      <c r="O925" t="b">
        <v>0</v>
      </c>
      <c r="P925" t="s">
        <v>8276</v>
      </c>
      <c r="Q925" s="10" t="s">
        <v>8322</v>
      </c>
      <c r="R925" t="s">
        <v>8325</v>
      </c>
      <c r="S925">
        <f t="shared" si="58"/>
        <v>2</v>
      </c>
      <c r="T925">
        <f t="shared" si="59"/>
        <v>2014</v>
      </c>
    </row>
    <row r="926" spans="1:20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4">
        <f t="shared" si="56"/>
        <v>41318.942928240744</v>
      </c>
      <c r="J926" s="14">
        <f t="shared" si="57"/>
        <v>41288.942928240744</v>
      </c>
      <c r="K926">
        <v>1360795069</v>
      </c>
      <c r="L926">
        <v>1358203069</v>
      </c>
      <c r="M926" t="b">
        <v>0</v>
      </c>
      <c r="N926">
        <v>15</v>
      </c>
      <c r="O926" t="b">
        <v>0</v>
      </c>
      <c r="P926" t="s">
        <v>8276</v>
      </c>
      <c r="Q926" s="10" t="s">
        <v>8322</v>
      </c>
      <c r="R926" t="s">
        <v>8325</v>
      </c>
      <c r="S926">
        <f t="shared" si="58"/>
        <v>11</v>
      </c>
      <c r="T926">
        <f t="shared" si="59"/>
        <v>2013</v>
      </c>
    </row>
    <row r="927" spans="1:20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4">
        <f t="shared" si="56"/>
        <v>41605.922581018516</v>
      </c>
      <c r="J927" s="14">
        <f t="shared" si="57"/>
        <v>41575.880914351852</v>
      </c>
      <c r="K927">
        <v>1385590111</v>
      </c>
      <c r="L927">
        <v>1382994511</v>
      </c>
      <c r="M927" t="b">
        <v>0</v>
      </c>
      <c r="N927">
        <v>5</v>
      </c>
      <c r="O927" t="b">
        <v>0</v>
      </c>
      <c r="P927" t="s">
        <v>8276</v>
      </c>
      <c r="Q927" s="10" t="s">
        <v>8322</v>
      </c>
      <c r="R927" t="s">
        <v>8325</v>
      </c>
      <c r="S927">
        <f t="shared" si="58"/>
        <v>3</v>
      </c>
      <c r="T927">
        <f t="shared" si="59"/>
        <v>2013</v>
      </c>
    </row>
    <row r="928" spans="1:20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4">
        <f t="shared" si="56"/>
        <v>40367.944444444445</v>
      </c>
      <c r="J928" s="14">
        <f t="shared" si="57"/>
        <v>40338.02002314815</v>
      </c>
      <c r="K928">
        <v>1278628800</v>
      </c>
      <c r="L928">
        <v>1276043330</v>
      </c>
      <c r="M928" t="b">
        <v>0</v>
      </c>
      <c r="N928">
        <v>0</v>
      </c>
      <c r="O928" t="b">
        <v>0</v>
      </c>
      <c r="P928" t="s">
        <v>8276</v>
      </c>
      <c r="Q928" s="10" t="s">
        <v>8322</v>
      </c>
      <c r="R928" t="s">
        <v>8325</v>
      </c>
      <c r="S928">
        <f t="shared" si="58"/>
        <v>0</v>
      </c>
      <c r="T928">
        <f t="shared" si="59"/>
        <v>2010</v>
      </c>
    </row>
    <row r="929" spans="1:20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4">
        <f t="shared" si="56"/>
        <v>41043.822858796295</v>
      </c>
      <c r="J929" s="14">
        <f t="shared" si="57"/>
        <v>41013.822858796295</v>
      </c>
      <c r="K929">
        <v>1337024695</v>
      </c>
      <c r="L929">
        <v>1334432695</v>
      </c>
      <c r="M929" t="b">
        <v>0</v>
      </c>
      <c r="N929">
        <v>0</v>
      </c>
      <c r="O929" t="b">
        <v>0</v>
      </c>
      <c r="P929" t="s">
        <v>8276</v>
      </c>
      <c r="Q929" s="10" t="s">
        <v>8322</v>
      </c>
      <c r="R929" t="s">
        <v>8325</v>
      </c>
      <c r="S929">
        <f t="shared" si="58"/>
        <v>0</v>
      </c>
      <c r="T929">
        <f t="shared" si="59"/>
        <v>2012</v>
      </c>
    </row>
    <row r="930" spans="1:20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4">
        <f t="shared" si="56"/>
        <v>41231</v>
      </c>
      <c r="J930" s="14">
        <f t="shared" si="57"/>
        <v>41180.86241898148</v>
      </c>
      <c r="K930">
        <v>1353196800</v>
      </c>
      <c r="L930">
        <v>1348864913</v>
      </c>
      <c r="M930" t="b">
        <v>0</v>
      </c>
      <c r="N930">
        <v>28</v>
      </c>
      <c r="O930" t="b">
        <v>0</v>
      </c>
      <c r="P930" t="s">
        <v>8276</v>
      </c>
      <c r="Q930" s="10" t="s">
        <v>8322</v>
      </c>
      <c r="R930" t="s">
        <v>8325</v>
      </c>
      <c r="S930">
        <f t="shared" si="58"/>
        <v>11</v>
      </c>
      <c r="T930">
        <f t="shared" si="59"/>
        <v>2012</v>
      </c>
    </row>
    <row r="931" spans="1:20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4">
        <f t="shared" si="56"/>
        <v>41008.196400462963</v>
      </c>
      <c r="J931" s="14">
        <f t="shared" si="57"/>
        <v>40978.238067129627</v>
      </c>
      <c r="K931">
        <v>1333946569</v>
      </c>
      <c r="L931">
        <v>1331358169</v>
      </c>
      <c r="M931" t="b">
        <v>0</v>
      </c>
      <c r="N931">
        <v>0</v>
      </c>
      <c r="O931" t="b">
        <v>0</v>
      </c>
      <c r="P931" t="s">
        <v>8276</v>
      </c>
      <c r="Q931" s="10" t="s">
        <v>8322</v>
      </c>
      <c r="R931" t="s">
        <v>8325</v>
      </c>
      <c r="S931">
        <f t="shared" si="58"/>
        <v>0</v>
      </c>
      <c r="T931">
        <f t="shared" si="59"/>
        <v>2012</v>
      </c>
    </row>
    <row r="932" spans="1:20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4">
        <f t="shared" si="56"/>
        <v>40354.897222222222</v>
      </c>
      <c r="J932" s="14">
        <f t="shared" si="57"/>
        <v>40312.915578703702</v>
      </c>
      <c r="K932">
        <v>1277501520</v>
      </c>
      <c r="L932">
        <v>1273874306</v>
      </c>
      <c r="M932" t="b">
        <v>0</v>
      </c>
      <c r="N932">
        <v>5</v>
      </c>
      <c r="O932" t="b">
        <v>0</v>
      </c>
      <c r="P932" t="s">
        <v>8276</v>
      </c>
      <c r="Q932" s="10" t="s">
        <v>8322</v>
      </c>
      <c r="R932" t="s">
        <v>8325</v>
      </c>
      <c r="S932">
        <f t="shared" si="58"/>
        <v>38</v>
      </c>
      <c r="T932">
        <f t="shared" si="59"/>
        <v>2010</v>
      </c>
    </row>
    <row r="933" spans="1:20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4">
        <f t="shared" si="56"/>
        <v>41714.916666666664</v>
      </c>
      <c r="J933" s="14">
        <f t="shared" si="57"/>
        <v>41680.359976851854</v>
      </c>
      <c r="K933">
        <v>1395007200</v>
      </c>
      <c r="L933">
        <v>1392021502</v>
      </c>
      <c r="M933" t="b">
        <v>0</v>
      </c>
      <c r="N933">
        <v>7</v>
      </c>
      <c r="O933" t="b">
        <v>0</v>
      </c>
      <c r="P933" t="s">
        <v>8276</v>
      </c>
      <c r="Q933" s="10" t="s">
        <v>8322</v>
      </c>
      <c r="R933" t="s">
        <v>8325</v>
      </c>
      <c r="S933">
        <f t="shared" si="58"/>
        <v>7</v>
      </c>
      <c r="T933">
        <f t="shared" si="59"/>
        <v>2014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4">
        <f t="shared" si="56"/>
        <v>41355.927604166667</v>
      </c>
      <c r="J934" s="14">
        <f t="shared" si="57"/>
        <v>41310.969270833331</v>
      </c>
      <c r="K934">
        <v>1363990545</v>
      </c>
      <c r="L934">
        <v>1360106145</v>
      </c>
      <c r="M934" t="b">
        <v>0</v>
      </c>
      <c r="N934">
        <v>30</v>
      </c>
      <c r="O934" t="b">
        <v>0</v>
      </c>
      <c r="P934" t="s">
        <v>8276</v>
      </c>
      <c r="Q934" s="10" t="s">
        <v>8322</v>
      </c>
      <c r="R934" t="s">
        <v>8325</v>
      </c>
      <c r="S934">
        <f t="shared" si="58"/>
        <v>15</v>
      </c>
      <c r="T934">
        <f t="shared" si="59"/>
        <v>2013</v>
      </c>
    </row>
    <row r="935" spans="1:20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4">
        <f t="shared" si="56"/>
        <v>41771.169085648151</v>
      </c>
      <c r="J935" s="14">
        <f t="shared" si="57"/>
        <v>41711.169085648151</v>
      </c>
      <c r="K935">
        <v>1399867409</v>
      </c>
      <c r="L935">
        <v>1394683409</v>
      </c>
      <c r="M935" t="b">
        <v>0</v>
      </c>
      <c r="N935">
        <v>2</v>
      </c>
      <c r="O935" t="b">
        <v>0</v>
      </c>
      <c r="P935" t="s">
        <v>8276</v>
      </c>
      <c r="Q935" s="10" t="s">
        <v>8322</v>
      </c>
      <c r="R935" t="s">
        <v>8325</v>
      </c>
      <c r="S935">
        <f t="shared" si="58"/>
        <v>6</v>
      </c>
      <c r="T935">
        <f t="shared" si="59"/>
        <v>2014</v>
      </c>
    </row>
    <row r="936" spans="1:20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4">
        <f t="shared" si="56"/>
        <v>41763.25</v>
      </c>
      <c r="J936" s="14">
        <f t="shared" si="57"/>
        <v>41733.737083333333</v>
      </c>
      <c r="K936">
        <v>1399183200</v>
      </c>
      <c r="L936">
        <v>1396633284</v>
      </c>
      <c r="M936" t="b">
        <v>0</v>
      </c>
      <c r="N936">
        <v>30</v>
      </c>
      <c r="O936" t="b">
        <v>0</v>
      </c>
      <c r="P936" t="s">
        <v>8276</v>
      </c>
      <c r="Q936" s="10" t="s">
        <v>8322</v>
      </c>
      <c r="R936" t="s">
        <v>8325</v>
      </c>
      <c r="S936">
        <f t="shared" si="58"/>
        <v>30</v>
      </c>
      <c r="T936">
        <f t="shared" si="59"/>
        <v>2014</v>
      </c>
    </row>
    <row r="937" spans="1:20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4">
        <f t="shared" si="56"/>
        <v>42398.333668981482</v>
      </c>
      <c r="J937" s="14">
        <f t="shared" si="57"/>
        <v>42368.333668981482</v>
      </c>
      <c r="K937">
        <v>1454054429</v>
      </c>
      <c r="L937">
        <v>1451462429</v>
      </c>
      <c r="M937" t="b">
        <v>0</v>
      </c>
      <c r="N937">
        <v>2</v>
      </c>
      <c r="O937" t="b">
        <v>0</v>
      </c>
      <c r="P937" t="s">
        <v>8276</v>
      </c>
      <c r="Q937" s="10" t="s">
        <v>8322</v>
      </c>
      <c r="R937" t="s">
        <v>8325</v>
      </c>
      <c r="S937">
        <f t="shared" si="58"/>
        <v>1</v>
      </c>
      <c r="T937">
        <f t="shared" si="59"/>
        <v>2015</v>
      </c>
    </row>
    <row r="938" spans="1:20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4">
        <f t="shared" si="56"/>
        <v>40926.833333333336</v>
      </c>
      <c r="J938" s="14">
        <f t="shared" si="57"/>
        <v>40883.024178240739</v>
      </c>
      <c r="K938">
        <v>1326916800</v>
      </c>
      <c r="L938">
        <v>1323131689</v>
      </c>
      <c r="M938" t="b">
        <v>0</v>
      </c>
      <c r="N938">
        <v>0</v>
      </c>
      <c r="O938" t="b">
        <v>0</v>
      </c>
      <c r="P938" t="s">
        <v>8276</v>
      </c>
      <c r="Q938" s="10" t="s">
        <v>8322</v>
      </c>
      <c r="R938" t="s">
        <v>8325</v>
      </c>
      <c r="S938">
        <f t="shared" si="58"/>
        <v>0</v>
      </c>
      <c r="T938">
        <f t="shared" si="59"/>
        <v>2011</v>
      </c>
    </row>
    <row r="939" spans="1:20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4">
        <f t="shared" si="56"/>
        <v>41581.839780092596</v>
      </c>
      <c r="J939" s="14">
        <f t="shared" si="57"/>
        <v>41551.798113425924</v>
      </c>
      <c r="K939">
        <v>1383509357</v>
      </c>
      <c r="L939">
        <v>1380913757</v>
      </c>
      <c r="M939" t="b">
        <v>0</v>
      </c>
      <c r="N939">
        <v>2</v>
      </c>
      <c r="O939" t="b">
        <v>0</v>
      </c>
      <c r="P939" t="s">
        <v>8276</v>
      </c>
      <c r="Q939" s="10" t="s">
        <v>8322</v>
      </c>
      <c r="R939" t="s">
        <v>8325</v>
      </c>
      <c r="S939">
        <f t="shared" si="58"/>
        <v>1</v>
      </c>
      <c r="T939">
        <f t="shared" si="59"/>
        <v>2013</v>
      </c>
    </row>
    <row r="940" spans="1:20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4">
        <f t="shared" si="56"/>
        <v>41154.479722222226</v>
      </c>
      <c r="J940" s="14">
        <f t="shared" si="57"/>
        <v>41124.479722222226</v>
      </c>
      <c r="K940">
        <v>1346585448</v>
      </c>
      <c r="L940">
        <v>1343993448</v>
      </c>
      <c r="M940" t="b">
        <v>0</v>
      </c>
      <c r="N940">
        <v>1</v>
      </c>
      <c r="O940" t="b">
        <v>0</v>
      </c>
      <c r="P940" t="s">
        <v>8276</v>
      </c>
      <c r="Q940" s="10" t="s">
        <v>8322</v>
      </c>
      <c r="R940" t="s">
        <v>8325</v>
      </c>
      <c r="S940">
        <f t="shared" si="58"/>
        <v>0</v>
      </c>
      <c r="T940">
        <f t="shared" si="59"/>
        <v>2012</v>
      </c>
    </row>
    <row r="941" spans="1:20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4">
        <f t="shared" si="56"/>
        <v>41455.831944444442</v>
      </c>
      <c r="J941" s="14">
        <f t="shared" si="57"/>
        <v>41416.763171296298</v>
      </c>
      <c r="K941">
        <v>1372622280</v>
      </c>
      <c r="L941">
        <v>1369246738</v>
      </c>
      <c r="M941" t="b">
        <v>0</v>
      </c>
      <c r="N941">
        <v>2</v>
      </c>
      <c r="O941" t="b">
        <v>0</v>
      </c>
      <c r="P941" t="s">
        <v>8276</v>
      </c>
      <c r="Q941" s="10" t="s">
        <v>8322</v>
      </c>
      <c r="R941" t="s">
        <v>8325</v>
      </c>
      <c r="S941">
        <f t="shared" si="58"/>
        <v>1</v>
      </c>
      <c r="T941">
        <f t="shared" si="59"/>
        <v>2013</v>
      </c>
    </row>
    <row r="942" spans="1:20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4">
        <f t="shared" si="56"/>
        <v>42227.008402777778</v>
      </c>
      <c r="J942" s="14">
        <f t="shared" si="57"/>
        <v>42182.008402777778</v>
      </c>
      <c r="K942">
        <v>1439251926</v>
      </c>
      <c r="L942">
        <v>1435363926</v>
      </c>
      <c r="M942" t="b">
        <v>0</v>
      </c>
      <c r="N942">
        <v>14</v>
      </c>
      <c r="O942" t="b">
        <v>0</v>
      </c>
      <c r="P942" t="s">
        <v>8271</v>
      </c>
      <c r="Q942" s="10" t="s">
        <v>8316</v>
      </c>
      <c r="R942" t="s">
        <v>8318</v>
      </c>
      <c r="S942">
        <f t="shared" si="58"/>
        <v>17</v>
      </c>
      <c r="T942">
        <f t="shared" si="59"/>
        <v>2015</v>
      </c>
    </row>
    <row r="943" spans="1:20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4">
        <f t="shared" si="56"/>
        <v>42776.096585648149</v>
      </c>
      <c r="J943" s="14">
        <f t="shared" si="57"/>
        <v>42746.096585648149</v>
      </c>
      <c r="K943">
        <v>1486693145</v>
      </c>
      <c r="L943">
        <v>1484101145</v>
      </c>
      <c r="M943" t="b">
        <v>0</v>
      </c>
      <c r="N943">
        <v>31</v>
      </c>
      <c r="O943" t="b">
        <v>0</v>
      </c>
      <c r="P943" t="s">
        <v>8271</v>
      </c>
      <c r="Q943" s="10" t="s">
        <v>8316</v>
      </c>
      <c r="R943" t="s">
        <v>8318</v>
      </c>
      <c r="S943">
        <f t="shared" si="58"/>
        <v>2</v>
      </c>
      <c r="T943">
        <f t="shared" si="59"/>
        <v>2017</v>
      </c>
    </row>
    <row r="944" spans="1:20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4">
        <f t="shared" si="56"/>
        <v>42418.843287037031</v>
      </c>
      <c r="J944" s="14">
        <f t="shared" si="57"/>
        <v>42382.843287037031</v>
      </c>
      <c r="K944">
        <v>1455826460</v>
      </c>
      <c r="L944">
        <v>1452716060</v>
      </c>
      <c r="M944" t="b">
        <v>0</v>
      </c>
      <c r="N944">
        <v>16</v>
      </c>
      <c r="O944" t="b">
        <v>0</v>
      </c>
      <c r="P944" t="s">
        <v>8271</v>
      </c>
      <c r="Q944" s="10" t="s">
        <v>8316</v>
      </c>
      <c r="R944" t="s">
        <v>8318</v>
      </c>
      <c r="S944">
        <f t="shared" si="58"/>
        <v>9</v>
      </c>
      <c r="T944">
        <f t="shared" si="59"/>
        <v>2016</v>
      </c>
    </row>
    <row r="945" spans="1:20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4">
        <f t="shared" si="56"/>
        <v>42703.709548611107</v>
      </c>
      <c r="J945" s="14">
        <f t="shared" si="57"/>
        <v>42673.66788194445</v>
      </c>
      <c r="K945">
        <v>1480438905</v>
      </c>
      <c r="L945">
        <v>1477843305</v>
      </c>
      <c r="M945" t="b">
        <v>0</v>
      </c>
      <c r="N945">
        <v>12</v>
      </c>
      <c r="O945" t="b">
        <v>0</v>
      </c>
      <c r="P945" t="s">
        <v>8271</v>
      </c>
      <c r="Q945" s="10" t="s">
        <v>8316</v>
      </c>
      <c r="R945" t="s">
        <v>8318</v>
      </c>
      <c r="S945">
        <f t="shared" si="58"/>
        <v>10</v>
      </c>
      <c r="T945">
        <f t="shared" si="59"/>
        <v>2016</v>
      </c>
    </row>
    <row r="946" spans="1:20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4">
        <f t="shared" si="56"/>
        <v>42478.583333333328</v>
      </c>
      <c r="J946" s="14">
        <f t="shared" si="57"/>
        <v>42444.583912037036</v>
      </c>
      <c r="K946">
        <v>1460988000</v>
      </c>
      <c r="L946">
        <v>1458050450</v>
      </c>
      <c r="M946" t="b">
        <v>0</v>
      </c>
      <c r="N946">
        <v>96</v>
      </c>
      <c r="O946" t="b">
        <v>0</v>
      </c>
      <c r="P946" t="s">
        <v>8271</v>
      </c>
      <c r="Q946" s="10" t="s">
        <v>8316</v>
      </c>
      <c r="R946" t="s">
        <v>8318</v>
      </c>
      <c r="S946">
        <f t="shared" si="58"/>
        <v>13</v>
      </c>
      <c r="T946">
        <f t="shared" si="59"/>
        <v>2016</v>
      </c>
    </row>
    <row r="947" spans="1:20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4">
        <f t="shared" si="56"/>
        <v>42784.999305555553</v>
      </c>
      <c r="J947" s="14">
        <f t="shared" si="57"/>
        <v>42732.872986111113</v>
      </c>
      <c r="K947">
        <v>1487462340</v>
      </c>
      <c r="L947">
        <v>1482958626</v>
      </c>
      <c r="M947" t="b">
        <v>0</v>
      </c>
      <c r="N947">
        <v>16</v>
      </c>
      <c r="O947" t="b">
        <v>0</v>
      </c>
      <c r="P947" t="s">
        <v>8271</v>
      </c>
      <c r="Q947" s="10" t="s">
        <v>8316</v>
      </c>
      <c r="R947" t="s">
        <v>8318</v>
      </c>
      <c r="S947">
        <f t="shared" si="58"/>
        <v>2</v>
      </c>
      <c r="T947">
        <f t="shared" si="59"/>
        <v>2016</v>
      </c>
    </row>
    <row r="948" spans="1:20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4">
        <f t="shared" si="56"/>
        <v>42622.750555555554</v>
      </c>
      <c r="J948" s="14">
        <f t="shared" si="57"/>
        <v>42592.750555555554</v>
      </c>
      <c r="K948">
        <v>1473444048</v>
      </c>
      <c r="L948">
        <v>1470852048</v>
      </c>
      <c r="M948" t="b">
        <v>0</v>
      </c>
      <c r="N948">
        <v>5</v>
      </c>
      <c r="O948" t="b">
        <v>0</v>
      </c>
      <c r="P948" t="s">
        <v>8271</v>
      </c>
      <c r="Q948" s="10" t="s">
        <v>8316</v>
      </c>
      <c r="R948" t="s">
        <v>8318</v>
      </c>
      <c r="S948">
        <f t="shared" si="58"/>
        <v>2</v>
      </c>
      <c r="T948">
        <f t="shared" si="59"/>
        <v>2016</v>
      </c>
    </row>
    <row r="949" spans="1:20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4">
        <f t="shared" si="56"/>
        <v>42551.781319444446</v>
      </c>
      <c r="J949" s="14">
        <f t="shared" si="57"/>
        <v>42491.781319444446</v>
      </c>
      <c r="K949">
        <v>1467312306</v>
      </c>
      <c r="L949">
        <v>1462128306</v>
      </c>
      <c r="M949" t="b">
        <v>0</v>
      </c>
      <c r="N949">
        <v>0</v>
      </c>
      <c r="O949" t="b">
        <v>0</v>
      </c>
      <c r="P949" t="s">
        <v>8271</v>
      </c>
      <c r="Q949" s="10" t="s">
        <v>8316</v>
      </c>
      <c r="R949" t="s">
        <v>8318</v>
      </c>
      <c r="S949">
        <f t="shared" si="58"/>
        <v>0</v>
      </c>
      <c r="T949">
        <f t="shared" si="59"/>
        <v>2016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4">
        <f t="shared" si="56"/>
        <v>42441.828287037039</v>
      </c>
      <c r="J950" s="14">
        <f t="shared" si="57"/>
        <v>42411.828287037039</v>
      </c>
      <c r="K950">
        <v>1457812364</v>
      </c>
      <c r="L950">
        <v>1455220364</v>
      </c>
      <c r="M950" t="b">
        <v>0</v>
      </c>
      <c r="N950">
        <v>8</v>
      </c>
      <c r="O950" t="b">
        <v>0</v>
      </c>
      <c r="P950" t="s">
        <v>8271</v>
      </c>
      <c r="Q950" s="10" t="s">
        <v>8316</v>
      </c>
      <c r="R950" t="s">
        <v>8318</v>
      </c>
      <c r="S950">
        <f t="shared" si="58"/>
        <v>12</v>
      </c>
      <c r="T950">
        <f t="shared" si="59"/>
        <v>2016</v>
      </c>
    </row>
    <row r="951" spans="1:20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4">
        <f t="shared" si="56"/>
        <v>42421.043703703705</v>
      </c>
      <c r="J951" s="14">
        <f t="shared" si="57"/>
        <v>42361.043703703705</v>
      </c>
      <c r="K951">
        <v>1456016576</v>
      </c>
      <c r="L951">
        <v>1450832576</v>
      </c>
      <c r="M951" t="b">
        <v>0</v>
      </c>
      <c r="N951">
        <v>7</v>
      </c>
      <c r="O951" t="b">
        <v>0</v>
      </c>
      <c r="P951" t="s">
        <v>8271</v>
      </c>
      <c r="Q951" s="10" t="s">
        <v>8316</v>
      </c>
      <c r="R951" t="s">
        <v>8318</v>
      </c>
      <c r="S951">
        <f t="shared" si="58"/>
        <v>1</v>
      </c>
      <c r="T951">
        <f t="shared" si="59"/>
        <v>2015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4">
        <f t="shared" si="56"/>
        <v>42386.750706018516</v>
      </c>
      <c r="J952" s="14">
        <f t="shared" si="57"/>
        <v>42356.750706018516</v>
      </c>
      <c r="K952">
        <v>1453053661</v>
      </c>
      <c r="L952">
        <v>1450461661</v>
      </c>
      <c r="M952" t="b">
        <v>0</v>
      </c>
      <c r="N952">
        <v>24</v>
      </c>
      <c r="O952" t="b">
        <v>0</v>
      </c>
      <c r="P952" t="s">
        <v>8271</v>
      </c>
      <c r="Q952" s="10" t="s">
        <v>8316</v>
      </c>
      <c r="R952" t="s">
        <v>8318</v>
      </c>
      <c r="S952">
        <f t="shared" si="58"/>
        <v>28</v>
      </c>
      <c r="T952">
        <f t="shared" si="59"/>
        <v>2015</v>
      </c>
    </row>
    <row r="953" spans="1:20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4">
        <f t="shared" si="56"/>
        <v>42525.653611111105</v>
      </c>
      <c r="J953" s="14">
        <f t="shared" si="57"/>
        <v>42480.653611111105</v>
      </c>
      <c r="K953">
        <v>1465054872</v>
      </c>
      <c r="L953">
        <v>1461166872</v>
      </c>
      <c r="M953" t="b">
        <v>0</v>
      </c>
      <c r="N953">
        <v>121</v>
      </c>
      <c r="O953" t="b">
        <v>0</v>
      </c>
      <c r="P953" t="s">
        <v>8271</v>
      </c>
      <c r="Q953" s="10" t="s">
        <v>8316</v>
      </c>
      <c r="R953" t="s">
        <v>8318</v>
      </c>
      <c r="S953">
        <f t="shared" si="58"/>
        <v>38</v>
      </c>
      <c r="T953">
        <f t="shared" si="59"/>
        <v>2016</v>
      </c>
    </row>
    <row r="954" spans="1:20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4">
        <f t="shared" si="56"/>
        <v>42692.655231481483</v>
      </c>
      <c r="J954" s="14">
        <f t="shared" si="57"/>
        <v>42662.613564814819</v>
      </c>
      <c r="K954">
        <v>1479483812</v>
      </c>
      <c r="L954">
        <v>1476888212</v>
      </c>
      <c r="M954" t="b">
        <v>0</v>
      </c>
      <c r="N954">
        <v>196</v>
      </c>
      <c r="O954" t="b">
        <v>0</v>
      </c>
      <c r="P954" t="s">
        <v>8271</v>
      </c>
      <c r="Q954" s="10" t="s">
        <v>8316</v>
      </c>
      <c r="R954" t="s">
        <v>8318</v>
      </c>
      <c r="S954">
        <f t="shared" si="58"/>
        <v>40</v>
      </c>
      <c r="T954">
        <f t="shared" si="59"/>
        <v>2016</v>
      </c>
    </row>
    <row r="955" spans="1:20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4">
        <f t="shared" si="56"/>
        <v>42029.164340277777</v>
      </c>
      <c r="J955" s="14">
        <f t="shared" si="57"/>
        <v>41999.164340277777</v>
      </c>
      <c r="K955">
        <v>1422158199</v>
      </c>
      <c r="L955">
        <v>1419566199</v>
      </c>
      <c r="M955" t="b">
        <v>0</v>
      </c>
      <c r="N955">
        <v>5</v>
      </c>
      <c r="O955" t="b">
        <v>0</v>
      </c>
      <c r="P955" t="s">
        <v>8271</v>
      </c>
      <c r="Q955" s="10" t="s">
        <v>8316</v>
      </c>
      <c r="R955" t="s">
        <v>8318</v>
      </c>
      <c r="S955">
        <f t="shared" si="58"/>
        <v>1</v>
      </c>
      <c r="T955">
        <f t="shared" si="59"/>
        <v>2014</v>
      </c>
    </row>
    <row r="956" spans="1:20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4">
        <f t="shared" si="56"/>
        <v>42236.833784722221</v>
      </c>
      <c r="J956" s="14">
        <f t="shared" si="57"/>
        <v>42194.833784722221</v>
      </c>
      <c r="K956">
        <v>1440100839</v>
      </c>
      <c r="L956">
        <v>1436472039</v>
      </c>
      <c r="M956" t="b">
        <v>0</v>
      </c>
      <c r="N956">
        <v>73</v>
      </c>
      <c r="O956" t="b">
        <v>0</v>
      </c>
      <c r="P956" t="s">
        <v>8271</v>
      </c>
      <c r="Q956" s="10" t="s">
        <v>8316</v>
      </c>
      <c r="R956" t="s">
        <v>8318</v>
      </c>
      <c r="S956">
        <f t="shared" si="58"/>
        <v>43</v>
      </c>
      <c r="T956">
        <f t="shared" si="59"/>
        <v>2015</v>
      </c>
    </row>
    <row r="957" spans="1:20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4">
        <f t="shared" si="56"/>
        <v>42626.295138888891</v>
      </c>
      <c r="J957" s="14">
        <f t="shared" si="57"/>
        <v>42586.295138888891</v>
      </c>
      <c r="K957">
        <v>1473750300</v>
      </c>
      <c r="L957">
        <v>1470294300</v>
      </c>
      <c r="M957" t="b">
        <v>0</v>
      </c>
      <c r="N957">
        <v>93</v>
      </c>
      <c r="O957" t="b">
        <v>0</v>
      </c>
      <c r="P957" t="s">
        <v>8271</v>
      </c>
      <c r="Q957" s="10" t="s">
        <v>8316</v>
      </c>
      <c r="R957" t="s">
        <v>8318</v>
      </c>
      <c r="S957">
        <f t="shared" si="58"/>
        <v>6</v>
      </c>
      <c r="T957">
        <f t="shared" si="59"/>
        <v>2016</v>
      </c>
    </row>
    <row r="958" spans="1:20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4">
        <f t="shared" si="56"/>
        <v>42120.872210648144</v>
      </c>
      <c r="J958" s="14">
        <f t="shared" si="57"/>
        <v>42060.913877314815</v>
      </c>
      <c r="K958">
        <v>1430081759</v>
      </c>
      <c r="L958">
        <v>1424901359</v>
      </c>
      <c r="M958" t="b">
        <v>0</v>
      </c>
      <c r="N958">
        <v>17</v>
      </c>
      <c r="O958" t="b">
        <v>0</v>
      </c>
      <c r="P958" t="s">
        <v>8271</v>
      </c>
      <c r="Q958" s="10" t="s">
        <v>8316</v>
      </c>
      <c r="R958" t="s">
        <v>8318</v>
      </c>
      <c r="S958">
        <f t="shared" si="58"/>
        <v>2</v>
      </c>
      <c r="T958">
        <f t="shared" si="59"/>
        <v>2015</v>
      </c>
    </row>
    <row r="959" spans="1:20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4">
        <f t="shared" si="56"/>
        <v>42691.594131944439</v>
      </c>
      <c r="J959" s="14">
        <f t="shared" si="57"/>
        <v>42660.552465277782</v>
      </c>
      <c r="K959">
        <v>1479392133</v>
      </c>
      <c r="L959">
        <v>1476710133</v>
      </c>
      <c r="M959" t="b">
        <v>0</v>
      </c>
      <c r="N959">
        <v>7</v>
      </c>
      <c r="O959" t="b">
        <v>0</v>
      </c>
      <c r="P959" t="s">
        <v>8271</v>
      </c>
      <c r="Q959" s="10" t="s">
        <v>8316</v>
      </c>
      <c r="R959" t="s">
        <v>8318</v>
      </c>
      <c r="S959">
        <f t="shared" si="58"/>
        <v>2</v>
      </c>
      <c r="T959">
        <f t="shared" si="59"/>
        <v>2016</v>
      </c>
    </row>
    <row r="960" spans="1:20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4">
        <f t="shared" si="56"/>
        <v>42104.207638888889</v>
      </c>
      <c r="J960" s="14">
        <f t="shared" si="57"/>
        <v>42082.802812499998</v>
      </c>
      <c r="K960">
        <v>1428641940</v>
      </c>
      <c r="L960">
        <v>1426792563</v>
      </c>
      <c r="M960" t="b">
        <v>0</v>
      </c>
      <c r="N960">
        <v>17</v>
      </c>
      <c r="O960" t="b">
        <v>0</v>
      </c>
      <c r="P960" t="s">
        <v>8271</v>
      </c>
      <c r="Q960" s="10" t="s">
        <v>8316</v>
      </c>
      <c r="R960" t="s">
        <v>8318</v>
      </c>
      <c r="S960">
        <f t="shared" si="58"/>
        <v>11</v>
      </c>
      <c r="T960">
        <f t="shared" si="59"/>
        <v>2015</v>
      </c>
    </row>
    <row r="961" spans="1:20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4">
        <f t="shared" si="56"/>
        <v>42023.174363425926</v>
      </c>
      <c r="J961" s="14">
        <f t="shared" si="57"/>
        <v>41993.174363425926</v>
      </c>
      <c r="K961">
        <v>1421640665</v>
      </c>
      <c r="L961">
        <v>1419048665</v>
      </c>
      <c r="M961" t="b">
        <v>0</v>
      </c>
      <c r="N961">
        <v>171</v>
      </c>
      <c r="O961" t="b">
        <v>0</v>
      </c>
      <c r="P961" t="s">
        <v>8271</v>
      </c>
      <c r="Q961" s="10" t="s">
        <v>8316</v>
      </c>
      <c r="R961" t="s">
        <v>8318</v>
      </c>
      <c r="S961">
        <f t="shared" si="58"/>
        <v>39</v>
      </c>
      <c r="T961">
        <f t="shared" si="59"/>
        <v>2014</v>
      </c>
    </row>
    <row r="962" spans="1:20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4">
        <f t="shared" ref="I962:I1025" si="60">K962/60/60/24+DATE(1970,1,1)</f>
        <v>42808.585127314815</v>
      </c>
      <c r="J962" s="14">
        <f t="shared" ref="J962:J1025" si="61">L962/60/60/24+DATE(1970,1,1)</f>
        <v>42766.626793981486</v>
      </c>
      <c r="K962">
        <v>1489500155</v>
      </c>
      <c r="L962">
        <v>1485874955</v>
      </c>
      <c r="M962" t="b">
        <v>0</v>
      </c>
      <c r="N962">
        <v>188</v>
      </c>
      <c r="O962" t="b">
        <v>0</v>
      </c>
      <c r="P962" t="s">
        <v>8271</v>
      </c>
      <c r="Q962" s="10" t="s">
        <v>8316</v>
      </c>
      <c r="R962" t="s">
        <v>8318</v>
      </c>
      <c r="S962">
        <f t="shared" ref="S962:S1025" si="62">ROUND(E962/D962*100,0)</f>
        <v>46</v>
      </c>
      <c r="T962">
        <f t="shared" ref="T962:T1025" si="63">YEAR(J962)</f>
        <v>2017</v>
      </c>
    </row>
    <row r="963" spans="1:20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4">
        <f t="shared" si="60"/>
        <v>42786.791666666672</v>
      </c>
      <c r="J963" s="14">
        <f t="shared" si="61"/>
        <v>42740.693692129629</v>
      </c>
      <c r="K963">
        <v>1487617200</v>
      </c>
      <c r="L963">
        <v>1483634335</v>
      </c>
      <c r="M963" t="b">
        <v>0</v>
      </c>
      <c r="N963">
        <v>110</v>
      </c>
      <c r="O963" t="b">
        <v>0</v>
      </c>
      <c r="P963" t="s">
        <v>8271</v>
      </c>
      <c r="Q963" s="10" t="s">
        <v>8316</v>
      </c>
      <c r="R963" t="s">
        <v>8318</v>
      </c>
      <c r="S963">
        <f t="shared" si="62"/>
        <v>42</v>
      </c>
      <c r="T963">
        <f t="shared" si="63"/>
        <v>2017</v>
      </c>
    </row>
    <row r="964" spans="1:20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4">
        <f t="shared" si="60"/>
        <v>42411.712418981479</v>
      </c>
      <c r="J964" s="14">
        <f t="shared" si="61"/>
        <v>42373.712418981479</v>
      </c>
      <c r="K964">
        <v>1455210353</v>
      </c>
      <c r="L964">
        <v>1451927153</v>
      </c>
      <c r="M964" t="b">
        <v>0</v>
      </c>
      <c r="N964">
        <v>37</v>
      </c>
      <c r="O964" t="b">
        <v>0</v>
      </c>
      <c r="P964" t="s">
        <v>8271</v>
      </c>
      <c r="Q964" s="10" t="s">
        <v>8316</v>
      </c>
      <c r="R964" t="s">
        <v>8318</v>
      </c>
      <c r="S964">
        <f t="shared" si="62"/>
        <v>28</v>
      </c>
      <c r="T964">
        <f t="shared" si="63"/>
        <v>2016</v>
      </c>
    </row>
    <row r="965" spans="1:20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4">
        <f t="shared" si="60"/>
        <v>42660.635636574079</v>
      </c>
      <c r="J965" s="14">
        <f t="shared" si="61"/>
        <v>42625.635636574079</v>
      </c>
      <c r="K965">
        <v>1476717319</v>
      </c>
      <c r="L965">
        <v>1473693319</v>
      </c>
      <c r="M965" t="b">
        <v>0</v>
      </c>
      <c r="N965">
        <v>9</v>
      </c>
      <c r="O965" t="b">
        <v>0</v>
      </c>
      <c r="P965" t="s">
        <v>8271</v>
      </c>
      <c r="Q965" s="10" t="s">
        <v>8316</v>
      </c>
      <c r="R965" t="s">
        <v>8318</v>
      </c>
      <c r="S965">
        <f t="shared" si="62"/>
        <v>1</v>
      </c>
      <c r="T965">
        <f t="shared" si="63"/>
        <v>2016</v>
      </c>
    </row>
    <row r="966" spans="1:20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4">
        <f t="shared" si="60"/>
        <v>42248.628692129627</v>
      </c>
      <c r="J966" s="14">
        <f t="shared" si="61"/>
        <v>42208.628692129627</v>
      </c>
      <c r="K966">
        <v>1441119919</v>
      </c>
      <c r="L966">
        <v>1437663919</v>
      </c>
      <c r="M966" t="b">
        <v>0</v>
      </c>
      <c r="N966">
        <v>29</v>
      </c>
      <c r="O966" t="b">
        <v>0</v>
      </c>
      <c r="P966" t="s">
        <v>8271</v>
      </c>
      <c r="Q966" s="10" t="s">
        <v>8316</v>
      </c>
      <c r="R966" t="s">
        <v>8318</v>
      </c>
      <c r="S966">
        <f t="shared" si="62"/>
        <v>1</v>
      </c>
      <c r="T966">
        <f t="shared" si="63"/>
        <v>2015</v>
      </c>
    </row>
    <row r="967" spans="1:20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4">
        <f t="shared" si="60"/>
        <v>42669.165972222225</v>
      </c>
      <c r="J967" s="14">
        <f t="shared" si="61"/>
        <v>42637.016736111109</v>
      </c>
      <c r="K967">
        <v>1477454340</v>
      </c>
      <c r="L967">
        <v>1474676646</v>
      </c>
      <c r="M967" t="b">
        <v>0</v>
      </c>
      <c r="N967">
        <v>6</v>
      </c>
      <c r="O967" t="b">
        <v>0</v>
      </c>
      <c r="P967" t="s">
        <v>8271</v>
      </c>
      <c r="Q967" s="10" t="s">
        <v>8316</v>
      </c>
      <c r="R967" t="s">
        <v>8318</v>
      </c>
      <c r="S967">
        <f t="shared" si="62"/>
        <v>1</v>
      </c>
      <c r="T967">
        <f t="shared" si="63"/>
        <v>2016</v>
      </c>
    </row>
    <row r="968" spans="1:20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4">
        <f t="shared" si="60"/>
        <v>42649.635787037041</v>
      </c>
      <c r="J968" s="14">
        <f t="shared" si="61"/>
        <v>42619.635787037041</v>
      </c>
      <c r="K968">
        <v>1475766932</v>
      </c>
      <c r="L968">
        <v>1473174932</v>
      </c>
      <c r="M968" t="b">
        <v>0</v>
      </c>
      <c r="N968">
        <v>30</v>
      </c>
      <c r="O968" t="b">
        <v>0</v>
      </c>
      <c r="P968" t="s">
        <v>8271</v>
      </c>
      <c r="Q968" s="10" t="s">
        <v>8316</v>
      </c>
      <c r="R968" t="s">
        <v>8318</v>
      </c>
      <c r="S968">
        <f t="shared" si="62"/>
        <v>15</v>
      </c>
      <c r="T968">
        <f t="shared" si="63"/>
        <v>2016</v>
      </c>
    </row>
    <row r="969" spans="1:20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4">
        <f t="shared" si="60"/>
        <v>42482.21266203704</v>
      </c>
      <c r="J969" s="14">
        <f t="shared" si="61"/>
        <v>42422.254328703704</v>
      </c>
      <c r="K969">
        <v>1461301574</v>
      </c>
      <c r="L969">
        <v>1456121174</v>
      </c>
      <c r="M969" t="b">
        <v>0</v>
      </c>
      <c r="N969">
        <v>81</v>
      </c>
      <c r="O969" t="b">
        <v>0</v>
      </c>
      <c r="P969" t="s">
        <v>8271</v>
      </c>
      <c r="Q969" s="10" t="s">
        <v>8316</v>
      </c>
      <c r="R969" t="s">
        <v>8318</v>
      </c>
      <c r="S969">
        <f t="shared" si="62"/>
        <v>18</v>
      </c>
      <c r="T969">
        <f t="shared" si="63"/>
        <v>2016</v>
      </c>
    </row>
    <row r="970" spans="1:20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4">
        <f t="shared" si="60"/>
        <v>41866.847615740742</v>
      </c>
      <c r="J970" s="14">
        <f t="shared" si="61"/>
        <v>41836.847615740742</v>
      </c>
      <c r="K970">
        <v>1408134034</v>
      </c>
      <c r="L970">
        <v>1405542034</v>
      </c>
      <c r="M970" t="b">
        <v>0</v>
      </c>
      <c r="N970">
        <v>4</v>
      </c>
      <c r="O970" t="b">
        <v>0</v>
      </c>
      <c r="P970" t="s">
        <v>8271</v>
      </c>
      <c r="Q970" s="10" t="s">
        <v>8316</v>
      </c>
      <c r="R970" t="s">
        <v>8318</v>
      </c>
      <c r="S970">
        <f t="shared" si="62"/>
        <v>1</v>
      </c>
      <c r="T970">
        <f t="shared" si="63"/>
        <v>2014</v>
      </c>
    </row>
    <row r="971" spans="1:20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4">
        <f t="shared" si="60"/>
        <v>42775.30332175926</v>
      </c>
      <c r="J971" s="14">
        <f t="shared" si="61"/>
        <v>42742.30332175926</v>
      </c>
      <c r="K971">
        <v>1486624607</v>
      </c>
      <c r="L971">
        <v>1483773407</v>
      </c>
      <c r="M971" t="b">
        <v>0</v>
      </c>
      <c r="N971">
        <v>11</v>
      </c>
      <c r="O971" t="b">
        <v>0</v>
      </c>
      <c r="P971" t="s">
        <v>8271</v>
      </c>
      <c r="Q971" s="10" t="s">
        <v>8316</v>
      </c>
      <c r="R971" t="s">
        <v>8318</v>
      </c>
      <c r="S971">
        <f t="shared" si="62"/>
        <v>47</v>
      </c>
      <c r="T971">
        <f t="shared" si="63"/>
        <v>2017</v>
      </c>
    </row>
    <row r="972" spans="1:20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4">
        <f t="shared" si="60"/>
        <v>42758.207638888889</v>
      </c>
      <c r="J972" s="14">
        <f t="shared" si="61"/>
        <v>42721.220520833333</v>
      </c>
      <c r="K972">
        <v>1485147540</v>
      </c>
      <c r="L972">
        <v>1481951853</v>
      </c>
      <c r="M972" t="b">
        <v>0</v>
      </c>
      <c r="N972">
        <v>14</v>
      </c>
      <c r="O972" t="b">
        <v>0</v>
      </c>
      <c r="P972" t="s">
        <v>8271</v>
      </c>
      <c r="Q972" s="10" t="s">
        <v>8316</v>
      </c>
      <c r="R972" t="s">
        <v>8318</v>
      </c>
      <c r="S972">
        <f t="shared" si="62"/>
        <v>46</v>
      </c>
      <c r="T972">
        <f t="shared" si="63"/>
        <v>2016</v>
      </c>
    </row>
    <row r="973" spans="1:20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4">
        <f t="shared" si="60"/>
        <v>42156.709027777775</v>
      </c>
      <c r="J973" s="14">
        <f t="shared" si="61"/>
        <v>42111.709027777775</v>
      </c>
      <c r="K973">
        <v>1433178060</v>
      </c>
      <c r="L973">
        <v>1429290060</v>
      </c>
      <c r="M973" t="b">
        <v>0</v>
      </c>
      <c r="N973">
        <v>5</v>
      </c>
      <c r="O973" t="b">
        <v>0</v>
      </c>
      <c r="P973" t="s">
        <v>8271</v>
      </c>
      <c r="Q973" s="10" t="s">
        <v>8316</v>
      </c>
      <c r="R973" t="s">
        <v>8318</v>
      </c>
      <c r="S973">
        <f t="shared" si="62"/>
        <v>0</v>
      </c>
      <c r="T973">
        <f t="shared" si="63"/>
        <v>2015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4">
        <f t="shared" si="60"/>
        <v>41886.290972222225</v>
      </c>
      <c r="J974" s="14">
        <f t="shared" si="61"/>
        <v>41856.865717592591</v>
      </c>
      <c r="K974">
        <v>1409813940</v>
      </c>
      <c r="L974">
        <v>1407271598</v>
      </c>
      <c r="M974" t="b">
        <v>0</v>
      </c>
      <c r="N974">
        <v>45</v>
      </c>
      <c r="O974" t="b">
        <v>0</v>
      </c>
      <c r="P974" t="s">
        <v>8271</v>
      </c>
      <c r="Q974" s="10" t="s">
        <v>8316</v>
      </c>
      <c r="R974" t="s">
        <v>8318</v>
      </c>
      <c r="S974">
        <f t="shared" si="62"/>
        <v>35</v>
      </c>
      <c r="T974">
        <f t="shared" si="63"/>
        <v>2014</v>
      </c>
    </row>
    <row r="975" spans="1:20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4">
        <f t="shared" si="60"/>
        <v>42317.056631944448</v>
      </c>
      <c r="J975" s="14">
        <f t="shared" si="61"/>
        <v>42257.014965277776</v>
      </c>
      <c r="K975">
        <v>1447032093</v>
      </c>
      <c r="L975">
        <v>1441844493</v>
      </c>
      <c r="M975" t="b">
        <v>0</v>
      </c>
      <c r="N975">
        <v>8</v>
      </c>
      <c r="O975" t="b">
        <v>0</v>
      </c>
      <c r="P975" t="s">
        <v>8271</v>
      </c>
      <c r="Q975" s="10" t="s">
        <v>8316</v>
      </c>
      <c r="R975" t="s">
        <v>8318</v>
      </c>
      <c r="S975">
        <f t="shared" si="62"/>
        <v>2</v>
      </c>
      <c r="T975">
        <f t="shared" si="63"/>
        <v>2015</v>
      </c>
    </row>
    <row r="976" spans="1:20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4">
        <f t="shared" si="60"/>
        <v>42454.707824074074</v>
      </c>
      <c r="J976" s="14">
        <f t="shared" si="61"/>
        <v>42424.749490740738</v>
      </c>
      <c r="K976">
        <v>1458925156</v>
      </c>
      <c r="L976">
        <v>1456336756</v>
      </c>
      <c r="M976" t="b">
        <v>0</v>
      </c>
      <c r="N976">
        <v>3</v>
      </c>
      <c r="O976" t="b">
        <v>0</v>
      </c>
      <c r="P976" t="s">
        <v>8271</v>
      </c>
      <c r="Q976" s="10" t="s">
        <v>8316</v>
      </c>
      <c r="R976" t="s">
        <v>8318</v>
      </c>
      <c r="S976">
        <f t="shared" si="62"/>
        <v>1</v>
      </c>
      <c r="T976">
        <f t="shared" si="63"/>
        <v>2016</v>
      </c>
    </row>
    <row r="977" spans="1:20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4">
        <f t="shared" si="60"/>
        <v>42549.696585648147</v>
      </c>
      <c r="J977" s="14">
        <f t="shared" si="61"/>
        <v>42489.696585648147</v>
      </c>
      <c r="K977">
        <v>1467132185</v>
      </c>
      <c r="L977">
        <v>1461948185</v>
      </c>
      <c r="M977" t="b">
        <v>0</v>
      </c>
      <c r="N977">
        <v>24</v>
      </c>
      <c r="O977" t="b">
        <v>0</v>
      </c>
      <c r="P977" t="s">
        <v>8271</v>
      </c>
      <c r="Q977" s="10" t="s">
        <v>8316</v>
      </c>
      <c r="R977" t="s">
        <v>8318</v>
      </c>
      <c r="S977">
        <f t="shared" si="62"/>
        <v>3</v>
      </c>
      <c r="T977">
        <f t="shared" si="63"/>
        <v>2016</v>
      </c>
    </row>
    <row r="978" spans="1:20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4">
        <f t="shared" si="60"/>
        <v>42230.058993055558</v>
      </c>
      <c r="J978" s="14">
        <f t="shared" si="61"/>
        <v>42185.058993055558</v>
      </c>
      <c r="K978">
        <v>1439515497</v>
      </c>
      <c r="L978">
        <v>1435627497</v>
      </c>
      <c r="M978" t="b">
        <v>0</v>
      </c>
      <c r="N978">
        <v>18</v>
      </c>
      <c r="O978" t="b">
        <v>0</v>
      </c>
      <c r="P978" t="s">
        <v>8271</v>
      </c>
      <c r="Q978" s="10" t="s">
        <v>8316</v>
      </c>
      <c r="R978" t="s">
        <v>8318</v>
      </c>
      <c r="S978">
        <f t="shared" si="62"/>
        <v>2</v>
      </c>
      <c r="T978">
        <f t="shared" si="63"/>
        <v>2015</v>
      </c>
    </row>
    <row r="979" spans="1:20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4">
        <f t="shared" si="60"/>
        <v>42421.942094907412</v>
      </c>
      <c r="J979" s="14">
        <f t="shared" si="61"/>
        <v>42391.942094907412</v>
      </c>
      <c r="K979">
        <v>1456094197</v>
      </c>
      <c r="L979">
        <v>1453502197</v>
      </c>
      <c r="M979" t="b">
        <v>0</v>
      </c>
      <c r="N979">
        <v>12</v>
      </c>
      <c r="O979" t="b">
        <v>0</v>
      </c>
      <c r="P979" t="s">
        <v>8271</v>
      </c>
      <c r="Q979" s="10" t="s">
        <v>8316</v>
      </c>
      <c r="R979" t="s">
        <v>8318</v>
      </c>
      <c r="S979">
        <f t="shared" si="62"/>
        <v>34</v>
      </c>
      <c r="T979">
        <f t="shared" si="63"/>
        <v>2016</v>
      </c>
    </row>
    <row r="980" spans="1:20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4">
        <f t="shared" si="60"/>
        <v>42425.309039351851</v>
      </c>
      <c r="J980" s="14">
        <f t="shared" si="61"/>
        <v>42395.309039351851</v>
      </c>
      <c r="K980">
        <v>1456385101</v>
      </c>
      <c r="L980">
        <v>1453793101</v>
      </c>
      <c r="M980" t="b">
        <v>0</v>
      </c>
      <c r="N980">
        <v>123</v>
      </c>
      <c r="O980" t="b">
        <v>0</v>
      </c>
      <c r="P980" t="s">
        <v>8271</v>
      </c>
      <c r="Q980" s="10" t="s">
        <v>8316</v>
      </c>
      <c r="R980" t="s">
        <v>8318</v>
      </c>
      <c r="S980">
        <f t="shared" si="62"/>
        <v>56</v>
      </c>
      <c r="T980">
        <f t="shared" si="63"/>
        <v>2016</v>
      </c>
    </row>
    <row r="981" spans="1:20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4">
        <f t="shared" si="60"/>
        <v>42541.790972222225</v>
      </c>
      <c r="J981" s="14">
        <f t="shared" si="61"/>
        <v>42506.416990740734</v>
      </c>
      <c r="K981">
        <v>1466449140</v>
      </c>
      <c r="L981">
        <v>1463392828</v>
      </c>
      <c r="M981" t="b">
        <v>0</v>
      </c>
      <c r="N981">
        <v>96</v>
      </c>
      <c r="O981" t="b">
        <v>0</v>
      </c>
      <c r="P981" t="s">
        <v>8271</v>
      </c>
      <c r="Q981" s="10" t="s">
        <v>8316</v>
      </c>
      <c r="R981" t="s">
        <v>8318</v>
      </c>
      <c r="S981">
        <f t="shared" si="62"/>
        <v>83</v>
      </c>
      <c r="T981">
        <f t="shared" si="63"/>
        <v>2016</v>
      </c>
    </row>
    <row r="982" spans="1:20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4">
        <f t="shared" si="60"/>
        <v>41973.945856481485</v>
      </c>
      <c r="J982" s="14">
        <f t="shared" si="61"/>
        <v>41928.904189814813</v>
      </c>
      <c r="K982">
        <v>1417387322</v>
      </c>
      <c r="L982">
        <v>1413495722</v>
      </c>
      <c r="M982" t="b">
        <v>0</v>
      </c>
      <c r="N982">
        <v>31</v>
      </c>
      <c r="O982" t="b">
        <v>0</v>
      </c>
      <c r="P982" t="s">
        <v>8271</v>
      </c>
      <c r="Q982" s="10" t="s">
        <v>8316</v>
      </c>
      <c r="R982" t="s">
        <v>8318</v>
      </c>
      <c r="S982">
        <f t="shared" si="62"/>
        <v>15</v>
      </c>
      <c r="T982">
        <f t="shared" si="63"/>
        <v>2014</v>
      </c>
    </row>
    <row r="983" spans="1:20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4">
        <f t="shared" si="60"/>
        <v>41860.947013888886</v>
      </c>
      <c r="J983" s="14">
        <f t="shared" si="61"/>
        <v>41830.947013888886</v>
      </c>
      <c r="K983">
        <v>1407624222</v>
      </c>
      <c r="L983">
        <v>1405032222</v>
      </c>
      <c r="M983" t="b">
        <v>0</v>
      </c>
      <c r="N983">
        <v>4</v>
      </c>
      <c r="O983" t="b">
        <v>0</v>
      </c>
      <c r="P983" t="s">
        <v>8271</v>
      </c>
      <c r="Q983" s="10" t="s">
        <v>8316</v>
      </c>
      <c r="R983" t="s">
        <v>8318</v>
      </c>
      <c r="S983">
        <f t="shared" si="62"/>
        <v>0</v>
      </c>
      <c r="T983">
        <f t="shared" si="63"/>
        <v>2014</v>
      </c>
    </row>
    <row r="984" spans="1:20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4">
        <f t="shared" si="60"/>
        <v>42645.753310185188</v>
      </c>
      <c r="J984" s="14">
        <f t="shared" si="61"/>
        <v>42615.753310185188</v>
      </c>
      <c r="K984">
        <v>1475431486</v>
      </c>
      <c r="L984">
        <v>1472839486</v>
      </c>
      <c r="M984" t="b">
        <v>0</v>
      </c>
      <c r="N984">
        <v>3</v>
      </c>
      <c r="O984" t="b">
        <v>0</v>
      </c>
      <c r="P984" t="s">
        <v>8271</v>
      </c>
      <c r="Q984" s="10" t="s">
        <v>8316</v>
      </c>
      <c r="R984" t="s">
        <v>8318</v>
      </c>
      <c r="S984">
        <f t="shared" si="62"/>
        <v>0</v>
      </c>
      <c r="T984">
        <f t="shared" si="63"/>
        <v>2016</v>
      </c>
    </row>
    <row r="985" spans="1:20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4">
        <f t="shared" si="60"/>
        <v>42605.870833333334</v>
      </c>
      <c r="J985" s="14">
        <f t="shared" si="61"/>
        <v>42574.667650462965</v>
      </c>
      <c r="K985">
        <v>1471985640</v>
      </c>
      <c r="L985">
        <v>1469289685</v>
      </c>
      <c r="M985" t="b">
        <v>0</v>
      </c>
      <c r="N985">
        <v>179</v>
      </c>
      <c r="O985" t="b">
        <v>0</v>
      </c>
      <c r="P985" t="s">
        <v>8271</v>
      </c>
      <c r="Q985" s="10" t="s">
        <v>8316</v>
      </c>
      <c r="R985" t="s">
        <v>8318</v>
      </c>
      <c r="S985">
        <f t="shared" si="62"/>
        <v>30</v>
      </c>
      <c r="T985">
        <f t="shared" si="63"/>
        <v>2016</v>
      </c>
    </row>
    <row r="986" spans="1:20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4">
        <f t="shared" si="60"/>
        <v>42091.074166666673</v>
      </c>
      <c r="J986" s="14">
        <f t="shared" si="61"/>
        <v>42061.11583333333</v>
      </c>
      <c r="K986">
        <v>1427507208</v>
      </c>
      <c r="L986">
        <v>1424918808</v>
      </c>
      <c r="M986" t="b">
        <v>0</v>
      </c>
      <c r="N986">
        <v>3</v>
      </c>
      <c r="O986" t="b">
        <v>0</v>
      </c>
      <c r="P986" t="s">
        <v>8271</v>
      </c>
      <c r="Q986" s="10" t="s">
        <v>8316</v>
      </c>
      <c r="R986" t="s">
        <v>8318</v>
      </c>
      <c r="S986">
        <f t="shared" si="62"/>
        <v>1</v>
      </c>
      <c r="T986">
        <f t="shared" si="63"/>
        <v>2015</v>
      </c>
    </row>
    <row r="987" spans="1:20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4">
        <f t="shared" si="60"/>
        <v>42369.958333333328</v>
      </c>
      <c r="J987" s="14">
        <f t="shared" si="61"/>
        <v>42339.967708333337</v>
      </c>
      <c r="K987">
        <v>1451602800</v>
      </c>
      <c r="L987">
        <v>1449011610</v>
      </c>
      <c r="M987" t="b">
        <v>0</v>
      </c>
      <c r="N987">
        <v>23</v>
      </c>
      <c r="O987" t="b">
        <v>0</v>
      </c>
      <c r="P987" t="s">
        <v>8271</v>
      </c>
      <c r="Q987" s="10" t="s">
        <v>8316</v>
      </c>
      <c r="R987" t="s">
        <v>8318</v>
      </c>
      <c r="S987">
        <f t="shared" si="62"/>
        <v>6</v>
      </c>
      <c r="T987">
        <f t="shared" si="63"/>
        <v>2015</v>
      </c>
    </row>
    <row r="988" spans="1:20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4">
        <f t="shared" si="60"/>
        <v>42379</v>
      </c>
      <c r="J988" s="14">
        <f t="shared" si="61"/>
        <v>42324.767361111109</v>
      </c>
      <c r="K988">
        <v>1452384000</v>
      </c>
      <c r="L988">
        <v>1447698300</v>
      </c>
      <c r="M988" t="b">
        <v>0</v>
      </c>
      <c r="N988">
        <v>23</v>
      </c>
      <c r="O988" t="b">
        <v>0</v>
      </c>
      <c r="P988" t="s">
        <v>8271</v>
      </c>
      <c r="Q988" s="10" t="s">
        <v>8316</v>
      </c>
      <c r="R988" t="s">
        <v>8318</v>
      </c>
      <c r="S988">
        <f t="shared" si="62"/>
        <v>13</v>
      </c>
      <c r="T988">
        <f t="shared" si="63"/>
        <v>2015</v>
      </c>
    </row>
    <row r="989" spans="1:20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4">
        <f t="shared" si="60"/>
        <v>41813.294560185182</v>
      </c>
      <c r="J989" s="14">
        <f t="shared" si="61"/>
        <v>41773.294560185182</v>
      </c>
      <c r="K989">
        <v>1403507050</v>
      </c>
      <c r="L989">
        <v>1400051050</v>
      </c>
      <c r="M989" t="b">
        <v>0</v>
      </c>
      <c r="N989">
        <v>41</v>
      </c>
      <c r="O989" t="b">
        <v>0</v>
      </c>
      <c r="P989" t="s">
        <v>8271</v>
      </c>
      <c r="Q989" s="10" t="s">
        <v>8316</v>
      </c>
      <c r="R989" t="s">
        <v>8318</v>
      </c>
      <c r="S989">
        <f t="shared" si="62"/>
        <v>13</v>
      </c>
      <c r="T989">
        <f t="shared" si="63"/>
        <v>2014</v>
      </c>
    </row>
    <row r="990" spans="1:20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4">
        <f t="shared" si="60"/>
        <v>42644.356770833328</v>
      </c>
      <c r="J990" s="14">
        <f t="shared" si="61"/>
        <v>42614.356770833328</v>
      </c>
      <c r="K990">
        <v>1475310825</v>
      </c>
      <c r="L990">
        <v>1472718825</v>
      </c>
      <c r="M990" t="b">
        <v>0</v>
      </c>
      <c r="N990">
        <v>0</v>
      </c>
      <c r="O990" t="b">
        <v>0</v>
      </c>
      <c r="P990" t="s">
        <v>8271</v>
      </c>
      <c r="Q990" s="10" t="s">
        <v>8316</v>
      </c>
      <c r="R990" t="s">
        <v>8318</v>
      </c>
      <c r="S990">
        <f t="shared" si="62"/>
        <v>0</v>
      </c>
      <c r="T990">
        <f t="shared" si="63"/>
        <v>2016</v>
      </c>
    </row>
    <row r="991" spans="1:20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4">
        <f t="shared" si="60"/>
        <v>42641.933969907404</v>
      </c>
      <c r="J991" s="14">
        <f t="shared" si="61"/>
        <v>42611.933969907404</v>
      </c>
      <c r="K991">
        <v>1475101495</v>
      </c>
      <c r="L991">
        <v>1472509495</v>
      </c>
      <c r="M991" t="b">
        <v>0</v>
      </c>
      <c r="N991">
        <v>32</v>
      </c>
      <c r="O991" t="b">
        <v>0</v>
      </c>
      <c r="P991" t="s">
        <v>8271</v>
      </c>
      <c r="Q991" s="10" t="s">
        <v>8316</v>
      </c>
      <c r="R991" t="s">
        <v>8318</v>
      </c>
      <c r="S991">
        <f t="shared" si="62"/>
        <v>17</v>
      </c>
      <c r="T991">
        <f t="shared" si="63"/>
        <v>2016</v>
      </c>
    </row>
    <row r="992" spans="1:20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4">
        <f t="shared" si="60"/>
        <v>41885.784305555557</v>
      </c>
      <c r="J992" s="14">
        <f t="shared" si="61"/>
        <v>41855.784305555557</v>
      </c>
      <c r="K992">
        <v>1409770164</v>
      </c>
      <c r="L992">
        <v>1407178164</v>
      </c>
      <c r="M992" t="b">
        <v>0</v>
      </c>
      <c r="N992">
        <v>2</v>
      </c>
      <c r="O992" t="b">
        <v>0</v>
      </c>
      <c r="P992" t="s">
        <v>8271</v>
      </c>
      <c r="Q992" s="10" t="s">
        <v>8316</v>
      </c>
      <c r="R992" t="s">
        <v>8318</v>
      </c>
      <c r="S992">
        <f t="shared" si="62"/>
        <v>0</v>
      </c>
      <c r="T992">
        <f t="shared" si="63"/>
        <v>2014</v>
      </c>
    </row>
    <row r="993" spans="1:20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4">
        <f t="shared" si="60"/>
        <v>42563.785416666666</v>
      </c>
      <c r="J993" s="14">
        <f t="shared" si="61"/>
        <v>42538.75680555556</v>
      </c>
      <c r="K993">
        <v>1468349460</v>
      </c>
      <c r="L993">
        <v>1466186988</v>
      </c>
      <c r="M993" t="b">
        <v>0</v>
      </c>
      <c r="N993">
        <v>7</v>
      </c>
      <c r="O993" t="b">
        <v>0</v>
      </c>
      <c r="P993" t="s">
        <v>8271</v>
      </c>
      <c r="Q993" s="10" t="s">
        <v>8316</v>
      </c>
      <c r="R993" t="s">
        <v>8318</v>
      </c>
      <c r="S993">
        <f t="shared" si="62"/>
        <v>4</v>
      </c>
      <c r="T993">
        <f t="shared" si="63"/>
        <v>2016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4">
        <f t="shared" si="60"/>
        <v>42497.883321759262</v>
      </c>
      <c r="J994" s="14">
        <f t="shared" si="61"/>
        <v>42437.924988425926</v>
      </c>
      <c r="K994">
        <v>1462655519</v>
      </c>
      <c r="L994">
        <v>1457475119</v>
      </c>
      <c r="M994" t="b">
        <v>0</v>
      </c>
      <c r="N994">
        <v>4</v>
      </c>
      <c r="O994" t="b">
        <v>0</v>
      </c>
      <c r="P994" t="s">
        <v>8271</v>
      </c>
      <c r="Q994" s="10" t="s">
        <v>8316</v>
      </c>
      <c r="R994" t="s">
        <v>8318</v>
      </c>
      <c r="S994">
        <f t="shared" si="62"/>
        <v>0</v>
      </c>
      <c r="T994">
        <f t="shared" si="63"/>
        <v>2016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4">
        <f t="shared" si="60"/>
        <v>42686.208333333328</v>
      </c>
      <c r="J995" s="14">
        <f t="shared" si="61"/>
        <v>42652.964907407411</v>
      </c>
      <c r="K995">
        <v>1478926800</v>
      </c>
      <c r="L995">
        <v>1476054568</v>
      </c>
      <c r="M995" t="b">
        <v>0</v>
      </c>
      <c r="N995">
        <v>196</v>
      </c>
      <c r="O995" t="b">
        <v>0</v>
      </c>
      <c r="P995" t="s">
        <v>8271</v>
      </c>
      <c r="Q995" s="10" t="s">
        <v>8316</v>
      </c>
      <c r="R995" t="s">
        <v>8318</v>
      </c>
      <c r="S995">
        <f t="shared" si="62"/>
        <v>25</v>
      </c>
      <c r="T995">
        <f t="shared" si="63"/>
        <v>2016</v>
      </c>
    </row>
    <row r="996" spans="1:20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4">
        <f t="shared" si="60"/>
        <v>41973.957638888889</v>
      </c>
      <c r="J996" s="14">
        <f t="shared" si="61"/>
        <v>41921.263078703705</v>
      </c>
      <c r="K996">
        <v>1417388340</v>
      </c>
      <c r="L996">
        <v>1412835530</v>
      </c>
      <c r="M996" t="b">
        <v>0</v>
      </c>
      <c r="N996">
        <v>11</v>
      </c>
      <c r="O996" t="b">
        <v>0</v>
      </c>
      <c r="P996" t="s">
        <v>8271</v>
      </c>
      <c r="Q996" s="10" t="s">
        <v>8316</v>
      </c>
      <c r="R996" t="s">
        <v>8318</v>
      </c>
      <c r="S996">
        <f t="shared" si="62"/>
        <v>2</v>
      </c>
      <c r="T996">
        <f t="shared" si="63"/>
        <v>2014</v>
      </c>
    </row>
    <row r="997" spans="1:20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4">
        <f t="shared" si="60"/>
        <v>41972.666666666672</v>
      </c>
      <c r="J997" s="14">
        <f t="shared" si="61"/>
        <v>41947.940740740742</v>
      </c>
      <c r="K997">
        <v>1417276800</v>
      </c>
      <c r="L997">
        <v>1415140480</v>
      </c>
      <c r="M997" t="b">
        <v>0</v>
      </c>
      <c r="N997">
        <v>9</v>
      </c>
      <c r="O997" t="b">
        <v>0</v>
      </c>
      <c r="P997" t="s">
        <v>8271</v>
      </c>
      <c r="Q997" s="10" t="s">
        <v>8316</v>
      </c>
      <c r="R997" t="s">
        <v>8318</v>
      </c>
      <c r="S997">
        <f t="shared" si="62"/>
        <v>7</v>
      </c>
      <c r="T997">
        <f t="shared" si="63"/>
        <v>2014</v>
      </c>
    </row>
    <row r="998" spans="1:20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4">
        <f t="shared" si="60"/>
        <v>41847.643750000003</v>
      </c>
      <c r="J998" s="14">
        <f t="shared" si="61"/>
        <v>41817.866435185184</v>
      </c>
      <c r="K998">
        <v>1406474820</v>
      </c>
      <c r="L998">
        <v>1403902060</v>
      </c>
      <c r="M998" t="b">
        <v>0</v>
      </c>
      <c r="N998">
        <v>5</v>
      </c>
      <c r="O998" t="b">
        <v>0</v>
      </c>
      <c r="P998" t="s">
        <v>8271</v>
      </c>
      <c r="Q998" s="10" t="s">
        <v>8316</v>
      </c>
      <c r="R998" t="s">
        <v>8318</v>
      </c>
      <c r="S998">
        <f t="shared" si="62"/>
        <v>2</v>
      </c>
      <c r="T998">
        <f t="shared" si="63"/>
        <v>2014</v>
      </c>
    </row>
    <row r="999" spans="1:20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4">
        <f t="shared" si="60"/>
        <v>41971.144641203704</v>
      </c>
      <c r="J999" s="14">
        <f t="shared" si="61"/>
        <v>41941.10297453704</v>
      </c>
      <c r="K999">
        <v>1417145297</v>
      </c>
      <c r="L999">
        <v>1414549697</v>
      </c>
      <c r="M999" t="b">
        <v>0</v>
      </c>
      <c r="N999">
        <v>8</v>
      </c>
      <c r="O999" t="b">
        <v>0</v>
      </c>
      <c r="P999" t="s">
        <v>8271</v>
      </c>
      <c r="Q999" s="10" t="s">
        <v>8316</v>
      </c>
      <c r="R999" t="s">
        <v>8318</v>
      </c>
      <c r="S999">
        <f t="shared" si="62"/>
        <v>1</v>
      </c>
      <c r="T999">
        <f t="shared" si="63"/>
        <v>2014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4">
        <f t="shared" si="60"/>
        <v>42327.210659722223</v>
      </c>
      <c r="J1000" s="14">
        <f t="shared" si="61"/>
        <v>42282.168993055559</v>
      </c>
      <c r="K1000">
        <v>1447909401</v>
      </c>
      <c r="L1000">
        <v>1444017801</v>
      </c>
      <c r="M1000" t="b">
        <v>0</v>
      </c>
      <c r="N1000">
        <v>229</v>
      </c>
      <c r="O1000" t="b">
        <v>0</v>
      </c>
      <c r="P1000" t="s">
        <v>8271</v>
      </c>
      <c r="Q1000" s="10" t="s">
        <v>8316</v>
      </c>
      <c r="R1000" t="s">
        <v>8318</v>
      </c>
      <c r="S1000">
        <f t="shared" si="62"/>
        <v>59</v>
      </c>
      <c r="T1000">
        <f t="shared" si="63"/>
        <v>2015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4">
        <f t="shared" si="60"/>
        <v>41956.334722222222</v>
      </c>
      <c r="J1001" s="14">
        <f t="shared" si="61"/>
        <v>41926.29965277778</v>
      </c>
      <c r="K1001">
        <v>1415865720</v>
      </c>
      <c r="L1001">
        <v>1413270690</v>
      </c>
      <c r="M1001" t="b">
        <v>0</v>
      </c>
      <c r="N1001">
        <v>40</v>
      </c>
      <c r="O1001" t="b">
        <v>0</v>
      </c>
      <c r="P1001" t="s">
        <v>8271</v>
      </c>
      <c r="Q1001" s="10" t="s">
        <v>8316</v>
      </c>
      <c r="R1001" t="s">
        <v>8318</v>
      </c>
      <c r="S1001">
        <f t="shared" si="62"/>
        <v>8</v>
      </c>
      <c r="T1001">
        <f t="shared" si="63"/>
        <v>2014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4">
        <f t="shared" si="60"/>
        <v>42809.018055555556</v>
      </c>
      <c r="J1002" s="14">
        <f t="shared" si="61"/>
        <v>42749.059722222228</v>
      </c>
      <c r="K1002">
        <v>1489537560</v>
      </c>
      <c r="L1002">
        <v>1484357160</v>
      </c>
      <c r="M1002" t="b">
        <v>0</v>
      </c>
      <c r="N1002">
        <v>6</v>
      </c>
      <c r="O1002" t="b">
        <v>0</v>
      </c>
      <c r="P1002" t="s">
        <v>8271</v>
      </c>
      <c r="Q1002" s="10" t="s">
        <v>8316</v>
      </c>
      <c r="R1002" t="s">
        <v>8318</v>
      </c>
      <c r="S1002">
        <f t="shared" si="62"/>
        <v>2</v>
      </c>
      <c r="T1002">
        <f t="shared" si="63"/>
        <v>2017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4">
        <f t="shared" si="60"/>
        <v>42765.720057870371</v>
      </c>
      <c r="J1003" s="14">
        <f t="shared" si="61"/>
        <v>42720.720057870371</v>
      </c>
      <c r="K1003">
        <v>1485796613</v>
      </c>
      <c r="L1003">
        <v>1481908613</v>
      </c>
      <c r="M1003" t="b">
        <v>0</v>
      </c>
      <c r="N1003">
        <v>4</v>
      </c>
      <c r="O1003" t="b">
        <v>0</v>
      </c>
      <c r="P1003" t="s">
        <v>8271</v>
      </c>
      <c r="Q1003" s="10" t="s">
        <v>8316</v>
      </c>
      <c r="R1003" t="s">
        <v>8318</v>
      </c>
      <c r="S1003">
        <f t="shared" si="62"/>
        <v>104</v>
      </c>
      <c r="T1003">
        <f t="shared" si="63"/>
        <v>2016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4">
        <f t="shared" si="60"/>
        <v>42355.249305555553</v>
      </c>
      <c r="J1004" s="14">
        <f t="shared" si="61"/>
        <v>42325.684189814812</v>
      </c>
      <c r="K1004">
        <v>1450331940</v>
      </c>
      <c r="L1004">
        <v>1447777514</v>
      </c>
      <c r="M1004" t="b">
        <v>0</v>
      </c>
      <c r="N1004">
        <v>22</v>
      </c>
      <c r="O1004" t="b">
        <v>0</v>
      </c>
      <c r="P1004" t="s">
        <v>8271</v>
      </c>
      <c r="Q1004" s="10" t="s">
        <v>8316</v>
      </c>
      <c r="R1004" t="s">
        <v>8318</v>
      </c>
      <c r="S1004">
        <f t="shared" si="62"/>
        <v>30</v>
      </c>
      <c r="T1004">
        <f t="shared" si="63"/>
        <v>2015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4">
        <f t="shared" si="60"/>
        <v>42810.667372685188</v>
      </c>
      <c r="J1005" s="14">
        <f t="shared" si="61"/>
        <v>42780.709039351852</v>
      </c>
      <c r="K1005">
        <v>1489680061</v>
      </c>
      <c r="L1005">
        <v>1487091661</v>
      </c>
      <c r="M1005" t="b">
        <v>0</v>
      </c>
      <c r="N1005">
        <v>15</v>
      </c>
      <c r="O1005" t="b">
        <v>0</v>
      </c>
      <c r="P1005" t="s">
        <v>8271</v>
      </c>
      <c r="Q1005" s="10" t="s">
        <v>8316</v>
      </c>
      <c r="R1005" t="s">
        <v>8318</v>
      </c>
      <c r="S1005">
        <f t="shared" si="62"/>
        <v>16</v>
      </c>
      <c r="T1005">
        <f t="shared" si="63"/>
        <v>2017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4">
        <f t="shared" si="60"/>
        <v>42418.708645833336</v>
      </c>
      <c r="J1006" s="14">
        <f t="shared" si="61"/>
        <v>42388.708645833336</v>
      </c>
      <c r="K1006">
        <v>1455814827</v>
      </c>
      <c r="L1006">
        <v>1453222827</v>
      </c>
      <c r="M1006" t="b">
        <v>0</v>
      </c>
      <c r="N1006">
        <v>95</v>
      </c>
      <c r="O1006" t="b">
        <v>0</v>
      </c>
      <c r="P1006" t="s">
        <v>8271</v>
      </c>
      <c r="Q1006" s="10" t="s">
        <v>8316</v>
      </c>
      <c r="R1006" t="s">
        <v>8318</v>
      </c>
      <c r="S1006">
        <f t="shared" si="62"/>
        <v>82</v>
      </c>
      <c r="T1006">
        <f t="shared" si="63"/>
        <v>2016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4">
        <f t="shared" si="60"/>
        <v>42307.624803240738</v>
      </c>
      <c r="J1007" s="14">
        <f t="shared" si="61"/>
        <v>42276.624803240738</v>
      </c>
      <c r="K1007">
        <v>1446217183</v>
      </c>
      <c r="L1007">
        <v>1443538783</v>
      </c>
      <c r="M1007" t="b">
        <v>0</v>
      </c>
      <c r="N1007">
        <v>161</v>
      </c>
      <c r="O1007" t="b">
        <v>0</v>
      </c>
      <c r="P1007" t="s">
        <v>8271</v>
      </c>
      <c r="Q1007" s="10" t="s">
        <v>8316</v>
      </c>
      <c r="R1007" t="s">
        <v>8318</v>
      </c>
      <c r="S1007">
        <f t="shared" si="62"/>
        <v>75</v>
      </c>
      <c r="T1007">
        <f t="shared" si="63"/>
        <v>2015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4">
        <f t="shared" si="60"/>
        <v>41985.299305555556</v>
      </c>
      <c r="J1008" s="14">
        <f t="shared" si="61"/>
        <v>41977.040185185186</v>
      </c>
      <c r="K1008">
        <v>1418368260</v>
      </c>
      <c r="L1008">
        <v>1417654672</v>
      </c>
      <c r="M1008" t="b">
        <v>0</v>
      </c>
      <c r="N1008">
        <v>8</v>
      </c>
      <c r="O1008" t="b">
        <v>0</v>
      </c>
      <c r="P1008" t="s">
        <v>8271</v>
      </c>
      <c r="Q1008" s="10" t="s">
        <v>8316</v>
      </c>
      <c r="R1008" t="s">
        <v>8318</v>
      </c>
      <c r="S1008">
        <f t="shared" si="62"/>
        <v>6</v>
      </c>
      <c r="T1008">
        <f t="shared" si="63"/>
        <v>2014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4">
        <f t="shared" si="60"/>
        <v>42718.6252662037</v>
      </c>
      <c r="J1009" s="14">
        <f t="shared" si="61"/>
        <v>42676.583599537036</v>
      </c>
      <c r="K1009">
        <v>1481727623</v>
      </c>
      <c r="L1009">
        <v>1478095223</v>
      </c>
      <c r="M1009" t="b">
        <v>0</v>
      </c>
      <c r="N1009">
        <v>76</v>
      </c>
      <c r="O1009" t="b">
        <v>0</v>
      </c>
      <c r="P1009" t="s">
        <v>8271</v>
      </c>
      <c r="Q1009" s="10" t="s">
        <v>8316</v>
      </c>
      <c r="R1009" t="s">
        <v>8318</v>
      </c>
      <c r="S1009">
        <f t="shared" si="62"/>
        <v>44</v>
      </c>
      <c r="T1009">
        <f t="shared" si="63"/>
        <v>2016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4">
        <f t="shared" si="60"/>
        <v>42732.809201388889</v>
      </c>
      <c r="J1010" s="14">
        <f t="shared" si="61"/>
        <v>42702.809201388889</v>
      </c>
      <c r="K1010">
        <v>1482953115</v>
      </c>
      <c r="L1010">
        <v>1480361115</v>
      </c>
      <c r="M1010" t="b">
        <v>0</v>
      </c>
      <c r="N1010">
        <v>1</v>
      </c>
      <c r="O1010" t="b">
        <v>0</v>
      </c>
      <c r="P1010" t="s">
        <v>8271</v>
      </c>
      <c r="Q1010" s="10" t="s">
        <v>8316</v>
      </c>
      <c r="R1010" t="s">
        <v>8318</v>
      </c>
      <c r="S1010">
        <f t="shared" si="62"/>
        <v>0</v>
      </c>
      <c r="T1010">
        <f t="shared" si="63"/>
        <v>2016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4">
        <f t="shared" si="60"/>
        <v>42540.604699074072</v>
      </c>
      <c r="J1011" s="14">
        <f t="shared" si="61"/>
        <v>42510.604699074072</v>
      </c>
      <c r="K1011">
        <v>1466346646</v>
      </c>
      <c r="L1011">
        <v>1463754646</v>
      </c>
      <c r="M1011" t="b">
        <v>0</v>
      </c>
      <c r="N1011">
        <v>101</v>
      </c>
      <c r="O1011" t="b">
        <v>0</v>
      </c>
      <c r="P1011" t="s">
        <v>8271</v>
      </c>
      <c r="Q1011" s="10" t="s">
        <v>8316</v>
      </c>
      <c r="R1011" t="s">
        <v>8318</v>
      </c>
      <c r="S1011">
        <f t="shared" si="62"/>
        <v>13</v>
      </c>
      <c r="T1011">
        <f t="shared" si="63"/>
        <v>2016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4">
        <f t="shared" si="60"/>
        <v>42618.124305555553</v>
      </c>
      <c r="J1012" s="14">
        <f t="shared" si="61"/>
        <v>42561.829421296294</v>
      </c>
      <c r="K1012">
        <v>1473044340</v>
      </c>
      <c r="L1012">
        <v>1468180462</v>
      </c>
      <c r="M1012" t="b">
        <v>0</v>
      </c>
      <c r="N1012">
        <v>4</v>
      </c>
      <c r="O1012" t="b">
        <v>0</v>
      </c>
      <c r="P1012" t="s">
        <v>8271</v>
      </c>
      <c r="Q1012" s="10" t="s">
        <v>8316</v>
      </c>
      <c r="R1012" t="s">
        <v>8318</v>
      </c>
      <c r="S1012">
        <f t="shared" si="62"/>
        <v>0</v>
      </c>
      <c r="T1012">
        <f t="shared" si="63"/>
        <v>2016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4">
        <f t="shared" si="60"/>
        <v>41991.898090277777</v>
      </c>
      <c r="J1013" s="14">
        <f t="shared" si="61"/>
        <v>41946.898090277777</v>
      </c>
      <c r="K1013">
        <v>1418938395</v>
      </c>
      <c r="L1013">
        <v>1415050395</v>
      </c>
      <c r="M1013" t="b">
        <v>0</v>
      </c>
      <c r="N1013">
        <v>1</v>
      </c>
      <c r="O1013" t="b">
        <v>0</v>
      </c>
      <c r="P1013" t="s">
        <v>8271</v>
      </c>
      <c r="Q1013" s="10" t="s">
        <v>8316</v>
      </c>
      <c r="R1013" t="s">
        <v>8318</v>
      </c>
      <c r="S1013">
        <f t="shared" si="62"/>
        <v>0</v>
      </c>
      <c r="T1013">
        <f t="shared" si="63"/>
        <v>2014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4">
        <f t="shared" si="60"/>
        <v>42759.440416666665</v>
      </c>
      <c r="J1014" s="14">
        <f t="shared" si="61"/>
        <v>42714.440416666665</v>
      </c>
      <c r="K1014">
        <v>1485254052</v>
      </c>
      <c r="L1014">
        <v>1481366052</v>
      </c>
      <c r="M1014" t="b">
        <v>0</v>
      </c>
      <c r="N1014">
        <v>775</v>
      </c>
      <c r="O1014" t="b">
        <v>0</v>
      </c>
      <c r="P1014" t="s">
        <v>8271</v>
      </c>
      <c r="Q1014" s="10" t="s">
        <v>8316</v>
      </c>
      <c r="R1014" t="s">
        <v>8318</v>
      </c>
      <c r="S1014">
        <f t="shared" si="62"/>
        <v>21535</v>
      </c>
      <c r="T1014">
        <f t="shared" si="63"/>
        <v>2016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4">
        <f t="shared" si="60"/>
        <v>42367.833333333328</v>
      </c>
      <c r="J1015" s="14">
        <f t="shared" si="61"/>
        <v>42339.833981481483</v>
      </c>
      <c r="K1015">
        <v>1451419200</v>
      </c>
      <c r="L1015">
        <v>1449000056</v>
      </c>
      <c r="M1015" t="b">
        <v>0</v>
      </c>
      <c r="N1015">
        <v>90</v>
      </c>
      <c r="O1015" t="b">
        <v>0</v>
      </c>
      <c r="P1015" t="s">
        <v>8271</v>
      </c>
      <c r="Q1015" s="10" t="s">
        <v>8316</v>
      </c>
      <c r="R1015" t="s">
        <v>8318</v>
      </c>
      <c r="S1015">
        <f t="shared" si="62"/>
        <v>35</v>
      </c>
      <c r="T1015">
        <f t="shared" si="63"/>
        <v>2015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4">
        <f t="shared" si="60"/>
        <v>42005.002488425926</v>
      </c>
      <c r="J1016" s="14">
        <f t="shared" si="61"/>
        <v>41955.002488425926</v>
      </c>
      <c r="K1016">
        <v>1420070615</v>
      </c>
      <c r="L1016">
        <v>1415750615</v>
      </c>
      <c r="M1016" t="b">
        <v>0</v>
      </c>
      <c r="N1016">
        <v>16</v>
      </c>
      <c r="O1016" t="b">
        <v>0</v>
      </c>
      <c r="P1016" t="s">
        <v>8271</v>
      </c>
      <c r="Q1016" s="10" t="s">
        <v>8316</v>
      </c>
      <c r="R1016" t="s">
        <v>8318</v>
      </c>
      <c r="S1016">
        <f t="shared" si="62"/>
        <v>31</v>
      </c>
      <c r="T1016">
        <f t="shared" si="63"/>
        <v>2014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4">
        <f t="shared" si="60"/>
        <v>42333.920081018514</v>
      </c>
      <c r="J1017" s="14">
        <f t="shared" si="61"/>
        <v>42303.878414351857</v>
      </c>
      <c r="K1017">
        <v>1448489095</v>
      </c>
      <c r="L1017">
        <v>1445893495</v>
      </c>
      <c r="M1017" t="b">
        <v>0</v>
      </c>
      <c r="N1017">
        <v>6</v>
      </c>
      <c r="O1017" t="b">
        <v>0</v>
      </c>
      <c r="P1017" t="s">
        <v>8271</v>
      </c>
      <c r="Q1017" s="10" t="s">
        <v>8316</v>
      </c>
      <c r="R1017" t="s">
        <v>8318</v>
      </c>
      <c r="S1017">
        <f t="shared" si="62"/>
        <v>3</v>
      </c>
      <c r="T1017">
        <f t="shared" si="63"/>
        <v>2015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4">
        <f t="shared" si="60"/>
        <v>42467.065462962957</v>
      </c>
      <c r="J1018" s="14">
        <f t="shared" si="61"/>
        <v>42422.107129629629</v>
      </c>
      <c r="K1018">
        <v>1459992856</v>
      </c>
      <c r="L1018">
        <v>1456108456</v>
      </c>
      <c r="M1018" t="b">
        <v>0</v>
      </c>
      <c r="N1018">
        <v>38</v>
      </c>
      <c r="O1018" t="b">
        <v>0</v>
      </c>
      <c r="P1018" t="s">
        <v>8271</v>
      </c>
      <c r="Q1018" s="10" t="s">
        <v>8316</v>
      </c>
      <c r="R1018" t="s">
        <v>8318</v>
      </c>
      <c r="S1018">
        <f t="shared" si="62"/>
        <v>3</v>
      </c>
      <c r="T1018">
        <f t="shared" si="63"/>
        <v>2016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4">
        <f t="shared" si="60"/>
        <v>42329.716840277775</v>
      </c>
      <c r="J1019" s="14">
        <f t="shared" si="61"/>
        <v>42289.675173611111</v>
      </c>
      <c r="K1019">
        <v>1448125935</v>
      </c>
      <c r="L1019">
        <v>1444666335</v>
      </c>
      <c r="M1019" t="b">
        <v>0</v>
      </c>
      <c r="N1019">
        <v>355</v>
      </c>
      <c r="O1019" t="b">
        <v>0</v>
      </c>
      <c r="P1019" t="s">
        <v>8271</v>
      </c>
      <c r="Q1019" s="10" t="s">
        <v>8316</v>
      </c>
      <c r="R1019" t="s">
        <v>8318</v>
      </c>
      <c r="S1019">
        <f t="shared" si="62"/>
        <v>23</v>
      </c>
      <c r="T1019">
        <f t="shared" si="63"/>
        <v>2015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4">
        <f t="shared" si="60"/>
        <v>42565.492280092592</v>
      </c>
      <c r="J1020" s="14">
        <f t="shared" si="61"/>
        <v>42535.492280092592</v>
      </c>
      <c r="K1020">
        <v>1468496933</v>
      </c>
      <c r="L1020">
        <v>1465904933</v>
      </c>
      <c r="M1020" t="b">
        <v>0</v>
      </c>
      <c r="N1020">
        <v>7</v>
      </c>
      <c r="O1020" t="b">
        <v>0</v>
      </c>
      <c r="P1020" t="s">
        <v>8271</v>
      </c>
      <c r="Q1020" s="10" t="s">
        <v>8316</v>
      </c>
      <c r="R1020" t="s">
        <v>8318</v>
      </c>
      <c r="S1020">
        <f t="shared" si="62"/>
        <v>3</v>
      </c>
      <c r="T1020">
        <f t="shared" si="63"/>
        <v>2016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4">
        <f t="shared" si="60"/>
        <v>42039.973946759259</v>
      </c>
      <c r="J1021" s="14">
        <f t="shared" si="61"/>
        <v>42009.973946759259</v>
      </c>
      <c r="K1021">
        <v>1423092149</v>
      </c>
      <c r="L1021">
        <v>1420500149</v>
      </c>
      <c r="M1021" t="b">
        <v>0</v>
      </c>
      <c r="N1021">
        <v>400</v>
      </c>
      <c r="O1021" t="b">
        <v>0</v>
      </c>
      <c r="P1021" t="s">
        <v>8271</v>
      </c>
      <c r="Q1021" s="10" t="s">
        <v>8316</v>
      </c>
      <c r="R1021" t="s">
        <v>8318</v>
      </c>
      <c r="S1021">
        <f t="shared" si="62"/>
        <v>47</v>
      </c>
      <c r="T1021">
        <f t="shared" si="63"/>
        <v>2015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4">
        <f t="shared" si="60"/>
        <v>42157.032638888893</v>
      </c>
      <c r="J1022" s="14">
        <f t="shared" si="61"/>
        <v>42127.069548611107</v>
      </c>
      <c r="K1022">
        <v>1433206020</v>
      </c>
      <c r="L1022">
        <v>1430617209</v>
      </c>
      <c r="M1022" t="b">
        <v>0</v>
      </c>
      <c r="N1022">
        <v>30</v>
      </c>
      <c r="O1022" t="b">
        <v>1</v>
      </c>
      <c r="P1022" t="s">
        <v>8278</v>
      </c>
      <c r="Q1022" s="10" t="s">
        <v>8322</v>
      </c>
      <c r="R1022" t="s">
        <v>8327</v>
      </c>
      <c r="S1022">
        <f t="shared" si="62"/>
        <v>206</v>
      </c>
      <c r="T1022">
        <f t="shared" si="63"/>
        <v>2015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4">
        <f t="shared" si="60"/>
        <v>42294.166666666672</v>
      </c>
      <c r="J1023" s="14">
        <f t="shared" si="61"/>
        <v>42271.251979166671</v>
      </c>
      <c r="K1023">
        <v>1445054400</v>
      </c>
      <c r="L1023">
        <v>1443074571</v>
      </c>
      <c r="M1023" t="b">
        <v>1</v>
      </c>
      <c r="N1023">
        <v>478</v>
      </c>
      <c r="O1023" t="b">
        <v>1</v>
      </c>
      <c r="P1023" t="s">
        <v>8278</v>
      </c>
      <c r="Q1023" s="10" t="s">
        <v>8322</v>
      </c>
      <c r="R1023" t="s">
        <v>8327</v>
      </c>
      <c r="S1023">
        <f t="shared" si="62"/>
        <v>352</v>
      </c>
      <c r="T1023">
        <f t="shared" si="63"/>
        <v>2015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4">
        <f t="shared" si="60"/>
        <v>42141.646724537044</v>
      </c>
      <c r="J1024" s="14">
        <f t="shared" si="61"/>
        <v>42111.646724537044</v>
      </c>
      <c r="K1024">
        <v>1431876677</v>
      </c>
      <c r="L1024">
        <v>1429284677</v>
      </c>
      <c r="M1024" t="b">
        <v>1</v>
      </c>
      <c r="N1024">
        <v>74</v>
      </c>
      <c r="O1024" t="b">
        <v>1</v>
      </c>
      <c r="P1024" t="s">
        <v>8278</v>
      </c>
      <c r="Q1024" s="10" t="s">
        <v>8322</v>
      </c>
      <c r="R1024" t="s">
        <v>8327</v>
      </c>
      <c r="S1024">
        <f t="shared" si="62"/>
        <v>115</v>
      </c>
      <c r="T1024">
        <f t="shared" si="63"/>
        <v>2015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4">
        <f t="shared" si="60"/>
        <v>42175.919687500005</v>
      </c>
      <c r="J1025" s="14">
        <f t="shared" si="61"/>
        <v>42145.919687500005</v>
      </c>
      <c r="K1025">
        <v>1434837861</v>
      </c>
      <c r="L1025">
        <v>1432245861</v>
      </c>
      <c r="M1025" t="b">
        <v>0</v>
      </c>
      <c r="N1025">
        <v>131</v>
      </c>
      <c r="O1025" t="b">
        <v>1</v>
      </c>
      <c r="P1025" t="s">
        <v>8278</v>
      </c>
      <c r="Q1025" s="10" t="s">
        <v>8322</v>
      </c>
      <c r="R1025" t="s">
        <v>8327</v>
      </c>
      <c r="S1025">
        <f t="shared" si="62"/>
        <v>237</v>
      </c>
      <c r="T1025">
        <f t="shared" si="63"/>
        <v>2015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4">
        <f t="shared" ref="I1026:I1089" si="64">K1026/60/60/24+DATE(1970,1,1)</f>
        <v>42400.580590277779</v>
      </c>
      <c r="J1026" s="14">
        <f t="shared" ref="J1026:J1089" si="65">L1026/60/60/24+DATE(1970,1,1)</f>
        <v>42370.580590277779</v>
      </c>
      <c r="K1026">
        <v>1454248563</v>
      </c>
      <c r="L1026">
        <v>1451656563</v>
      </c>
      <c r="M1026" t="b">
        <v>1</v>
      </c>
      <c r="N1026">
        <v>61</v>
      </c>
      <c r="O1026" t="b">
        <v>1</v>
      </c>
      <c r="P1026" t="s">
        <v>8278</v>
      </c>
      <c r="Q1026" s="10" t="s">
        <v>8322</v>
      </c>
      <c r="R1026" t="s">
        <v>8327</v>
      </c>
      <c r="S1026">
        <f t="shared" ref="S1026:S1089" si="66">ROUND(E1026/D1026*100,0)</f>
        <v>119</v>
      </c>
      <c r="T1026">
        <f t="shared" ref="T1026:T1089" si="67">YEAR(J1026)</f>
        <v>2016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4">
        <f t="shared" si="64"/>
        <v>42079.792094907403</v>
      </c>
      <c r="J1027" s="14">
        <f t="shared" si="65"/>
        <v>42049.833761574075</v>
      </c>
      <c r="K1027">
        <v>1426532437</v>
      </c>
      <c r="L1027">
        <v>1423944037</v>
      </c>
      <c r="M1027" t="b">
        <v>1</v>
      </c>
      <c r="N1027">
        <v>1071</v>
      </c>
      <c r="O1027" t="b">
        <v>1</v>
      </c>
      <c r="P1027" t="s">
        <v>8278</v>
      </c>
      <c r="Q1027" s="10" t="s">
        <v>8322</v>
      </c>
      <c r="R1027" t="s">
        <v>8327</v>
      </c>
      <c r="S1027">
        <f t="shared" si="66"/>
        <v>110</v>
      </c>
      <c r="T1027">
        <f t="shared" si="67"/>
        <v>2015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4">
        <f t="shared" si="64"/>
        <v>42460.365925925929</v>
      </c>
      <c r="J1028" s="14">
        <f t="shared" si="65"/>
        <v>42426.407592592594</v>
      </c>
      <c r="K1028">
        <v>1459414016</v>
      </c>
      <c r="L1028">
        <v>1456480016</v>
      </c>
      <c r="M1028" t="b">
        <v>1</v>
      </c>
      <c r="N1028">
        <v>122</v>
      </c>
      <c r="O1028" t="b">
        <v>1</v>
      </c>
      <c r="P1028" t="s">
        <v>8278</v>
      </c>
      <c r="Q1028" s="10" t="s">
        <v>8322</v>
      </c>
      <c r="R1028" t="s">
        <v>8327</v>
      </c>
      <c r="S1028">
        <f t="shared" si="66"/>
        <v>100</v>
      </c>
      <c r="T1028">
        <f t="shared" si="67"/>
        <v>2016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4">
        <f t="shared" si="64"/>
        <v>41935.034108796295</v>
      </c>
      <c r="J1029" s="14">
        <f t="shared" si="65"/>
        <v>41905.034108796295</v>
      </c>
      <c r="K1029">
        <v>1414025347</v>
      </c>
      <c r="L1029">
        <v>1411433347</v>
      </c>
      <c r="M1029" t="b">
        <v>1</v>
      </c>
      <c r="N1029">
        <v>111</v>
      </c>
      <c r="O1029" t="b">
        <v>1</v>
      </c>
      <c r="P1029" t="s">
        <v>8278</v>
      </c>
      <c r="Q1029" s="10" t="s">
        <v>8322</v>
      </c>
      <c r="R1029" t="s">
        <v>8327</v>
      </c>
      <c r="S1029">
        <f t="shared" si="66"/>
        <v>103</v>
      </c>
      <c r="T1029">
        <f t="shared" si="67"/>
        <v>2014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4">
        <f t="shared" si="64"/>
        <v>42800.833333333328</v>
      </c>
      <c r="J1030" s="14">
        <f t="shared" si="65"/>
        <v>42755.627372685187</v>
      </c>
      <c r="K1030">
        <v>1488830400</v>
      </c>
      <c r="L1030">
        <v>1484924605</v>
      </c>
      <c r="M1030" t="b">
        <v>1</v>
      </c>
      <c r="N1030">
        <v>255</v>
      </c>
      <c r="O1030" t="b">
        <v>1</v>
      </c>
      <c r="P1030" t="s">
        <v>8278</v>
      </c>
      <c r="Q1030" s="10" t="s">
        <v>8322</v>
      </c>
      <c r="R1030" t="s">
        <v>8327</v>
      </c>
      <c r="S1030">
        <f t="shared" si="66"/>
        <v>117</v>
      </c>
      <c r="T1030">
        <f t="shared" si="67"/>
        <v>2017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4">
        <f t="shared" si="64"/>
        <v>42098.915972222225</v>
      </c>
      <c r="J1031" s="14">
        <f t="shared" si="65"/>
        <v>42044.711886574078</v>
      </c>
      <c r="K1031">
        <v>1428184740</v>
      </c>
      <c r="L1031">
        <v>1423501507</v>
      </c>
      <c r="M1031" t="b">
        <v>0</v>
      </c>
      <c r="N1031">
        <v>141</v>
      </c>
      <c r="O1031" t="b">
        <v>1</v>
      </c>
      <c r="P1031" t="s">
        <v>8278</v>
      </c>
      <c r="Q1031" s="10" t="s">
        <v>8322</v>
      </c>
      <c r="R1031" t="s">
        <v>8327</v>
      </c>
      <c r="S1031">
        <f t="shared" si="66"/>
        <v>112</v>
      </c>
      <c r="T1031">
        <f t="shared" si="67"/>
        <v>2015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4">
        <f t="shared" si="64"/>
        <v>42625.483206018514</v>
      </c>
      <c r="J1032" s="14">
        <f t="shared" si="65"/>
        <v>42611.483206018514</v>
      </c>
      <c r="K1032">
        <v>1473680149</v>
      </c>
      <c r="L1032">
        <v>1472470549</v>
      </c>
      <c r="M1032" t="b">
        <v>0</v>
      </c>
      <c r="N1032">
        <v>159</v>
      </c>
      <c r="O1032" t="b">
        <v>1</v>
      </c>
      <c r="P1032" t="s">
        <v>8278</v>
      </c>
      <c r="Q1032" s="10" t="s">
        <v>8322</v>
      </c>
      <c r="R1032" t="s">
        <v>8327</v>
      </c>
      <c r="S1032">
        <f t="shared" si="66"/>
        <v>342</v>
      </c>
      <c r="T1032">
        <f t="shared" si="67"/>
        <v>2016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4">
        <f t="shared" si="64"/>
        <v>42354.764004629629</v>
      </c>
      <c r="J1033" s="14">
        <f t="shared" si="65"/>
        <v>42324.764004629629</v>
      </c>
      <c r="K1033">
        <v>1450290010</v>
      </c>
      <c r="L1033">
        <v>1447698010</v>
      </c>
      <c r="M1033" t="b">
        <v>0</v>
      </c>
      <c r="N1033">
        <v>99</v>
      </c>
      <c r="O1033" t="b">
        <v>1</v>
      </c>
      <c r="P1033" t="s">
        <v>8278</v>
      </c>
      <c r="Q1033" s="10" t="s">
        <v>8322</v>
      </c>
      <c r="R1033" t="s">
        <v>8327</v>
      </c>
      <c r="S1033">
        <f t="shared" si="66"/>
        <v>107</v>
      </c>
      <c r="T1033">
        <f t="shared" si="67"/>
        <v>2015</v>
      </c>
    </row>
    <row r="1034" spans="1:20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4">
        <f t="shared" si="64"/>
        <v>42544.666956018518</v>
      </c>
      <c r="J1034" s="14">
        <f t="shared" si="65"/>
        <v>42514.666956018518</v>
      </c>
      <c r="K1034">
        <v>1466697625</v>
      </c>
      <c r="L1034">
        <v>1464105625</v>
      </c>
      <c r="M1034" t="b">
        <v>0</v>
      </c>
      <c r="N1034">
        <v>96</v>
      </c>
      <c r="O1034" t="b">
        <v>1</v>
      </c>
      <c r="P1034" t="s">
        <v>8278</v>
      </c>
      <c r="Q1034" s="10" t="s">
        <v>8322</v>
      </c>
      <c r="R1034" t="s">
        <v>8327</v>
      </c>
      <c r="S1034">
        <f t="shared" si="66"/>
        <v>108</v>
      </c>
      <c r="T1034">
        <f t="shared" si="67"/>
        <v>2016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4">
        <f t="shared" si="64"/>
        <v>42716.732407407413</v>
      </c>
      <c r="J1035" s="14">
        <f t="shared" si="65"/>
        <v>42688.732407407413</v>
      </c>
      <c r="K1035">
        <v>1481564080</v>
      </c>
      <c r="L1035">
        <v>1479144880</v>
      </c>
      <c r="M1035" t="b">
        <v>0</v>
      </c>
      <c r="N1035">
        <v>27</v>
      </c>
      <c r="O1035" t="b">
        <v>1</v>
      </c>
      <c r="P1035" t="s">
        <v>8278</v>
      </c>
      <c r="Q1035" s="10" t="s">
        <v>8322</v>
      </c>
      <c r="R1035" t="s">
        <v>8327</v>
      </c>
      <c r="S1035">
        <f t="shared" si="66"/>
        <v>103</v>
      </c>
      <c r="T1035">
        <f t="shared" si="67"/>
        <v>2016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4">
        <f t="shared" si="64"/>
        <v>42587.165972222225</v>
      </c>
      <c r="J1036" s="14">
        <f t="shared" si="65"/>
        <v>42555.166712962964</v>
      </c>
      <c r="K1036">
        <v>1470369540</v>
      </c>
      <c r="L1036">
        <v>1467604804</v>
      </c>
      <c r="M1036" t="b">
        <v>0</v>
      </c>
      <c r="N1036">
        <v>166</v>
      </c>
      <c r="O1036" t="b">
        <v>1</v>
      </c>
      <c r="P1036" t="s">
        <v>8278</v>
      </c>
      <c r="Q1036" s="10" t="s">
        <v>8322</v>
      </c>
      <c r="R1036" t="s">
        <v>8327</v>
      </c>
      <c r="S1036">
        <f t="shared" si="66"/>
        <v>130</v>
      </c>
      <c r="T1036">
        <f t="shared" si="67"/>
        <v>2016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4">
        <f t="shared" si="64"/>
        <v>42046.641435185185</v>
      </c>
      <c r="J1037" s="14">
        <f t="shared" si="65"/>
        <v>42016.641435185185</v>
      </c>
      <c r="K1037">
        <v>1423668220</v>
      </c>
      <c r="L1037">
        <v>1421076220</v>
      </c>
      <c r="M1037" t="b">
        <v>0</v>
      </c>
      <c r="N1037">
        <v>76</v>
      </c>
      <c r="O1037" t="b">
        <v>1</v>
      </c>
      <c r="P1037" t="s">
        <v>8278</v>
      </c>
      <c r="Q1037" s="10" t="s">
        <v>8322</v>
      </c>
      <c r="R1037" t="s">
        <v>8327</v>
      </c>
      <c r="S1037">
        <f t="shared" si="66"/>
        <v>108</v>
      </c>
      <c r="T1037">
        <f t="shared" si="67"/>
        <v>2015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4">
        <f t="shared" si="64"/>
        <v>41281.333333333336</v>
      </c>
      <c r="J1038" s="14">
        <f t="shared" si="65"/>
        <v>41249.448958333334</v>
      </c>
      <c r="K1038">
        <v>1357545600</v>
      </c>
      <c r="L1038">
        <v>1354790790</v>
      </c>
      <c r="M1038" t="b">
        <v>0</v>
      </c>
      <c r="N1038">
        <v>211</v>
      </c>
      <c r="O1038" t="b">
        <v>1</v>
      </c>
      <c r="P1038" t="s">
        <v>8278</v>
      </c>
      <c r="Q1038" s="10" t="s">
        <v>8322</v>
      </c>
      <c r="R1038" t="s">
        <v>8327</v>
      </c>
      <c r="S1038">
        <f t="shared" si="66"/>
        <v>112</v>
      </c>
      <c r="T1038">
        <f t="shared" si="67"/>
        <v>2012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4">
        <f t="shared" si="64"/>
        <v>42142.208333333328</v>
      </c>
      <c r="J1039" s="14">
        <f t="shared" si="65"/>
        <v>42119.822476851856</v>
      </c>
      <c r="K1039">
        <v>1431925200</v>
      </c>
      <c r="L1039">
        <v>1429991062</v>
      </c>
      <c r="M1039" t="b">
        <v>0</v>
      </c>
      <c r="N1039">
        <v>21</v>
      </c>
      <c r="O1039" t="b">
        <v>1</v>
      </c>
      <c r="P1039" t="s">
        <v>8278</v>
      </c>
      <c r="Q1039" s="10" t="s">
        <v>8322</v>
      </c>
      <c r="R1039" t="s">
        <v>8327</v>
      </c>
      <c r="S1039">
        <f t="shared" si="66"/>
        <v>102</v>
      </c>
      <c r="T1039">
        <f t="shared" si="67"/>
        <v>2015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4">
        <f t="shared" si="64"/>
        <v>42448.190081018518</v>
      </c>
      <c r="J1040" s="14">
        <f t="shared" si="65"/>
        <v>42418.231747685189</v>
      </c>
      <c r="K1040">
        <v>1458362023</v>
      </c>
      <c r="L1040">
        <v>1455773623</v>
      </c>
      <c r="M1040" t="b">
        <v>0</v>
      </c>
      <c r="N1040">
        <v>61</v>
      </c>
      <c r="O1040" t="b">
        <v>1</v>
      </c>
      <c r="P1040" t="s">
        <v>8278</v>
      </c>
      <c r="Q1040" s="10" t="s">
        <v>8322</v>
      </c>
      <c r="R1040" t="s">
        <v>8327</v>
      </c>
      <c r="S1040">
        <f t="shared" si="66"/>
        <v>145</v>
      </c>
      <c r="T1040">
        <f t="shared" si="67"/>
        <v>2016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4">
        <f t="shared" si="64"/>
        <v>42717.332638888889</v>
      </c>
      <c r="J1041" s="14">
        <f t="shared" si="65"/>
        <v>42692.109328703707</v>
      </c>
      <c r="K1041">
        <v>1481615940</v>
      </c>
      <c r="L1041">
        <v>1479436646</v>
      </c>
      <c r="M1041" t="b">
        <v>0</v>
      </c>
      <c r="N1041">
        <v>30</v>
      </c>
      <c r="O1041" t="b">
        <v>1</v>
      </c>
      <c r="P1041" t="s">
        <v>8278</v>
      </c>
      <c r="Q1041" s="10" t="s">
        <v>8322</v>
      </c>
      <c r="R1041" t="s">
        <v>8327</v>
      </c>
      <c r="S1041">
        <f t="shared" si="66"/>
        <v>128</v>
      </c>
      <c r="T1041">
        <f t="shared" si="67"/>
        <v>2016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4">
        <f t="shared" si="64"/>
        <v>42609.708437499998</v>
      </c>
      <c r="J1042" s="14">
        <f t="shared" si="65"/>
        <v>42579.708437499998</v>
      </c>
      <c r="K1042">
        <v>1472317209</v>
      </c>
      <c r="L1042">
        <v>1469725209</v>
      </c>
      <c r="M1042" t="b">
        <v>0</v>
      </c>
      <c r="N1042">
        <v>1</v>
      </c>
      <c r="O1042" t="b">
        <v>0</v>
      </c>
      <c r="P1042" t="s">
        <v>8279</v>
      </c>
      <c r="Q1042" s="10" t="s">
        <v>8328</v>
      </c>
      <c r="R1042" t="s">
        <v>8329</v>
      </c>
      <c r="S1042">
        <f t="shared" si="66"/>
        <v>0</v>
      </c>
      <c r="T1042">
        <f t="shared" si="67"/>
        <v>2016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4">
        <f t="shared" si="64"/>
        <v>41851.060092592597</v>
      </c>
      <c r="J1043" s="14">
        <f t="shared" si="65"/>
        <v>41831.060092592597</v>
      </c>
      <c r="K1043">
        <v>1406769992</v>
      </c>
      <c r="L1043">
        <v>1405041992</v>
      </c>
      <c r="M1043" t="b">
        <v>0</v>
      </c>
      <c r="N1043">
        <v>0</v>
      </c>
      <c r="O1043" t="b">
        <v>0</v>
      </c>
      <c r="P1043" t="s">
        <v>8279</v>
      </c>
      <c r="Q1043" s="10" t="s">
        <v>8328</v>
      </c>
      <c r="R1043" t="s">
        <v>8329</v>
      </c>
      <c r="S1043">
        <f t="shared" si="66"/>
        <v>0</v>
      </c>
      <c r="T1043">
        <f t="shared" si="67"/>
        <v>2014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4">
        <f t="shared" si="64"/>
        <v>41894.416666666664</v>
      </c>
      <c r="J1044" s="14">
        <f t="shared" si="65"/>
        <v>41851.696157407408</v>
      </c>
      <c r="K1044">
        <v>1410516000</v>
      </c>
      <c r="L1044">
        <v>1406824948</v>
      </c>
      <c r="M1044" t="b">
        <v>0</v>
      </c>
      <c r="N1044">
        <v>1</v>
      </c>
      <c r="O1044" t="b">
        <v>0</v>
      </c>
      <c r="P1044" t="s">
        <v>8279</v>
      </c>
      <c r="Q1044" s="10" t="s">
        <v>8328</v>
      </c>
      <c r="R1044" t="s">
        <v>8329</v>
      </c>
      <c r="S1044">
        <f t="shared" si="66"/>
        <v>2</v>
      </c>
      <c r="T1044">
        <f t="shared" si="67"/>
        <v>2014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4">
        <f t="shared" si="64"/>
        <v>42144.252951388888</v>
      </c>
      <c r="J1045" s="14">
        <f t="shared" si="65"/>
        <v>42114.252951388888</v>
      </c>
      <c r="K1045">
        <v>1432101855</v>
      </c>
      <c r="L1045">
        <v>1429509855</v>
      </c>
      <c r="M1045" t="b">
        <v>0</v>
      </c>
      <c r="N1045">
        <v>292</v>
      </c>
      <c r="O1045" t="b">
        <v>0</v>
      </c>
      <c r="P1045" t="s">
        <v>8279</v>
      </c>
      <c r="Q1045" s="10" t="s">
        <v>8328</v>
      </c>
      <c r="R1045" t="s">
        <v>8329</v>
      </c>
      <c r="S1045">
        <f t="shared" si="66"/>
        <v>9</v>
      </c>
      <c r="T1045">
        <f t="shared" si="67"/>
        <v>2015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4">
        <f t="shared" si="64"/>
        <v>42068.852083333331</v>
      </c>
      <c r="J1046" s="14">
        <f t="shared" si="65"/>
        <v>42011.925937499997</v>
      </c>
      <c r="K1046">
        <v>1425587220</v>
      </c>
      <c r="L1046">
        <v>1420668801</v>
      </c>
      <c r="M1046" t="b">
        <v>0</v>
      </c>
      <c r="N1046">
        <v>2</v>
      </c>
      <c r="O1046" t="b">
        <v>0</v>
      </c>
      <c r="P1046" t="s">
        <v>8279</v>
      </c>
      <c r="Q1046" s="10" t="s">
        <v>8328</v>
      </c>
      <c r="R1046" t="s">
        <v>8329</v>
      </c>
      <c r="S1046">
        <f t="shared" si="66"/>
        <v>0</v>
      </c>
      <c r="T1046">
        <f t="shared" si="67"/>
        <v>2015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4">
        <f t="shared" si="64"/>
        <v>41874.874421296299</v>
      </c>
      <c r="J1047" s="14">
        <f t="shared" si="65"/>
        <v>41844.874421296299</v>
      </c>
      <c r="K1047">
        <v>1408827550</v>
      </c>
      <c r="L1047">
        <v>1406235550</v>
      </c>
      <c r="M1047" t="b">
        <v>0</v>
      </c>
      <c r="N1047">
        <v>8</v>
      </c>
      <c r="O1047" t="b">
        <v>0</v>
      </c>
      <c r="P1047" t="s">
        <v>8279</v>
      </c>
      <c r="Q1047" s="10" t="s">
        <v>8328</v>
      </c>
      <c r="R1047" t="s">
        <v>8329</v>
      </c>
      <c r="S1047">
        <f t="shared" si="66"/>
        <v>3</v>
      </c>
      <c r="T1047">
        <f t="shared" si="67"/>
        <v>2014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4">
        <f t="shared" si="64"/>
        <v>42364.851388888885</v>
      </c>
      <c r="J1048" s="14">
        <f t="shared" si="65"/>
        <v>42319.851388888885</v>
      </c>
      <c r="K1048">
        <v>1451161560</v>
      </c>
      <c r="L1048">
        <v>1447273560</v>
      </c>
      <c r="M1048" t="b">
        <v>0</v>
      </c>
      <c r="N1048">
        <v>0</v>
      </c>
      <c r="O1048" t="b">
        <v>0</v>
      </c>
      <c r="P1048" t="s">
        <v>8279</v>
      </c>
      <c r="Q1048" s="10" t="s">
        <v>8328</v>
      </c>
      <c r="R1048" t="s">
        <v>8329</v>
      </c>
      <c r="S1048">
        <f t="shared" si="66"/>
        <v>0</v>
      </c>
      <c r="T1048">
        <f t="shared" si="67"/>
        <v>2015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4">
        <f t="shared" si="64"/>
        <v>41948.860127314816</v>
      </c>
      <c r="J1049" s="14">
        <f t="shared" si="65"/>
        <v>41918.818460648145</v>
      </c>
      <c r="K1049">
        <v>1415219915</v>
      </c>
      <c r="L1049">
        <v>1412624315</v>
      </c>
      <c r="M1049" t="b">
        <v>0</v>
      </c>
      <c r="N1049">
        <v>1</v>
      </c>
      <c r="O1049" t="b">
        <v>0</v>
      </c>
      <c r="P1049" t="s">
        <v>8279</v>
      </c>
      <c r="Q1049" s="10" t="s">
        <v>8328</v>
      </c>
      <c r="R1049" t="s">
        <v>8329</v>
      </c>
      <c r="S1049">
        <f t="shared" si="66"/>
        <v>0</v>
      </c>
      <c r="T1049">
        <f t="shared" si="67"/>
        <v>2014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4">
        <f t="shared" si="64"/>
        <v>42638.053113425922</v>
      </c>
      <c r="J1050" s="14">
        <f t="shared" si="65"/>
        <v>42598.053113425922</v>
      </c>
      <c r="K1050">
        <v>1474766189</v>
      </c>
      <c r="L1050">
        <v>1471310189</v>
      </c>
      <c r="M1050" t="b">
        <v>0</v>
      </c>
      <c r="N1050">
        <v>4</v>
      </c>
      <c r="O1050" t="b">
        <v>0</v>
      </c>
      <c r="P1050" t="s">
        <v>8279</v>
      </c>
      <c r="Q1050" s="10" t="s">
        <v>8328</v>
      </c>
      <c r="R1050" t="s">
        <v>8329</v>
      </c>
      <c r="S1050">
        <f t="shared" si="66"/>
        <v>1</v>
      </c>
      <c r="T1050">
        <f t="shared" si="67"/>
        <v>2016</v>
      </c>
    </row>
    <row r="1051" spans="1:20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4">
        <f t="shared" si="64"/>
        <v>42412.431076388893</v>
      </c>
      <c r="J1051" s="14">
        <f t="shared" si="65"/>
        <v>42382.431076388893</v>
      </c>
      <c r="K1051">
        <v>1455272445</v>
      </c>
      <c r="L1051">
        <v>1452680445</v>
      </c>
      <c r="M1051" t="b">
        <v>0</v>
      </c>
      <c r="N1051">
        <v>0</v>
      </c>
      <c r="O1051" t="b">
        <v>0</v>
      </c>
      <c r="P1051" t="s">
        <v>8279</v>
      </c>
      <c r="Q1051" s="10" t="s">
        <v>8328</v>
      </c>
      <c r="R1051" t="s">
        <v>8329</v>
      </c>
      <c r="S1051">
        <f t="shared" si="66"/>
        <v>0</v>
      </c>
      <c r="T1051">
        <f t="shared" si="67"/>
        <v>2016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4">
        <f t="shared" si="64"/>
        <v>42261.7971875</v>
      </c>
      <c r="J1052" s="14">
        <f t="shared" si="65"/>
        <v>42231.7971875</v>
      </c>
      <c r="K1052">
        <v>1442257677</v>
      </c>
      <c r="L1052">
        <v>1439665677</v>
      </c>
      <c r="M1052" t="b">
        <v>0</v>
      </c>
      <c r="N1052">
        <v>0</v>
      </c>
      <c r="O1052" t="b">
        <v>0</v>
      </c>
      <c r="P1052" t="s">
        <v>8279</v>
      </c>
      <c r="Q1052" s="10" t="s">
        <v>8328</v>
      </c>
      <c r="R1052" t="s">
        <v>8329</v>
      </c>
      <c r="S1052">
        <f t="shared" si="66"/>
        <v>0</v>
      </c>
      <c r="T1052">
        <f t="shared" si="67"/>
        <v>2015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4">
        <f t="shared" si="64"/>
        <v>41878.014178240745</v>
      </c>
      <c r="J1053" s="14">
        <f t="shared" si="65"/>
        <v>41850.014178240745</v>
      </c>
      <c r="K1053">
        <v>1409098825</v>
      </c>
      <c r="L1053">
        <v>1406679625</v>
      </c>
      <c r="M1053" t="b">
        <v>0</v>
      </c>
      <c r="N1053">
        <v>0</v>
      </c>
      <c r="O1053" t="b">
        <v>0</v>
      </c>
      <c r="P1053" t="s">
        <v>8279</v>
      </c>
      <c r="Q1053" s="10" t="s">
        <v>8328</v>
      </c>
      <c r="R1053" t="s">
        <v>8329</v>
      </c>
      <c r="S1053">
        <f t="shared" si="66"/>
        <v>0</v>
      </c>
      <c r="T1053">
        <f t="shared" si="67"/>
        <v>2014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4">
        <f t="shared" si="64"/>
        <v>42527.839583333334</v>
      </c>
      <c r="J1054" s="14">
        <f t="shared" si="65"/>
        <v>42483.797395833331</v>
      </c>
      <c r="K1054">
        <v>1465243740</v>
      </c>
      <c r="L1054">
        <v>1461438495</v>
      </c>
      <c r="M1054" t="b">
        <v>0</v>
      </c>
      <c r="N1054">
        <v>0</v>
      </c>
      <c r="O1054" t="b">
        <v>0</v>
      </c>
      <c r="P1054" t="s">
        <v>8279</v>
      </c>
      <c r="Q1054" s="10" t="s">
        <v>8328</v>
      </c>
      <c r="R1054" t="s">
        <v>8329</v>
      </c>
      <c r="S1054">
        <f t="shared" si="66"/>
        <v>0</v>
      </c>
      <c r="T1054">
        <f t="shared" si="67"/>
        <v>2016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4">
        <f t="shared" si="64"/>
        <v>42800.172824074078</v>
      </c>
      <c r="J1055" s="14">
        <f t="shared" si="65"/>
        <v>42775.172824074078</v>
      </c>
      <c r="K1055">
        <v>1488773332</v>
      </c>
      <c r="L1055">
        <v>1486613332</v>
      </c>
      <c r="M1055" t="b">
        <v>0</v>
      </c>
      <c r="N1055">
        <v>1</v>
      </c>
      <c r="O1055" t="b">
        <v>0</v>
      </c>
      <c r="P1055" t="s">
        <v>8279</v>
      </c>
      <c r="Q1055" s="10" t="s">
        <v>8328</v>
      </c>
      <c r="R1055" t="s">
        <v>8329</v>
      </c>
      <c r="S1055">
        <f t="shared" si="66"/>
        <v>1</v>
      </c>
      <c r="T1055">
        <f t="shared" si="67"/>
        <v>2017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4">
        <f t="shared" si="64"/>
        <v>41861.916666666664</v>
      </c>
      <c r="J1056" s="14">
        <f t="shared" si="65"/>
        <v>41831.851840277777</v>
      </c>
      <c r="K1056">
        <v>1407708000</v>
      </c>
      <c r="L1056">
        <v>1405110399</v>
      </c>
      <c r="M1056" t="b">
        <v>0</v>
      </c>
      <c r="N1056">
        <v>0</v>
      </c>
      <c r="O1056" t="b">
        <v>0</v>
      </c>
      <c r="P1056" t="s">
        <v>8279</v>
      </c>
      <c r="Q1056" s="10" t="s">
        <v>8328</v>
      </c>
      <c r="R1056" t="s">
        <v>8329</v>
      </c>
      <c r="S1056">
        <f t="shared" si="66"/>
        <v>0</v>
      </c>
      <c r="T1056">
        <f t="shared" si="67"/>
        <v>2014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4">
        <f t="shared" si="64"/>
        <v>42436.992418981477</v>
      </c>
      <c r="J1057" s="14">
        <f t="shared" si="65"/>
        <v>42406.992418981477</v>
      </c>
      <c r="K1057">
        <v>1457394545</v>
      </c>
      <c r="L1057">
        <v>1454802545</v>
      </c>
      <c r="M1057" t="b">
        <v>0</v>
      </c>
      <c r="N1057">
        <v>0</v>
      </c>
      <c r="O1057" t="b">
        <v>0</v>
      </c>
      <c r="P1057" t="s">
        <v>8279</v>
      </c>
      <c r="Q1057" s="10" t="s">
        <v>8328</v>
      </c>
      <c r="R1057" t="s">
        <v>8329</v>
      </c>
      <c r="S1057">
        <f t="shared" si="66"/>
        <v>0</v>
      </c>
      <c r="T1057">
        <f t="shared" si="67"/>
        <v>2016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4">
        <f t="shared" si="64"/>
        <v>42118.677974537044</v>
      </c>
      <c r="J1058" s="14">
        <f t="shared" si="65"/>
        <v>42058.719641203701</v>
      </c>
      <c r="K1058">
        <v>1429892177</v>
      </c>
      <c r="L1058">
        <v>1424711777</v>
      </c>
      <c r="M1058" t="b">
        <v>0</v>
      </c>
      <c r="N1058">
        <v>0</v>
      </c>
      <c r="O1058" t="b">
        <v>0</v>
      </c>
      <c r="P1058" t="s">
        <v>8279</v>
      </c>
      <c r="Q1058" s="10" t="s">
        <v>8328</v>
      </c>
      <c r="R1058" t="s">
        <v>8329</v>
      </c>
      <c r="S1058">
        <f t="shared" si="66"/>
        <v>0</v>
      </c>
      <c r="T1058">
        <f t="shared" si="67"/>
        <v>2015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4">
        <f t="shared" si="64"/>
        <v>42708.912997685184</v>
      </c>
      <c r="J1059" s="14">
        <f t="shared" si="65"/>
        <v>42678.871331018512</v>
      </c>
      <c r="K1059">
        <v>1480888483</v>
      </c>
      <c r="L1059">
        <v>1478292883</v>
      </c>
      <c r="M1059" t="b">
        <v>0</v>
      </c>
      <c r="N1059">
        <v>0</v>
      </c>
      <c r="O1059" t="b">
        <v>0</v>
      </c>
      <c r="P1059" t="s">
        <v>8279</v>
      </c>
      <c r="Q1059" s="10" t="s">
        <v>8328</v>
      </c>
      <c r="R1059" t="s">
        <v>8329</v>
      </c>
      <c r="S1059">
        <f t="shared" si="66"/>
        <v>0</v>
      </c>
      <c r="T1059">
        <f t="shared" si="67"/>
        <v>2016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4">
        <f t="shared" si="64"/>
        <v>42089</v>
      </c>
      <c r="J1060" s="14">
        <f t="shared" si="65"/>
        <v>42047.900960648149</v>
      </c>
      <c r="K1060">
        <v>1427328000</v>
      </c>
      <c r="L1060">
        <v>1423777043</v>
      </c>
      <c r="M1060" t="b">
        <v>0</v>
      </c>
      <c r="N1060">
        <v>0</v>
      </c>
      <c r="O1060" t="b">
        <v>0</v>
      </c>
      <c r="P1060" t="s">
        <v>8279</v>
      </c>
      <c r="Q1060" s="10" t="s">
        <v>8328</v>
      </c>
      <c r="R1060" t="s">
        <v>8329</v>
      </c>
      <c r="S1060">
        <f t="shared" si="66"/>
        <v>0</v>
      </c>
      <c r="T1060">
        <f t="shared" si="67"/>
        <v>2015</v>
      </c>
    </row>
    <row r="1061" spans="1:20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4">
        <f t="shared" si="64"/>
        <v>42076.748333333337</v>
      </c>
      <c r="J1061" s="14">
        <f t="shared" si="65"/>
        <v>42046.79</v>
      </c>
      <c r="K1061">
        <v>1426269456</v>
      </c>
      <c r="L1061">
        <v>1423681056</v>
      </c>
      <c r="M1061" t="b">
        <v>0</v>
      </c>
      <c r="N1061">
        <v>0</v>
      </c>
      <c r="O1061" t="b">
        <v>0</v>
      </c>
      <c r="P1061" t="s">
        <v>8279</v>
      </c>
      <c r="Q1061" s="10" t="s">
        <v>8328</v>
      </c>
      <c r="R1061" t="s">
        <v>8329</v>
      </c>
      <c r="S1061">
        <f t="shared" si="66"/>
        <v>0</v>
      </c>
      <c r="T1061">
        <f t="shared" si="67"/>
        <v>2015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4">
        <f t="shared" si="64"/>
        <v>42109.913113425922</v>
      </c>
      <c r="J1062" s="14">
        <f t="shared" si="65"/>
        <v>42079.913113425922</v>
      </c>
      <c r="K1062">
        <v>1429134893</v>
      </c>
      <c r="L1062">
        <v>1426542893</v>
      </c>
      <c r="M1062" t="b">
        <v>0</v>
      </c>
      <c r="N1062">
        <v>1</v>
      </c>
      <c r="O1062" t="b">
        <v>0</v>
      </c>
      <c r="P1062" t="s">
        <v>8279</v>
      </c>
      <c r="Q1062" s="10" t="s">
        <v>8328</v>
      </c>
      <c r="R1062" t="s">
        <v>8329</v>
      </c>
      <c r="S1062">
        <f t="shared" si="66"/>
        <v>1</v>
      </c>
      <c r="T1062">
        <f t="shared" si="67"/>
        <v>2015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4">
        <f t="shared" si="64"/>
        <v>42492.041666666672</v>
      </c>
      <c r="J1063" s="14">
        <f t="shared" si="65"/>
        <v>42432.276712962965</v>
      </c>
      <c r="K1063">
        <v>1462150800</v>
      </c>
      <c r="L1063">
        <v>1456987108</v>
      </c>
      <c r="M1063" t="b">
        <v>0</v>
      </c>
      <c r="N1063">
        <v>0</v>
      </c>
      <c r="O1063" t="b">
        <v>0</v>
      </c>
      <c r="P1063" t="s">
        <v>8279</v>
      </c>
      <c r="Q1063" s="10" t="s">
        <v>8328</v>
      </c>
      <c r="R1063" t="s">
        <v>8329</v>
      </c>
      <c r="S1063">
        <f t="shared" si="66"/>
        <v>0</v>
      </c>
      <c r="T1063">
        <f t="shared" si="67"/>
        <v>2016</v>
      </c>
    </row>
    <row r="1064" spans="1:20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4">
        <f t="shared" si="64"/>
        <v>42563.807187500002</v>
      </c>
      <c r="J1064" s="14">
        <f t="shared" si="65"/>
        <v>42556.807187500002</v>
      </c>
      <c r="K1064">
        <v>1468351341</v>
      </c>
      <c r="L1064">
        <v>1467746541</v>
      </c>
      <c r="M1064" t="b">
        <v>0</v>
      </c>
      <c r="N1064">
        <v>4</v>
      </c>
      <c r="O1064" t="b">
        <v>0</v>
      </c>
      <c r="P1064" t="s">
        <v>8279</v>
      </c>
      <c r="Q1064" s="10" t="s">
        <v>8328</v>
      </c>
      <c r="R1064" t="s">
        <v>8329</v>
      </c>
      <c r="S1064">
        <f t="shared" si="66"/>
        <v>95</v>
      </c>
      <c r="T1064">
        <f t="shared" si="67"/>
        <v>2016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4">
        <f t="shared" si="64"/>
        <v>42613.030810185184</v>
      </c>
      <c r="J1065" s="14">
        <f t="shared" si="65"/>
        <v>42583.030810185184</v>
      </c>
      <c r="K1065">
        <v>1472604262</v>
      </c>
      <c r="L1065">
        <v>1470012262</v>
      </c>
      <c r="M1065" t="b">
        <v>0</v>
      </c>
      <c r="N1065">
        <v>0</v>
      </c>
      <c r="O1065" t="b">
        <v>0</v>
      </c>
      <c r="P1065" t="s">
        <v>8279</v>
      </c>
      <c r="Q1065" s="10" t="s">
        <v>8328</v>
      </c>
      <c r="R1065" t="s">
        <v>8329</v>
      </c>
      <c r="S1065">
        <f t="shared" si="66"/>
        <v>0</v>
      </c>
      <c r="T1065">
        <f t="shared" si="67"/>
        <v>2016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4">
        <f t="shared" si="64"/>
        <v>41462.228043981479</v>
      </c>
      <c r="J1066" s="14">
        <f t="shared" si="65"/>
        <v>41417.228043981479</v>
      </c>
      <c r="K1066">
        <v>1373174903</v>
      </c>
      <c r="L1066">
        <v>1369286903</v>
      </c>
      <c r="M1066" t="b">
        <v>0</v>
      </c>
      <c r="N1066">
        <v>123</v>
      </c>
      <c r="O1066" t="b">
        <v>0</v>
      </c>
      <c r="P1066" t="s">
        <v>8280</v>
      </c>
      <c r="Q1066" s="10" t="s">
        <v>8330</v>
      </c>
      <c r="R1066" t="s">
        <v>8331</v>
      </c>
      <c r="S1066">
        <f t="shared" si="66"/>
        <v>9</v>
      </c>
      <c r="T1066">
        <f t="shared" si="67"/>
        <v>2013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4">
        <f t="shared" si="64"/>
        <v>41689.381041666667</v>
      </c>
      <c r="J1067" s="14">
        <f t="shared" si="65"/>
        <v>41661.381041666667</v>
      </c>
      <c r="K1067">
        <v>1392800922</v>
      </c>
      <c r="L1067">
        <v>1390381722</v>
      </c>
      <c r="M1067" t="b">
        <v>0</v>
      </c>
      <c r="N1067">
        <v>5</v>
      </c>
      <c r="O1067" t="b">
        <v>0</v>
      </c>
      <c r="P1067" t="s">
        <v>8280</v>
      </c>
      <c r="Q1067" s="10" t="s">
        <v>8330</v>
      </c>
      <c r="R1067" t="s">
        <v>8331</v>
      </c>
      <c r="S1067">
        <f t="shared" si="66"/>
        <v>3</v>
      </c>
      <c r="T1067">
        <f t="shared" si="67"/>
        <v>2014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4">
        <f t="shared" si="64"/>
        <v>41490.962754629632</v>
      </c>
      <c r="J1068" s="14">
        <f t="shared" si="65"/>
        <v>41445.962754629632</v>
      </c>
      <c r="K1068">
        <v>1375657582</v>
      </c>
      <c r="L1068">
        <v>1371769582</v>
      </c>
      <c r="M1068" t="b">
        <v>0</v>
      </c>
      <c r="N1068">
        <v>148</v>
      </c>
      <c r="O1068" t="b">
        <v>0</v>
      </c>
      <c r="P1068" t="s">
        <v>8280</v>
      </c>
      <c r="Q1068" s="10" t="s">
        <v>8330</v>
      </c>
      <c r="R1068" t="s">
        <v>8331</v>
      </c>
      <c r="S1068">
        <f t="shared" si="66"/>
        <v>3</v>
      </c>
      <c r="T1068">
        <f t="shared" si="67"/>
        <v>2013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4">
        <f t="shared" si="64"/>
        <v>41629.855682870373</v>
      </c>
      <c r="J1069" s="14">
        <f t="shared" si="65"/>
        <v>41599.855682870373</v>
      </c>
      <c r="K1069">
        <v>1387657931</v>
      </c>
      <c r="L1069">
        <v>1385065931</v>
      </c>
      <c r="M1069" t="b">
        <v>0</v>
      </c>
      <c r="N1069">
        <v>10</v>
      </c>
      <c r="O1069" t="b">
        <v>0</v>
      </c>
      <c r="P1069" t="s">
        <v>8280</v>
      </c>
      <c r="Q1069" s="10" t="s">
        <v>8330</v>
      </c>
      <c r="R1069" t="s">
        <v>8331</v>
      </c>
      <c r="S1069">
        <f t="shared" si="66"/>
        <v>26</v>
      </c>
      <c r="T1069">
        <f t="shared" si="67"/>
        <v>2013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4">
        <f t="shared" si="64"/>
        <v>42470.329444444447</v>
      </c>
      <c r="J1070" s="14">
        <f t="shared" si="65"/>
        <v>42440.371111111104</v>
      </c>
      <c r="K1070">
        <v>1460274864</v>
      </c>
      <c r="L1070">
        <v>1457686464</v>
      </c>
      <c r="M1070" t="b">
        <v>0</v>
      </c>
      <c r="N1070">
        <v>4</v>
      </c>
      <c r="O1070" t="b">
        <v>0</v>
      </c>
      <c r="P1070" t="s">
        <v>8280</v>
      </c>
      <c r="Q1070" s="10" t="s">
        <v>8330</v>
      </c>
      <c r="R1070" t="s">
        <v>8331</v>
      </c>
      <c r="S1070">
        <f t="shared" si="66"/>
        <v>0</v>
      </c>
      <c r="T1070">
        <f t="shared" si="67"/>
        <v>2016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4">
        <f t="shared" si="64"/>
        <v>41604.271516203706</v>
      </c>
      <c r="J1071" s="14">
        <f t="shared" si="65"/>
        <v>41572.229849537034</v>
      </c>
      <c r="K1071">
        <v>1385447459</v>
      </c>
      <c r="L1071">
        <v>1382679059</v>
      </c>
      <c r="M1071" t="b">
        <v>0</v>
      </c>
      <c r="N1071">
        <v>21</v>
      </c>
      <c r="O1071" t="b">
        <v>0</v>
      </c>
      <c r="P1071" t="s">
        <v>8280</v>
      </c>
      <c r="Q1071" s="10" t="s">
        <v>8330</v>
      </c>
      <c r="R1071" t="s">
        <v>8331</v>
      </c>
      <c r="S1071">
        <f t="shared" si="66"/>
        <v>39</v>
      </c>
      <c r="T1071">
        <f t="shared" si="67"/>
        <v>2013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4">
        <f t="shared" si="64"/>
        <v>41183.011828703704</v>
      </c>
      <c r="J1072" s="14">
        <f t="shared" si="65"/>
        <v>41163.011828703704</v>
      </c>
      <c r="K1072">
        <v>1349050622</v>
      </c>
      <c r="L1072">
        <v>1347322622</v>
      </c>
      <c r="M1072" t="b">
        <v>0</v>
      </c>
      <c r="N1072">
        <v>2</v>
      </c>
      <c r="O1072" t="b">
        <v>0</v>
      </c>
      <c r="P1072" t="s">
        <v>8280</v>
      </c>
      <c r="Q1072" s="10" t="s">
        <v>8330</v>
      </c>
      <c r="R1072" t="s">
        <v>8331</v>
      </c>
      <c r="S1072">
        <f t="shared" si="66"/>
        <v>1</v>
      </c>
      <c r="T1072">
        <f t="shared" si="67"/>
        <v>2012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4">
        <f t="shared" si="64"/>
        <v>42325.795057870375</v>
      </c>
      <c r="J1073" s="14">
        <f t="shared" si="65"/>
        <v>42295.753391203703</v>
      </c>
      <c r="K1073">
        <v>1447787093</v>
      </c>
      <c r="L1073">
        <v>1445191493</v>
      </c>
      <c r="M1073" t="b">
        <v>0</v>
      </c>
      <c r="N1073">
        <v>0</v>
      </c>
      <c r="O1073" t="b">
        <v>0</v>
      </c>
      <c r="P1073" t="s">
        <v>8280</v>
      </c>
      <c r="Q1073" s="10" t="s">
        <v>8330</v>
      </c>
      <c r="R1073" t="s">
        <v>8331</v>
      </c>
      <c r="S1073">
        <f t="shared" si="66"/>
        <v>0</v>
      </c>
      <c r="T1073">
        <f t="shared" si="67"/>
        <v>2015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4">
        <f t="shared" si="64"/>
        <v>41675.832141203704</v>
      </c>
      <c r="J1074" s="14">
        <f t="shared" si="65"/>
        <v>41645.832141203704</v>
      </c>
      <c r="K1074">
        <v>1391630297</v>
      </c>
      <c r="L1074">
        <v>1389038297</v>
      </c>
      <c r="M1074" t="b">
        <v>0</v>
      </c>
      <c r="N1074">
        <v>4</v>
      </c>
      <c r="O1074" t="b">
        <v>0</v>
      </c>
      <c r="P1074" t="s">
        <v>8280</v>
      </c>
      <c r="Q1074" s="10" t="s">
        <v>8330</v>
      </c>
      <c r="R1074" t="s">
        <v>8331</v>
      </c>
      <c r="S1074">
        <f t="shared" si="66"/>
        <v>0</v>
      </c>
      <c r="T1074">
        <f t="shared" si="67"/>
        <v>2014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4">
        <f t="shared" si="64"/>
        <v>40832.964594907404</v>
      </c>
      <c r="J1075" s="14">
        <f t="shared" si="65"/>
        <v>40802.964594907404</v>
      </c>
      <c r="K1075">
        <v>1318806541</v>
      </c>
      <c r="L1075">
        <v>1316214541</v>
      </c>
      <c r="M1075" t="b">
        <v>0</v>
      </c>
      <c r="N1075">
        <v>1</v>
      </c>
      <c r="O1075" t="b">
        <v>0</v>
      </c>
      <c r="P1075" t="s">
        <v>8280</v>
      </c>
      <c r="Q1075" s="10" t="s">
        <v>8330</v>
      </c>
      <c r="R1075" t="s">
        <v>8331</v>
      </c>
      <c r="S1075">
        <f t="shared" si="66"/>
        <v>1</v>
      </c>
      <c r="T1075">
        <f t="shared" si="67"/>
        <v>2011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4">
        <f t="shared" si="64"/>
        <v>41643.172974537039</v>
      </c>
      <c r="J1076" s="14">
        <f t="shared" si="65"/>
        <v>41613.172974537039</v>
      </c>
      <c r="K1076">
        <v>1388808545</v>
      </c>
      <c r="L1076">
        <v>1386216545</v>
      </c>
      <c r="M1076" t="b">
        <v>0</v>
      </c>
      <c r="N1076">
        <v>30</v>
      </c>
      <c r="O1076" t="b">
        <v>0</v>
      </c>
      <c r="P1076" t="s">
        <v>8280</v>
      </c>
      <c r="Q1076" s="10" t="s">
        <v>8330</v>
      </c>
      <c r="R1076" t="s">
        <v>8331</v>
      </c>
      <c r="S1076">
        <f t="shared" si="66"/>
        <v>6</v>
      </c>
      <c r="T1076">
        <f t="shared" si="67"/>
        <v>2013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4">
        <f t="shared" si="64"/>
        <v>41035.904120370367</v>
      </c>
      <c r="J1077" s="14">
        <f t="shared" si="65"/>
        <v>41005.904120370367</v>
      </c>
      <c r="K1077">
        <v>1336340516</v>
      </c>
      <c r="L1077">
        <v>1333748516</v>
      </c>
      <c r="M1077" t="b">
        <v>0</v>
      </c>
      <c r="N1077">
        <v>3</v>
      </c>
      <c r="O1077" t="b">
        <v>0</v>
      </c>
      <c r="P1077" t="s">
        <v>8280</v>
      </c>
      <c r="Q1077" s="10" t="s">
        <v>8330</v>
      </c>
      <c r="R1077" t="s">
        <v>8331</v>
      </c>
      <c r="S1077">
        <f t="shared" si="66"/>
        <v>5</v>
      </c>
      <c r="T1077">
        <f t="shared" si="67"/>
        <v>2012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4">
        <f t="shared" si="64"/>
        <v>41893.377893518518</v>
      </c>
      <c r="J1078" s="14">
        <f t="shared" si="65"/>
        <v>41838.377893518518</v>
      </c>
      <c r="K1078">
        <v>1410426250</v>
      </c>
      <c r="L1078">
        <v>1405674250</v>
      </c>
      <c r="M1078" t="b">
        <v>0</v>
      </c>
      <c r="N1078">
        <v>975</v>
      </c>
      <c r="O1078" t="b">
        <v>0</v>
      </c>
      <c r="P1078" t="s">
        <v>8280</v>
      </c>
      <c r="Q1078" s="10" t="s">
        <v>8330</v>
      </c>
      <c r="R1078" t="s">
        <v>8331</v>
      </c>
      <c r="S1078">
        <f t="shared" si="66"/>
        <v>63</v>
      </c>
      <c r="T1078">
        <f t="shared" si="67"/>
        <v>2014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4">
        <f t="shared" si="64"/>
        <v>42383.16679398148</v>
      </c>
      <c r="J1079" s="14">
        <f t="shared" si="65"/>
        <v>42353.16679398148</v>
      </c>
      <c r="K1079">
        <v>1452744011</v>
      </c>
      <c r="L1079">
        <v>1450152011</v>
      </c>
      <c r="M1079" t="b">
        <v>0</v>
      </c>
      <c r="N1079">
        <v>167</v>
      </c>
      <c r="O1079" t="b">
        <v>0</v>
      </c>
      <c r="P1079" t="s">
        <v>8280</v>
      </c>
      <c r="Q1079" s="10" t="s">
        <v>8330</v>
      </c>
      <c r="R1079" t="s">
        <v>8331</v>
      </c>
      <c r="S1079">
        <f t="shared" si="66"/>
        <v>29</v>
      </c>
      <c r="T1079">
        <f t="shared" si="67"/>
        <v>2015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4">
        <f t="shared" si="64"/>
        <v>40746.195844907408</v>
      </c>
      <c r="J1080" s="14">
        <f t="shared" si="65"/>
        <v>40701.195844907408</v>
      </c>
      <c r="K1080">
        <v>1311309721</v>
      </c>
      <c r="L1080">
        <v>1307421721</v>
      </c>
      <c r="M1080" t="b">
        <v>0</v>
      </c>
      <c r="N1080">
        <v>5</v>
      </c>
      <c r="O1080" t="b">
        <v>0</v>
      </c>
      <c r="P1080" t="s">
        <v>8280</v>
      </c>
      <c r="Q1080" s="10" t="s">
        <v>8330</v>
      </c>
      <c r="R1080" t="s">
        <v>8331</v>
      </c>
      <c r="S1080">
        <f t="shared" si="66"/>
        <v>8</v>
      </c>
      <c r="T1080">
        <f t="shared" si="67"/>
        <v>2011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4">
        <f t="shared" si="64"/>
        <v>42504.566388888896</v>
      </c>
      <c r="J1081" s="14">
        <f t="shared" si="65"/>
        <v>42479.566388888896</v>
      </c>
      <c r="K1081">
        <v>1463232936</v>
      </c>
      <c r="L1081">
        <v>1461072936</v>
      </c>
      <c r="M1081" t="b">
        <v>0</v>
      </c>
      <c r="N1081">
        <v>18</v>
      </c>
      <c r="O1081" t="b">
        <v>0</v>
      </c>
      <c r="P1081" t="s">
        <v>8280</v>
      </c>
      <c r="Q1081" s="10" t="s">
        <v>8330</v>
      </c>
      <c r="R1081" t="s">
        <v>8331</v>
      </c>
      <c r="S1081">
        <f t="shared" si="66"/>
        <v>3</v>
      </c>
      <c r="T1081">
        <f t="shared" si="67"/>
        <v>2016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4">
        <f t="shared" si="64"/>
        <v>41770.138113425928</v>
      </c>
      <c r="J1082" s="14">
        <f t="shared" si="65"/>
        <v>41740.138113425928</v>
      </c>
      <c r="K1082">
        <v>1399778333</v>
      </c>
      <c r="L1082">
        <v>1397186333</v>
      </c>
      <c r="M1082" t="b">
        <v>0</v>
      </c>
      <c r="N1082">
        <v>98</v>
      </c>
      <c r="O1082" t="b">
        <v>0</v>
      </c>
      <c r="P1082" t="s">
        <v>8280</v>
      </c>
      <c r="Q1082" s="10" t="s">
        <v>8330</v>
      </c>
      <c r="R1082" t="s">
        <v>8331</v>
      </c>
      <c r="S1082">
        <f t="shared" si="66"/>
        <v>9</v>
      </c>
      <c r="T1082">
        <f t="shared" si="67"/>
        <v>2014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4">
        <f t="shared" si="64"/>
        <v>42032.926990740743</v>
      </c>
      <c r="J1083" s="14">
        <f t="shared" si="65"/>
        <v>42002.926990740743</v>
      </c>
      <c r="K1083">
        <v>1422483292</v>
      </c>
      <c r="L1083">
        <v>1419891292</v>
      </c>
      <c r="M1083" t="b">
        <v>0</v>
      </c>
      <c r="N1083">
        <v>4</v>
      </c>
      <c r="O1083" t="b">
        <v>0</v>
      </c>
      <c r="P1083" t="s">
        <v>8280</v>
      </c>
      <c r="Q1083" s="10" t="s">
        <v>8330</v>
      </c>
      <c r="R1083" t="s">
        <v>8331</v>
      </c>
      <c r="S1083">
        <f t="shared" si="66"/>
        <v>0</v>
      </c>
      <c r="T1083">
        <f t="shared" si="67"/>
        <v>2014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4">
        <f t="shared" si="64"/>
        <v>41131.906111111115</v>
      </c>
      <c r="J1084" s="14">
        <f t="shared" si="65"/>
        <v>41101.906111111115</v>
      </c>
      <c r="K1084">
        <v>1344635088</v>
      </c>
      <c r="L1084">
        <v>1342043088</v>
      </c>
      <c r="M1084" t="b">
        <v>0</v>
      </c>
      <c r="N1084">
        <v>3</v>
      </c>
      <c r="O1084" t="b">
        <v>0</v>
      </c>
      <c r="P1084" t="s">
        <v>8280</v>
      </c>
      <c r="Q1084" s="10" t="s">
        <v>8330</v>
      </c>
      <c r="R1084" t="s">
        <v>8331</v>
      </c>
      <c r="S1084">
        <f t="shared" si="66"/>
        <v>1</v>
      </c>
      <c r="T1084">
        <f t="shared" si="67"/>
        <v>2012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4">
        <f t="shared" si="64"/>
        <v>41853.659525462965</v>
      </c>
      <c r="J1085" s="14">
        <f t="shared" si="65"/>
        <v>41793.659525462965</v>
      </c>
      <c r="K1085">
        <v>1406994583</v>
      </c>
      <c r="L1085">
        <v>1401810583</v>
      </c>
      <c r="M1085" t="b">
        <v>0</v>
      </c>
      <c r="N1085">
        <v>1</v>
      </c>
      <c r="O1085" t="b">
        <v>0</v>
      </c>
      <c r="P1085" t="s">
        <v>8280</v>
      </c>
      <c r="Q1085" s="10" t="s">
        <v>8330</v>
      </c>
      <c r="R1085" t="s">
        <v>8331</v>
      </c>
      <c r="S1085">
        <f t="shared" si="66"/>
        <v>1</v>
      </c>
      <c r="T1085">
        <f t="shared" si="67"/>
        <v>2014</v>
      </c>
    </row>
    <row r="1086" spans="1:20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4">
        <f t="shared" si="64"/>
        <v>41859.912083333329</v>
      </c>
      <c r="J1086" s="14">
        <f t="shared" si="65"/>
        <v>41829.912083333329</v>
      </c>
      <c r="K1086">
        <v>1407534804</v>
      </c>
      <c r="L1086">
        <v>1404942804</v>
      </c>
      <c r="M1086" t="b">
        <v>0</v>
      </c>
      <c r="N1086">
        <v>0</v>
      </c>
      <c r="O1086" t="b">
        <v>0</v>
      </c>
      <c r="P1086" t="s">
        <v>8280</v>
      </c>
      <c r="Q1086" s="10" t="s">
        <v>8330</v>
      </c>
      <c r="R1086" t="s">
        <v>8331</v>
      </c>
      <c r="S1086">
        <f t="shared" si="66"/>
        <v>0</v>
      </c>
      <c r="T1086">
        <f t="shared" si="67"/>
        <v>2014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4">
        <f t="shared" si="64"/>
        <v>42443.629340277781</v>
      </c>
      <c r="J1087" s="14">
        <f t="shared" si="65"/>
        <v>42413.671006944445</v>
      </c>
      <c r="K1087">
        <v>1457967975</v>
      </c>
      <c r="L1087">
        <v>1455379575</v>
      </c>
      <c r="M1087" t="b">
        <v>0</v>
      </c>
      <c r="N1087">
        <v>9</v>
      </c>
      <c r="O1087" t="b">
        <v>0</v>
      </c>
      <c r="P1087" t="s">
        <v>8280</v>
      </c>
      <c r="Q1087" s="10" t="s">
        <v>8330</v>
      </c>
      <c r="R1087" t="s">
        <v>8331</v>
      </c>
      <c r="S1087">
        <f t="shared" si="66"/>
        <v>3</v>
      </c>
      <c r="T1087">
        <f t="shared" si="67"/>
        <v>2016</v>
      </c>
    </row>
    <row r="1088" spans="1:20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4">
        <f t="shared" si="64"/>
        <v>41875.866793981484</v>
      </c>
      <c r="J1088" s="14">
        <f t="shared" si="65"/>
        <v>41845.866793981484</v>
      </c>
      <c r="K1088">
        <v>1408913291</v>
      </c>
      <c r="L1088">
        <v>1406321291</v>
      </c>
      <c r="M1088" t="b">
        <v>0</v>
      </c>
      <c r="N1088">
        <v>2</v>
      </c>
      <c r="O1088" t="b">
        <v>0</v>
      </c>
      <c r="P1088" t="s">
        <v>8280</v>
      </c>
      <c r="Q1088" s="10" t="s">
        <v>8330</v>
      </c>
      <c r="R1088" t="s">
        <v>8331</v>
      </c>
      <c r="S1088">
        <f t="shared" si="66"/>
        <v>0</v>
      </c>
      <c r="T1088">
        <f t="shared" si="67"/>
        <v>2014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4">
        <f t="shared" si="64"/>
        <v>41805.713969907411</v>
      </c>
      <c r="J1089" s="14">
        <f t="shared" si="65"/>
        <v>41775.713969907411</v>
      </c>
      <c r="K1089">
        <v>1402852087</v>
      </c>
      <c r="L1089">
        <v>1400260087</v>
      </c>
      <c r="M1089" t="b">
        <v>0</v>
      </c>
      <c r="N1089">
        <v>0</v>
      </c>
      <c r="O1089" t="b">
        <v>0</v>
      </c>
      <c r="P1089" t="s">
        <v>8280</v>
      </c>
      <c r="Q1089" s="10" t="s">
        <v>8330</v>
      </c>
      <c r="R1089" t="s">
        <v>8331</v>
      </c>
      <c r="S1089">
        <f t="shared" si="66"/>
        <v>0</v>
      </c>
      <c r="T1089">
        <f t="shared" si="67"/>
        <v>2014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4">
        <f t="shared" ref="I1090:I1153" si="68">K1090/60/60/24+DATE(1970,1,1)</f>
        <v>41753.799386574072</v>
      </c>
      <c r="J1090" s="14">
        <f t="shared" ref="J1090:J1153" si="69">L1090/60/60/24+DATE(1970,1,1)</f>
        <v>41723.799386574072</v>
      </c>
      <c r="K1090">
        <v>1398366667</v>
      </c>
      <c r="L1090">
        <v>1395774667</v>
      </c>
      <c r="M1090" t="b">
        <v>0</v>
      </c>
      <c r="N1090">
        <v>147</v>
      </c>
      <c r="O1090" t="b">
        <v>0</v>
      </c>
      <c r="P1090" t="s">
        <v>8280</v>
      </c>
      <c r="Q1090" s="10" t="s">
        <v>8330</v>
      </c>
      <c r="R1090" t="s">
        <v>8331</v>
      </c>
      <c r="S1090">
        <f t="shared" ref="S1090:S1153" si="70">ROUND(E1090/D1090*100,0)</f>
        <v>14</v>
      </c>
      <c r="T1090">
        <f t="shared" ref="T1090:T1153" si="71">YEAR(J1090)</f>
        <v>2014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4">
        <f t="shared" si="68"/>
        <v>42181.189525462964</v>
      </c>
      <c r="J1091" s="14">
        <f t="shared" si="69"/>
        <v>42151.189525462964</v>
      </c>
      <c r="K1091">
        <v>1435293175</v>
      </c>
      <c r="L1091">
        <v>1432701175</v>
      </c>
      <c r="M1091" t="b">
        <v>0</v>
      </c>
      <c r="N1091">
        <v>49</v>
      </c>
      <c r="O1091" t="b">
        <v>0</v>
      </c>
      <c r="P1091" t="s">
        <v>8280</v>
      </c>
      <c r="Q1091" s="10" t="s">
        <v>8330</v>
      </c>
      <c r="R1091" t="s">
        <v>8331</v>
      </c>
      <c r="S1091">
        <f t="shared" si="70"/>
        <v>8</v>
      </c>
      <c r="T1091">
        <f t="shared" si="71"/>
        <v>2015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4">
        <f t="shared" si="68"/>
        <v>42153.185798611114</v>
      </c>
      <c r="J1092" s="14">
        <f t="shared" si="69"/>
        <v>42123.185798611114</v>
      </c>
      <c r="K1092">
        <v>1432873653</v>
      </c>
      <c r="L1092">
        <v>1430281653</v>
      </c>
      <c r="M1092" t="b">
        <v>0</v>
      </c>
      <c r="N1092">
        <v>1</v>
      </c>
      <c r="O1092" t="b">
        <v>0</v>
      </c>
      <c r="P1092" t="s">
        <v>8280</v>
      </c>
      <c r="Q1092" s="10" t="s">
        <v>8330</v>
      </c>
      <c r="R1092" t="s">
        <v>8331</v>
      </c>
      <c r="S1092">
        <f t="shared" si="70"/>
        <v>0</v>
      </c>
      <c r="T1092">
        <f t="shared" si="71"/>
        <v>2015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4">
        <f t="shared" si="68"/>
        <v>42470.778611111105</v>
      </c>
      <c r="J1093" s="14">
        <f t="shared" si="69"/>
        <v>42440.820277777777</v>
      </c>
      <c r="K1093">
        <v>1460313672</v>
      </c>
      <c r="L1093">
        <v>1457725272</v>
      </c>
      <c r="M1093" t="b">
        <v>0</v>
      </c>
      <c r="N1093">
        <v>2</v>
      </c>
      <c r="O1093" t="b">
        <v>0</v>
      </c>
      <c r="P1093" t="s">
        <v>8280</v>
      </c>
      <c r="Q1093" s="10" t="s">
        <v>8330</v>
      </c>
      <c r="R1093" t="s">
        <v>8331</v>
      </c>
      <c r="S1093">
        <f t="shared" si="70"/>
        <v>13</v>
      </c>
      <c r="T1093">
        <f t="shared" si="71"/>
        <v>2016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4">
        <f t="shared" si="68"/>
        <v>41280.025902777779</v>
      </c>
      <c r="J1094" s="14">
        <f t="shared" si="69"/>
        <v>41250.025902777779</v>
      </c>
      <c r="K1094">
        <v>1357432638</v>
      </c>
      <c r="L1094">
        <v>1354840638</v>
      </c>
      <c r="M1094" t="b">
        <v>0</v>
      </c>
      <c r="N1094">
        <v>7</v>
      </c>
      <c r="O1094" t="b">
        <v>0</v>
      </c>
      <c r="P1094" t="s">
        <v>8280</v>
      </c>
      <c r="Q1094" s="10" t="s">
        <v>8330</v>
      </c>
      <c r="R1094" t="s">
        <v>8331</v>
      </c>
      <c r="S1094">
        <f t="shared" si="70"/>
        <v>1</v>
      </c>
      <c r="T1094">
        <f t="shared" si="71"/>
        <v>2012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4">
        <f t="shared" si="68"/>
        <v>42411.973807870367</v>
      </c>
      <c r="J1095" s="14">
        <f t="shared" si="69"/>
        <v>42396.973807870367</v>
      </c>
      <c r="K1095">
        <v>1455232937</v>
      </c>
      <c r="L1095">
        <v>1453936937</v>
      </c>
      <c r="M1095" t="b">
        <v>0</v>
      </c>
      <c r="N1095">
        <v>4</v>
      </c>
      <c r="O1095" t="b">
        <v>0</v>
      </c>
      <c r="P1095" t="s">
        <v>8280</v>
      </c>
      <c r="Q1095" s="10" t="s">
        <v>8330</v>
      </c>
      <c r="R1095" t="s">
        <v>8331</v>
      </c>
      <c r="S1095">
        <f t="shared" si="70"/>
        <v>14</v>
      </c>
      <c r="T1095">
        <f t="shared" si="71"/>
        <v>2016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4">
        <f t="shared" si="68"/>
        <v>40825.713344907403</v>
      </c>
      <c r="J1096" s="14">
        <f t="shared" si="69"/>
        <v>40795.713344907403</v>
      </c>
      <c r="K1096">
        <v>1318180033</v>
      </c>
      <c r="L1096">
        <v>1315588033</v>
      </c>
      <c r="M1096" t="b">
        <v>0</v>
      </c>
      <c r="N1096">
        <v>27</v>
      </c>
      <c r="O1096" t="b">
        <v>0</v>
      </c>
      <c r="P1096" t="s">
        <v>8280</v>
      </c>
      <c r="Q1096" s="10" t="s">
        <v>8330</v>
      </c>
      <c r="R1096" t="s">
        <v>8331</v>
      </c>
      <c r="S1096">
        <f t="shared" si="70"/>
        <v>18</v>
      </c>
      <c r="T1096">
        <f t="shared" si="71"/>
        <v>2011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4">
        <f t="shared" si="68"/>
        <v>41516.537268518521</v>
      </c>
      <c r="J1097" s="14">
        <f t="shared" si="69"/>
        <v>41486.537268518521</v>
      </c>
      <c r="K1097">
        <v>1377867220</v>
      </c>
      <c r="L1097">
        <v>1375275220</v>
      </c>
      <c r="M1097" t="b">
        <v>0</v>
      </c>
      <c r="N1097">
        <v>94</v>
      </c>
      <c r="O1097" t="b">
        <v>0</v>
      </c>
      <c r="P1097" t="s">
        <v>8280</v>
      </c>
      <c r="Q1097" s="10" t="s">
        <v>8330</v>
      </c>
      <c r="R1097" t="s">
        <v>8331</v>
      </c>
      <c r="S1097">
        <f t="shared" si="70"/>
        <v>5</v>
      </c>
      <c r="T1097">
        <f t="shared" si="71"/>
        <v>2013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4">
        <f t="shared" si="68"/>
        <v>41916.145833333336</v>
      </c>
      <c r="J1098" s="14">
        <f t="shared" si="69"/>
        <v>41885.51798611111</v>
      </c>
      <c r="K1098">
        <v>1412393400</v>
      </c>
      <c r="L1098">
        <v>1409747154</v>
      </c>
      <c r="M1098" t="b">
        <v>0</v>
      </c>
      <c r="N1098">
        <v>29</v>
      </c>
      <c r="O1098" t="b">
        <v>0</v>
      </c>
      <c r="P1098" t="s">
        <v>8280</v>
      </c>
      <c r="Q1098" s="10" t="s">
        <v>8330</v>
      </c>
      <c r="R1098" t="s">
        <v>8331</v>
      </c>
      <c r="S1098">
        <f t="shared" si="70"/>
        <v>18</v>
      </c>
      <c r="T1098">
        <f t="shared" si="71"/>
        <v>2014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4">
        <f t="shared" si="68"/>
        <v>41700.792557870373</v>
      </c>
      <c r="J1099" s="14">
        <f t="shared" si="69"/>
        <v>41660.792557870373</v>
      </c>
      <c r="K1099">
        <v>1393786877</v>
      </c>
      <c r="L1099">
        <v>1390330877</v>
      </c>
      <c r="M1099" t="b">
        <v>0</v>
      </c>
      <c r="N1099">
        <v>7</v>
      </c>
      <c r="O1099" t="b">
        <v>0</v>
      </c>
      <c r="P1099" t="s">
        <v>8280</v>
      </c>
      <c r="Q1099" s="10" t="s">
        <v>8330</v>
      </c>
      <c r="R1099" t="s">
        <v>8331</v>
      </c>
      <c r="S1099">
        <f t="shared" si="70"/>
        <v>0</v>
      </c>
      <c r="T1099">
        <f t="shared" si="71"/>
        <v>2014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4">
        <f t="shared" si="68"/>
        <v>41742.762673611112</v>
      </c>
      <c r="J1100" s="14">
        <f t="shared" si="69"/>
        <v>41712.762673611112</v>
      </c>
      <c r="K1100">
        <v>1397413095</v>
      </c>
      <c r="L1100">
        <v>1394821095</v>
      </c>
      <c r="M1100" t="b">
        <v>0</v>
      </c>
      <c r="N1100">
        <v>22</v>
      </c>
      <c r="O1100" t="b">
        <v>0</v>
      </c>
      <c r="P1100" t="s">
        <v>8280</v>
      </c>
      <c r="Q1100" s="10" t="s">
        <v>8330</v>
      </c>
      <c r="R1100" t="s">
        <v>8331</v>
      </c>
      <c r="S1100">
        <f t="shared" si="70"/>
        <v>7</v>
      </c>
      <c r="T1100">
        <f t="shared" si="71"/>
        <v>2014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4">
        <f t="shared" si="68"/>
        <v>42137.836435185185</v>
      </c>
      <c r="J1101" s="14">
        <f t="shared" si="69"/>
        <v>42107.836435185185</v>
      </c>
      <c r="K1101">
        <v>1431547468</v>
      </c>
      <c r="L1101">
        <v>1428955468</v>
      </c>
      <c r="M1101" t="b">
        <v>0</v>
      </c>
      <c r="N1101">
        <v>1</v>
      </c>
      <c r="O1101" t="b">
        <v>0</v>
      </c>
      <c r="P1101" t="s">
        <v>8280</v>
      </c>
      <c r="Q1101" s="10" t="s">
        <v>8330</v>
      </c>
      <c r="R1101" t="s">
        <v>8331</v>
      </c>
      <c r="S1101">
        <f t="shared" si="70"/>
        <v>1</v>
      </c>
      <c r="T1101">
        <f t="shared" si="71"/>
        <v>2015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4">
        <f t="shared" si="68"/>
        <v>42414.110775462963</v>
      </c>
      <c r="J1102" s="14">
        <f t="shared" si="69"/>
        <v>42384.110775462963</v>
      </c>
      <c r="K1102">
        <v>1455417571</v>
      </c>
      <c r="L1102">
        <v>1452825571</v>
      </c>
      <c r="M1102" t="b">
        <v>0</v>
      </c>
      <c r="N1102">
        <v>10</v>
      </c>
      <c r="O1102" t="b">
        <v>0</v>
      </c>
      <c r="P1102" t="s">
        <v>8280</v>
      </c>
      <c r="Q1102" s="10" t="s">
        <v>8330</v>
      </c>
      <c r="R1102" t="s">
        <v>8331</v>
      </c>
      <c r="S1102">
        <f t="shared" si="70"/>
        <v>3</v>
      </c>
      <c r="T1102">
        <f t="shared" si="71"/>
        <v>2016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4">
        <f t="shared" si="68"/>
        <v>42565.758333333331</v>
      </c>
      <c r="J1103" s="14">
        <f t="shared" si="69"/>
        <v>42538.77243055556</v>
      </c>
      <c r="K1103">
        <v>1468519920</v>
      </c>
      <c r="L1103">
        <v>1466188338</v>
      </c>
      <c r="M1103" t="b">
        <v>0</v>
      </c>
      <c r="N1103">
        <v>6</v>
      </c>
      <c r="O1103" t="b">
        <v>0</v>
      </c>
      <c r="P1103" t="s">
        <v>8280</v>
      </c>
      <c r="Q1103" s="10" t="s">
        <v>8330</v>
      </c>
      <c r="R1103" t="s">
        <v>8331</v>
      </c>
      <c r="S1103">
        <f t="shared" si="70"/>
        <v>0</v>
      </c>
      <c r="T1103">
        <f t="shared" si="71"/>
        <v>2016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4">
        <f t="shared" si="68"/>
        <v>41617.249305555553</v>
      </c>
      <c r="J1104" s="14">
        <f t="shared" si="69"/>
        <v>41577.045428240745</v>
      </c>
      <c r="K1104">
        <v>1386568740</v>
      </c>
      <c r="L1104">
        <v>1383095125</v>
      </c>
      <c r="M1104" t="b">
        <v>0</v>
      </c>
      <c r="N1104">
        <v>24</v>
      </c>
      <c r="O1104" t="b">
        <v>0</v>
      </c>
      <c r="P1104" t="s">
        <v>8280</v>
      </c>
      <c r="Q1104" s="10" t="s">
        <v>8330</v>
      </c>
      <c r="R1104" t="s">
        <v>8331</v>
      </c>
      <c r="S1104">
        <f t="shared" si="70"/>
        <v>5</v>
      </c>
      <c r="T1104">
        <f t="shared" si="71"/>
        <v>2013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4">
        <f t="shared" si="68"/>
        <v>42539.22210648148</v>
      </c>
      <c r="J1105" s="14">
        <f t="shared" si="69"/>
        <v>42479.22210648148</v>
      </c>
      <c r="K1105">
        <v>1466227190</v>
      </c>
      <c r="L1105">
        <v>1461043190</v>
      </c>
      <c r="M1105" t="b">
        <v>0</v>
      </c>
      <c r="N1105">
        <v>15</v>
      </c>
      <c r="O1105" t="b">
        <v>0</v>
      </c>
      <c r="P1105" t="s">
        <v>8280</v>
      </c>
      <c r="Q1105" s="10" t="s">
        <v>8330</v>
      </c>
      <c r="R1105" t="s">
        <v>8331</v>
      </c>
      <c r="S1105">
        <f t="shared" si="70"/>
        <v>2</v>
      </c>
      <c r="T1105">
        <f t="shared" si="71"/>
        <v>2016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4">
        <f t="shared" si="68"/>
        <v>41801.40996527778</v>
      </c>
      <c r="J1106" s="14">
        <f t="shared" si="69"/>
        <v>41771.40996527778</v>
      </c>
      <c r="K1106">
        <v>1402480221</v>
      </c>
      <c r="L1106">
        <v>1399888221</v>
      </c>
      <c r="M1106" t="b">
        <v>0</v>
      </c>
      <c r="N1106">
        <v>37</v>
      </c>
      <c r="O1106" t="b">
        <v>0</v>
      </c>
      <c r="P1106" t="s">
        <v>8280</v>
      </c>
      <c r="Q1106" s="10" t="s">
        <v>8330</v>
      </c>
      <c r="R1106" t="s">
        <v>8331</v>
      </c>
      <c r="S1106">
        <f t="shared" si="70"/>
        <v>5</v>
      </c>
      <c r="T1106">
        <f t="shared" si="71"/>
        <v>2014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4">
        <f t="shared" si="68"/>
        <v>41722.0940625</v>
      </c>
      <c r="J1107" s="14">
        <f t="shared" si="69"/>
        <v>41692.135729166665</v>
      </c>
      <c r="K1107">
        <v>1395627327</v>
      </c>
      <c r="L1107">
        <v>1393038927</v>
      </c>
      <c r="M1107" t="b">
        <v>0</v>
      </c>
      <c r="N1107">
        <v>20</v>
      </c>
      <c r="O1107" t="b">
        <v>0</v>
      </c>
      <c r="P1107" t="s">
        <v>8280</v>
      </c>
      <c r="Q1107" s="10" t="s">
        <v>8330</v>
      </c>
      <c r="R1107" t="s">
        <v>8331</v>
      </c>
      <c r="S1107">
        <f t="shared" si="70"/>
        <v>0</v>
      </c>
      <c r="T1107">
        <f t="shared" si="71"/>
        <v>2014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4">
        <f t="shared" si="68"/>
        <v>41003.698784722219</v>
      </c>
      <c r="J1108" s="14">
        <f t="shared" si="69"/>
        <v>40973.740451388891</v>
      </c>
      <c r="K1108">
        <v>1333557975</v>
      </c>
      <c r="L1108">
        <v>1330969575</v>
      </c>
      <c r="M1108" t="b">
        <v>0</v>
      </c>
      <c r="N1108">
        <v>7</v>
      </c>
      <c r="O1108" t="b">
        <v>0</v>
      </c>
      <c r="P1108" t="s">
        <v>8280</v>
      </c>
      <c r="Q1108" s="10" t="s">
        <v>8330</v>
      </c>
      <c r="R1108" t="s">
        <v>8331</v>
      </c>
      <c r="S1108">
        <f t="shared" si="70"/>
        <v>41</v>
      </c>
      <c r="T1108">
        <f t="shared" si="71"/>
        <v>2012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4">
        <f t="shared" si="68"/>
        <v>41843.861388888887</v>
      </c>
      <c r="J1109" s="14">
        <f t="shared" si="69"/>
        <v>41813.861388888887</v>
      </c>
      <c r="K1109">
        <v>1406148024</v>
      </c>
      <c r="L1109">
        <v>1403556024</v>
      </c>
      <c r="M1109" t="b">
        <v>0</v>
      </c>
      <c r="N1109">
        <v>0</v>
      </c>
      <c r="O1109" t="b">
        <v>0</v>
      </c>
      <c r="P1109" t="s">
        <v>8280</v>
      </c>
      <c r="Q1109" s="10" t="s">
        <v>8330</v>
      </c>
      <c r="R1109" t="s">
        <v>8331</v>
      </c>
      <c r="S1109">
        <f t="shared" si="70"/>
        <v>0</v>
      </c>
      <c r="T1109">
        <f t="shared" si="71"/>
        <v>2014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4">
        <f t="shared" si="68"/>
        <v>41012.595312500001</v>
      </c>
      <c r="J1110" s="14">
        <f t="shared" si="69"/>
        <v>40952.636979166666</v>
      </c>
      <c r="K1110">
        <v>1334326635</v>
      </c>
      <c r="L1110">
        <v>1329146235</v>
      </c>
      <c r="M1110" t="b">
        <v>0</v>
      </c>
      <c r="N1110">
        <v>21</v>
      </c>
      <c r="O1110" t="b">
        <v>0</v>
      </c>
      <c r="P1110" t="s">
        <v>8280</v>
      </c>
      <c r="Q1110" s="10" t="s">
        <v>8330</v>
      </c>
      <c r="R1110" t="s">
        <v>8331</v>
      </c>
      <c r="S1110">
        <f t="shared" si="70"/>
        <v>3</v>
      </c>
      <c r="T1110">
        <f t="shared" si="71"/>
        <v>2012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4">
        <f t="shared" si="68"/>
        <v>42692.793865740736</v>
      </c>
      <c r="J1111" s="14">
        <f t="shared" si="69"/>
        <v>42662.752199074079</v>
      </c>
      <c r="K1111">
        <v>1479495790</v>
      </c>
      <c r="L1111">
        <v>1476900190</v>
      </c>
      <c r="M1111" t="b">
        <v>0</v>
      </c>
      <c r="N1111">
        <v>3</v>
      </c>
      <c r="O1111" t="b">
        <v>0</v>
      </c>
      <c r="P1111" t="s">
        <v>8280</v>
      </c>
      <c r="Q1111" s="10" t="s">
        <v>8330</v>
      </c>
      <c r="R1111" t="s">
        <v>8331</v>
      </c>
      <c r="S1111">
        <f t="shared" si="70"/>
        <v>0</v>
      </c>
      <c r="T1111">
        <f t="shared" si="71"/>
        <v>2016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4">
        <f t="shared" si="68"/>
        <v>41250.933124999996</v>
      </c>
      <c r="J1112" s="14">
        <f t="shared" si="69"/>
        <v>41220.933124999996</v>
      </c>
      <c r="K1112">
        <v>1354919022</v>
      </c>
      <c r="L1112">
        <v>1352327022</v>
      </c>
      <c r="M1112" t="b">
        <v>0</v>
      </c>
      <c r="N1112">
        <v>11</v>
      </c>
      <c r="O1112" t="b">
        <v>0</v>
      </c>
      <c r="P1112" t="s">
        <v>8280</v>
      </c>
      <c r="Q1112" s="10" t="s">
        <v>8330</v>
      </c>
      <c r="R1112" t="s">
        <v>8331</v>
      </c>
      <c r="S1112">
        <f t="shared" si="70"/>
        <v>1</v>
      </c>
      <c r="T1112">
        <f t="shared" si="71"/>
        <v>2012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4">
        <f t="shared" si="68"/>
        <v>42377.203587962969</v>
      </c>
      <c r="J1113" s="14">
        <f t="shared" si="69"/>
        <v>42347.203587962969</v>
      </c>
      <c r="K1113">
        <v>1452228790</v>
      </c>
      <c r="L1113">
        <v>1449636790</v>
      </c>
      <c r="M1113" t="b">
        <v>0</v>
      </c>
      <c r="N1113">
        <v>1</v>
      </c>
      <c r="O1113" t="b">
        <v>0</v>
      </c>
      <c r="P1113" t="s">
        <v>8280</v>
      </c>
      <c r="Q1113" s="10" t="s">
        <v>8330</v>
      </c>
      <c r="R1113" t="s">
        <v>8331</v>
      </c>
      <c r="S1113">
        <f t="shared" si="70"/>
        <v>0</v>
      </c>
      <c r="T1113">
        <f t="shared" si="71"/>
        <v>2015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4">
        <f t="shared" si="68"/>
        <v>42023.354166666672</v>
      </c>
      <c r="J1114" s="14">
        <f t="shared" si="69"/>
        <v>41963.759386574078</v>
      </c>
      <c r="K1114">
        <v>1421656200</v>
      </c>
      <c r="L1114">
        <v>1416507211</v>
      </c>
      <c r="M1114" t="b">
        <v>0</v>
      </c>
      <c r="N1114">
        <v>312</v>
      </c>
      <c r="O1114" t="b">
        <v>0</v>
      </c>
      <c r="P1114" t="s">
        <v>8280</v>
      </c>
      <c r="Q1114" s="10" t="s">
        <v>8330</v>
      </c>
      <c r="R1114" t="s">
        <v>8331</v>
      </c>
      <c r="S1114">
        <f t="shared" si="70"/>
        <v>36</v>
      </c>
      <c r="T1114">
        <f t="shared" si="71"/>
        <v>2014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4">
        <f t="shared" si="68"/>
        <v>41865.977083333331</v>
      </c>
      <c r="J1115" s="14">
        <f t="shared" si="69"/>
        <v>41835.977083333331</v>
      </c>
      <c r="K1115">
        <v>1408058820</v>
      </c>
      <c r="L1115">
        <v>1405466820</v>
      </c>
      <c r="M1115" t="b">
        <v>0</v>
      </c>
      <c r="N1115">
        <v>1</v>
      </c>
      <c r="O1115" t="b">
        <v>0</v>
      </c>
      <c r="P1115" t="s">
        <v>8280</v>
      </c>
      <c r="Q1115" s="10" t="s">
        <v>8330</v>
      </c>
      <c r="R1115" t="s">
        <v>8331</v>
      </c>
      <c r="S1115">
        <f t="shared" si="70"/>
        <v>1</v>
      </c>
      <c r="T1115">
        <f t="shared" si="71"/>
        <v>2014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4">
        <f t="shared" si="68"/>
        <v>41556.345914351856</v>
      </c>
      <c r="J1116" s="14">
        <f t="shared" si="69"/>
        <v>41526.345914351856</v>
      </c>
      <c r="K1116">
        <v>1381306687</v>
      </c>
      <c r="L1116">
        <v>1378714687</v>
      </c>
      <c r="M1116" t="b">
        <v>0</v>
      </c>
      <c r="N1116">
        <v>3</v>
      </c>
      <c r="O1116" t="b">
        <v>0</v>
      </c>
      <c r="P1116" t="s">
        <v>8280</v>
      </c>
      <c r="Q1116" s="10" t="s">
        <v>8330</v>
      </c>
      <c r="R1116" t="s">
        <v>8331</v>
      </c>
      <c r="S1116">
        <f t="shared" si="70"/>
        <v>0</v>
      </c>
      <c r="T1116">
        <f t="shared" si="71"/>
        <v>2013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4">
        <f t="shared" si="68"/>
        <v>42459.653877314813</v>
      </c>
      <c r="J1117" s="14">
        <f t="shared" si="69"/>
        <v>42429.695543981477</v>
      </c>
      <c r="K1117">
        <v>1459352495</v>
      </c>
      <c r="L1117">
        <v>1456764095</v>
      </c>
      <c r="M1117" t="b">
        <v>0</v>
      </c>
      <c r="N1117">
        <v>4</v>
      </c>
      <c r="O1117" t="b">
        <v>0</v>
      </c>
      <c r="P1117" t="s">
        <v>8280</v>
      </c>
      <c r="Q1117" s="10" t="s">
        <v>8330</v>
      </c>
      <c r="R1117" t="s">
        <v>8331</v>
      </c>
      <c r="S1117">
        <f t="shared" si="70"/>
        <v>0</v>
      </c>
      <c r="T1117">
        <f t="shared" si="71"/>
        <v>2016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4">
        <f t="shared" si="68"/>
        <v>41069.847314814811</v>
      </c>
      <c r="J1118" s="14">
        <f t="shared" si="69"/>
        <v>41009.847314814811</v>
      </c>
      <c r="K1118">
        <v>1339273208</v>
      </c>
      <c r="L1118">
        <v>1334089208</v>
      </c>
      <c r="M1118" t="b">
        <v>0</v>
      </c>
      <c r="N1118">
        <v>10</v>
      </c>
      <c r="O1118" t="b">
        <v>0</v>
      </c>
      <c r="P1118" t="s">
        <v>8280</v>
      </c>
      <c r="Q1118" s="10" t="s">
        <v>8330</v>
      </c>
      <c r="R1118" t="s">
        <v>8331</v>
      </c>
      <c r="S1118">
        <f t="shared" si="70"/>
        <v>0</v>
      </c>
      <c r="T1118">
        <f t="shared" si="71"/>
        <v>2012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4">
        <f t="shared" si="68"/>
        <v>42363.598530092597</v>
      </c>
      <c r="J1119" s="14">
        <f t="shared" si="69"/>
        <v>42333.598530092597</v>
      </c>
      <c r="K1119">
        <v>1451053313</v>
      </c>
      <c r="L1119">
        <v>1448461313</v>
      </c>
      <c r="M1119" t="b">
        <v>0</v>
      </c>
      <c r="N1119">
        <v>8</v>
      </c>
      <c r="O1119" t="b">
        <v>0</v>
      </c>
      <c r="P1119" t="s">
        <v>8280</v>
      </c>
      <c r="Q1119" s="10" t="s">
        <v>8330</v>
      </c>
      <c r="R1119" t="s">
        <v>8331</v>
      </c>
      <c r="S1119">
        <f t="shared" si="70"/>
        <v>8</v>
      </c>
      <c r="T1119">
        <f t="shared" si="71"/>
        <v>2015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4">
        <f t="shared" si="68"/>
        <v>41734.124756944446</v>
      </c>
      <c r="J1120" s="14">
        <f t="shared" si="69"/>
        <v>41704.16642361111</v>
      </c>
      <c r="K1120">
        <v>1396666779</v>
      </c>
      <c r="L1120">
        <v>1394078379</v>
      </c>
      <c r="M1120" t="b">
        <v>0</v>
      </c>
      <c r="N1120">
        <v>3</v>
      </c>
      <c r="O1120" t="b">
        <v>0</v>
      </c>
      <c r="P1120" t="s">
        <v>8280</v>
      </c>
      <c r="Q1120" s="10" t="s">
        <v>8330</v>
      </c>
      <c r="R1120" t="s">
        <v>8331</v>
      </c>
      <c r="S1120">
        <f t="shared" si="70"/>
        <v>2</v>
      </c>
      <c r="T1120">
        <f t="shared" si="71"/>
        <v>2014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4">
        <f t="shared" si="68"/>
        <v>41735.792407407411</v>
      </c>
      <c r="J1121" s="14">
        <f t="shared" si="69"/>
        <v>41722.792407407411</v>
      </c>
      <c r="K1121">
        <v>1396810864</v>
      </c>
      <c r="L1121">
        <v>1395687664</v>
      </c>
      <c r="M1121" t="b">
        <v>0</v>
      </c>
      <c r="N1121">
        <v>1</v>
      </c>
      <c r="O1121" t="b">
        <v>0</v>
      </c>
      <c r="P1121" t="s">
        <v>8280</v>
      </c>
      <c r="Q1121" s="10" t="s">
        <v>8330</v>
      </c>
      <c r="R1121" t="s">
        <v>8331</v>
      </c>
      <c r="S1121">
        <f t="shared" si="70"/>
        <v>0</v>
      </c>
      <c r="T1121">
        <f t="shared" si="71"/>
        <v>2014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4">
        <f t="shared" si="68"/>
        <v>40844.872685185182</v>
      </c>
      <c r="J1122" s="14">
        <f t="shared" si="69"/>
        <v>40799.872685185182</v>
      </c>
      <c r="K1122">
        <v>1319835400</v>
      </c>
      <c r="L1122">
        <v>1315947400</v>
      </c>
      <c r="M1122" t="b">
        <v>0</v>
      </c>
      <c r="N1122">
        <v>0</v>
      </c>
      <c r="O1122" t="b">
        <v>0</v>
      </c>
      <c r="P1122" t="s">
        <v>8280</v>
      </c>
      <c r="Q1122" s="10" t="s">
        <v>8330</v>
      </c>
      <c r="R1122" t="s">
        <v>8331</v>
      </c>
      <c r="S1122">
        <f t="shared" si="70"/>
        <v>0</v>
      </c>
      <c r="T1122">
        <f t="shared" si="71"/>
        <v>2011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4">
        <f t="shared" si="68"/>
        <v>42442.892546296294</v>
      </c>
      <c r="J1123" s="14">
        <f t="shared" si="69"/>
        <v>42412.934212962966</v>
      </c>
      <c r="K1123">
        <v>1457904316</v>
      </c>
      <c r="L1123">
        <v>1455315916</v>
      </c>
      <c r="M1123" t="b">
        <v>0</v>
      </c>
      <c r="N1123">
        <v>5</v>
      </c>
      <c r="O1123" t="b">
        <v>0</v>
      </c>
      <c r="P1123" t="s">
        <v>8280</v>
      </c>
      <c r="Q1123" s="10" t="s">
        <v>8330</v>
      </c>
      <c r="R1123" t="s">
        <v>8331</v>
      </c>
      <c r="S1123">
        <f t="shared" si="70"/>
        <v>0</v>
      </c>
      <c r="T1123">
        <f t="shared" si="71"/>
        <v>2016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4">
        <f t="shared" si="68"/>
        <v>41424.703993055555</v>
      </c>
      <c r="J1124" s="14">
        <f t="shared" si="69"/>
        <v>41410.703993055555</v>
      </c>
      <c r="K1124">
        <v>1369932825</v>
      </c>
      <c r="L1124">
        <v>1368723225</v>
      </c>
      <c r="M1124" t="b">
        <v>0</v>
      </c>
      <c r="N1124">
        <v>0</v>
      </c>
      <c r="O1124" t="b">
        <v>0</v>
      </c>
      <c r="P1124" t="s">
        <v>8280</v>
      </c>
      <c r="Q1124" s="10" t="s">
        <v>8330</v>
      </c>
      <c r="R1124" t="s">
        <v>8331</v>
      </c>
      <c r="S1124">
        <f t="shared" si="70"/>
        <v>0</v>
      </c>
      <c r="T1124">
        <f t="shared" si="71"/>
        <v>2013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4">
        <f t="shared" si="68"/>
        <v>41748.5237037037</v>
      </c>
      <c r="J1125" s="14">
        <f t="shared" si="69"/>
        <v>41718.5237037037</v>
      </c>
      <c r="K1125">
        <v>1397910848</v>
      </c>
      <c r="L1125">
        <v>1395318848</v>
      </c>
      <c r="M1125" t="b">
        <v>0</v>
      </c>
      <c r="N1125">
        <v>3</v>
      </c>
      <c r="O1125" t="b">
        <v>0</v>
      </c>
      <c r="P1125" t="s">
        <v>8280</v>
      </c>
      <c r="Q1125" s="10" t="s">
        <v>8330</v>
      </c>
      <c r="R1125" t="s">
        <v>8331</v>
      </c>
      <c r="S1125">
        <f t="shared" si="70"/>
        <v>0</v>
      </c>
      <c r="T1125">
        <f t="shared" si="71"/>
        <v>2014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4">
        <f t="shared" si="68"/>
        <v>42124.667256944449</v>
      </c>
      <c r="J1126" s="14">
        <f t="shared" si="69"/>
        <v>42094.667256944449</v>
      </c>
      <c r="K1126">
        <v>1430409651</v>
      </c>
      <c r="L1126">
        <v>1427817651</v>
      </c>
      <c r="M1126" t="b">
        <v>0</v>
      </c>
      <c r="N1126">
        <v>7</v>
      </c>
      <c r="O1126" t="b">
        <v>0</v>
      </c>
      <c r="P1126" t="s">
        <v>8281</v>
      </c>
      <c r="Q1126" s="10" t="s">
        <v>8330</v>
      </c>
      <c r="R1126" t="s">
        <v>8332</v>
      </c>
      <c r="S1126">
        <f t="shared" si="70"/>
        <v>0</v>
      </c>
      <c r="T1126">
        <f t="shared" si="71"/>
        <v>2015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4">
        <f t="shared" si="68"/>
        <v>42272.624189814815</v>
      </c>
      <c r="J1127" s="14">
        <f t="shared" si="69"/>
        <v>42212.624189814815</v>
      </c>
      <c r="K1127">
        <v>1443193130</v>
      </c>
      <c r="L1127">
        <v>1438009130</v>
      </c>
      <c r="M1127" t="b">
        <v>0</v>
      </c>
      <c r="N1127">
        <v>0</v>
      </c>
      <c r="O1127" t="b">
        <v>0</v>
      </c>
      <c r="P1127" t="s">
        <v>8281</v>
      </c>
      <c r="Q1127" s="10" t="s">
        <v>8330</v>
      </c>
      <c r="R1127" t="s">
        <v>8332</v>
      </c>
      <c r="S1127">
        <f t="shared" si="70"/>
        <v>0</v>
      </c>
      <c r="T1127">
        <f t="shared" si="71"/>
        <v>2015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4">
        <f t="shared" si="68"/>
        <v>42565.327476851846</v>
      </c>
      <c r="J1128" s="14">
        <f t="shared" si="69"/>
        <v>42535.327476851846</v>
      </c>
      <c r="K1128">
        <v>1468482694</v>
      </c>
      <c r="L1128">
        <v>1465890694</v>
      </c>
      <c r="M1128" t="b">
        <v>0</v>
      </c>
      <c r="N1128">
        <v>2</v>
      </c>
      <c r="O1128" t="b">
        <v>0</v>
      </c>
      <c r="P1128" t="s">
        <v>8281</v>
      </c>
      <c r="Q1128" s="10" t="s">
        <v>8330</v>
      </c>
      <c r="R1128" t="s">
        <v>8332</v>
      </c>
      <c r="S1128">
        <f t="shared" si="70"/>
        <v>1</v>
      </c>
      <c r="T1128">
        <f t="shared" si="71"/>
        <v>2016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4">
        <f t="shared" si="68"/>
        <v>41957.895833333328</v>
      </c>
      <c r="J1129" s="14">
        <f t="shared" si="69"/>
        <v>41926.854166666664</v>
      </c>
      <c r="K1129">
        <v>1416000600</v>
      </c>
      <c r="L1129">
        <v>1413318600</v>
      </c>
      <c r="M1129" t="b">
        <v>0</v>
      </c>
      <c r="N1129">
        <v>23</v>
      </c>
      <c r="O1129" t="b">
        <v>0</v>
      </c>
      <c r="P1129" t="s">
        <v>8281</v>
      </c>
      <c r="Q1129" s="10" t="s">
        <v>8330</v>
      </c>
      <c r="R1129" t="s">
        <v>8332</v>
      </c>
      <c r="S1129">
        <f t="shared" si="70"/>
        <v>2</v>
      </c>
      <c r="T1129">
        <f t="shared" si="71"/>
        <v>2014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4">
        <f t="shared" si="68"/>
        <v>41858.649502314816</v>
      </c>
      <c r="J1130" s="14">
        <f t="shared" si="69"/>
        <v>41828.649502314816</v>
      </c>
      <c r="K1130">
        <v>1407425717</v>
      </c>
      <c r="L1130">
        <v>1404833717</v>
      </c>
      <c r="M1130" t="b">
        <v>0</v>
      </c>
      <c r="N1130">
        <v>1</v>
      </c>
      <c r="O1130" t="b">
        <v>0</v>
      </c>
      <c r="P1130" t="s">
        <v>8281</v>
      </c>
      <c r="Q1130" s="10" t="s">
        <v>8330</v>
      </c>
      <c r="R1130" t="s">
        <v>8332</v>
      </c>
      <c r="S1130">
        <f t="shared" si="70"/>
        <v>0</v>
      </c>
      <c r="T1130">
        <f t="shared" si="71"/>
        <v>2014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4">
        <f t="shared" si="68"/>
        <v>42526.264965277776</v>
      </c>
      <c r="J1131" s="14">
        <f t="shared" si="69"/>
        <v>42496.264965277776</v>
      </c>
      <c r="K1131">
        <v>1465107693</v>
      </c>
      <c r="L1131">
        <v>1462515693</v>
      </c>
      <c r="M1131" t="b">
        <v>0</v>
      </c>
      <c r="N1131">
        <v>2</v>
      </c>
      <c r="O1131" t="b">
        <v>0</v>
      </c>
      <c r="P1131" t="s">
        <v>8281</v>
      </c>
      <c r="Q1131" s="10" t="s">
        <v>8330</v>
      </c>
      <c r="R1131" t="s">
        <v>8332</v>
      </c>
      <c r="S1131">
        <f t="shared" si="70"/>
        <v>0</v>
      </c>
      <c r="T1131">
        <f t="shared" si="71"/>
        <v>2016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4">
        <f t="shared" si="68"/>
        <v>41969.038194444445</v>
      </c>
      <c r="J1132" s="14">
        <f t="shared" si="69"/>
        <v>41908.996527777781</v>
      </c>
      <c r="K1132">
        <v>1416963300</v>
      </c>
      <c r="L1132">
        <v>1411775700</v>
      </c>
      <c r="M1132" t="b">
        <v>0</v>
      </c>
      <c r="N1132">
        <v>3</v>
      </c>
      <c r="O1132" t="b">
        <v>0</v>
      </c>
      <c r="P1132" t="s">
        <v>8281</v>
      </c>
      <c r="Q1132" s="10" t="s">
        <v>8330</v>
      </c>
      <c r="R1132" t="s">
        <v>8332</v>
      </c>
      <c r="S1132">
        <f t="shared" si="70"/>
        <v>0</v>
      </c>
      <c r="T1132">
        <f t="shared" si="71"/>
        <v>2014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4">
        <f t="shared" si="68"/>
        <v>42362.908194444448</v>
      </c>
      <c r="J1133" s="14">
        <f t="shared" si="69"/>
        <v>42332.908194444448</v>
      </c>
      <c r="K1133">
        <v>1450993668</v>
      </c>
      <c r="L1133">
        <v>1448401668</v>
      </c>
      <c r="M1133" t="b">
        <v>0</v>
      </c>
      <c r="N1133">
        <v>0</v>
      </c>
      <c r="O1133" t="b">
        <v>0</v>
      </c>
      <c r="P1133" t="s">
        <v>8281</v>
      </c>
      <c r="Q1133" s="10" t="s">
        <v>8330</v>
      </c>
      <c r="R1133" t="s">
        <v>8332</v>
      </c>
      <c r="S1133">
        <f t="shared" si="70"/>
        <v>0</v>
      </c>
      <c r="T1133">
        <f t="shared" si="71"/>
        <v>2015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4">
        <f t="shared" si="68"/>
        <v>42736.115405092598</v>
      </c>
      <c r="J1134" s="14">
        <f t="shared" si="69"/>
        <v>42706.115405092598</v>
      </c>
      <c r="K1134">
        <v>1483238771</v>
      </c>
      <c r="L1134">
        <v>1480646771</v>
      </c>
      <c r="M1134" t="b">
        <v>0</v>
      </c>
      <c r="N1134">
        <v>13</v>
      </c>
      <c r="O1134" t="b">
        <v>0</v>
      </c>
      <c r="P1134" t="s">
        <v>8281</v>
      </c>
      <c r="Q1134" s="10" t="s">
        <v>8330</v>
      </c>
      <c r="R1134" t="s">
        <v>8332</v>
      </c>
      <c r="S1134">
        <f t="shared" si="70"/>
        <v>14</v>
      </c>
      <c r="T1134">
        <f t="shared" si="71"/>
        <v>2016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4">
        <f t="shared" si="68"/>
        <v>41851.407187500001</v>
      </c>
      <c r="J1135" s="14">
        <f t="shared" si="69"/>
        <v>41821.407187500001</v>
      </c>
      <c r="K1135">
        <v>1406799981</v>
      </c>
      <c r="L1135">
        <v>1404207981</v>
      </c>
      <c r="M1135" t="b">
        <v>0</v>
      </c>
      <c r="N1135">
        <v>1</v>
      </c>
      <c r="O1135" t="b">
        <v>0</v>
      </c>
      <c r="P1135" t="s">
        <v>8281</v>
      </c>
      <c r="Q1135" s="10" t="s">
        <v>8330</v>
      </c>
      <c r="R1135" t="s">
        <v>8332</v>
      </c>
      <c r="S1135">
        <f t="shared" si="70"/>
        <v>1</v>
      </c>
      <c r="T1135">
        <f t="shared" si="71"/>
        <v>2014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4">
        <f t="shared" si="68"/>
        <v>41972.189583333333</v>
      </c>
      <c r="J1136" s="14">
        <f t="shared" si="69"/>
        <v>41958.285046296296</v>
      </c>
      <c r="K1136">
        <v>1417235580</v>
      </c>
      <c r="L1136">
        <v>1416034228</v>
      </c>
      <c r="M1136" t="b">
        <v>0</v>
      </c>
      <c r="N1136">
        <v>1</v>
      </c>
      <c r="O1136" t="b">
        <v>0</v>
      </c>
      <c r="P1136" t="s">
        <v>8281</v>
      </c>
      <c r="Q1136" s="10" t="s">
        <v>8330</v>
      </c>
      <c r="R1136" t="s">
        <v>8332</v>
      </c>
      <c r="S1136">
        <f t="shared" si="70"/>
        <v>0</v>
      </c>
      <c r="T1136">
        <f t="shared" si="71"/>
        <v>2014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4">
        <f t="shared" si="68"/>
        <v>42588.989513888882</v>
      </c>
      <c r="J1137" s="14">
        <f t="shared" si="69"/>
        <v>42558.989513888882</v>
      </c>
      <c r="K1137">
        <v>1470527094</v>
      </c>
      <c r="L1137">
        <v>1467935094</v>
      </c>
      <c r="M1137" t="b">
        <v>0</v>
      </c>
      <c r="N1137">
        <v>1</v>
      </c>
      <c r="O1137" t="b">
        <v>0</v>
      </c>
      <c r="P1137" t="s">
        <v>8281</v>
      </c>
      <c r="Q1137" s="10" t="s">
        <v>8330</v>
      </c>
      <c r="R1137" t="s">
        <v>8332</v>
      </c>
      <c r="S1137">
        <f t="shared" si="70"/>
        <v>5</v>
      </c>
      <c r="T1137">
        <f t="shared" si="71"/>
        <v>2016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4">
        <f t="shared" si="68"/>
        <v>42357.671631944439</v>
      </c>
      <c r="J1138" s="14">
        <f t="shared" si="69"/>
        <v>42327.671631944439</v>
      </c>
      <c r="K1138">
        <v>1450541229</v>
      </c>
      <c r="L1138">
        <v>1447949229</v>
      </c>
      <c r="M1138" t="b">
        <v>0</v>
      </c>
      <c r="N1138">
        <v>6</v>
      </c>
      <c r="O1138" t="b">
        <v>0</v>
      </c>
      <c r="P1138" t="s">
        <v>8281</v>
      </c>
      <c r="Q1138" s="10" t="s">
        <v>8330</v>
      </c>
      <c r="R1138" t="s">
        <v>8332</v>
      </c>
      <c r="S1138">
        <f t="shared" si="70"/>
        <v>6</v>
      </c>
      <c r="T1138">
        <f t="shared" si="71"/>
        <v>2015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4">
        <f t="shared" si="68"/>
        <v>42483.819687499999</v>
      </c>
      <c r="J1139" s="14">
        <f t="shared" si="69"/>
        <v>42453.819687499999</v>
      </c>
      <c r="K1139">
        <v>1461440421</v>
      </c>
      <c r="L1139">
        <v>1458848421</v>
      </c>
      <c r="M1139" t="b">
        <v>0</v>
      </c>
      <c r="N1139">
        <v>39</v>
      </c>
      <c r="O1139" t="b">
        <v>0</v>
      </c>
      <c r="P1139" t="s">
        <v>8281</v>
      </c>
      <c r="Q1139" s="10" t="s">
        <v>8330</v>
      </c>
      <c r="R1139" t="s">
        <v>8332</v>
      </c>
      <c r="S1139">
        <f t="shared" si="70"/>
        <v>40</v>
      </c>
      <c r="T1139">
        <f t="shared" si="71"/>
        <v>2016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4">
        <f t="shared" si="68"/>
        <v>42756.9066087963</v>
      </c>
      <c r="J1140" s="14">
        <f t="shared" si="69"/>
        <v>42736.9066087963</v>
      </c>
      <c r="K1140">
        <v>1485035131</v>
      </c>
      <c r="L1140">
        <v>1483307131</v>
      </c>
      <c r="M1140" t="b">
        <v>0</v>
      </c>
      <c r="N1140">
        <v>4</v>
      </c>
      <c r="O1140" t="b">
        <v>0</v>
      </c>
      <c r="P1140" t="s">
        <v>8281</v>
      </c>
      <c r="Q1140" s="10" t="s">
        <v>8330</v>
      </c>
      <c r="R1140" t="s">
        <v>8332</v>
      </c>
      <c r="S1140">
        <f t="shared" si="70"/>
        <v>0</v>
      </c>
      <c r="T1140">
        <f t="shared" si="71"/>
        <v>2017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4">
        <f t="shared" si="68"/>
        <v>42005.347523148142</v>
      </c>
      <c r="J1141" s="14">
        <f t="shared" si="69"/>
        <v>41975.347523148142</v>
      </c>
      <c r="K1141">
        <v>1420100426</v>
      </c>
      <c r="L1141">
        <v>1417508426</v>
      </c>
      <c r="M1141" t="b">
        <v>0</v>
      </c>
      <c r="N1141">
        <v>1</v>
      </c>
      <c r="O1141" t="b">
        <v>0</v>
      </c>
      <c r="P1141" t="s">
        <v>8281</v>
      </c>
      <c r="Q1141" s="10" t="s">
        <v>8330</v>
      </c>
      <c r="R1141" t="s">
        <v>8332</v>
      </c>
      <c r="S1141">
        <f t="shared" si="70"/>
        <v>0</v>
      </c>
      <c r="T1141">
        <f t="shared" si="71"/>
        <v>2014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4">
        <f t="shared" si="68"/>
        <v>42222.462048611109</v>
      </c>
      <c r="J1142" s="14">
        <f t="shared" si="69"/>
        <v>42192.462048611109</v>
      </c>
      <c r="K1142">
        <v>1438859121</v>
      </c>
      <c r="L1142">
        <v>1436267121</v>
      </c>
      <c r="M1142" t="b">
        <v>0</v>
      </c>
      <c r="N1142">
        <v>0</v>
      </c>
      <c r="O1142" t="b">
        <v>0</v>
      </c>
      <c r="P1142" t="s">
        <v>8281</v>
      </c>
      <c r="Q1142" s="10" t="s">
        <v>8330</v>
      </c>
      <c r="R1142" t="s">
        <v>8332</v>
      </c>
      <c r="S1142">
        <f t="shared" si="70"/>
        <v>0</v>
      </c>
      <c r="T1142">
        <f t="shared" si="71"/>
        <v>2015</v>
      </c>
    </row>
    <row r="1143" spans="1:20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4">
        <f t="shared" si="68"/>
        <v>42194.699652777781</v>
      </c>
      <c r="J1143" s="14">
        <f t="shared" si="69"/>
        <v>42164.699652777781</v>
      </c>
      <c r="K1143">
        <v>1436460450</v>
      </c>
      <c r="L1143">
        <v>1433868450</v>
      </c>
      <c r="M1143" t="b">
        <v>0</v>
      </c>
      <c r="N1143">
        <v>0</v>
      </c>
      <c r="O1143" t="b">
        <v>0</v>
      </c>
      <c r="P1143" t="s">
        <v>8281</v>
      </c>
      <c r="Q1143" s="10" t="s">
        <v>8330</v>
      </c>
      <c r="R1143" t="s">
        <v>8332</v>
      </c>
      <c r="S1143">
        <f t="shared" si="70"/>
        <v>0</v>
      </c>
      <c r="T1143">
        <f t="shared" si="71"/>
        <v>2015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4">
        <f t="shared" si="68"/>
        <v>42052.006099537044</v>
      </c>
      <c r="J1144" s="14">
        <f t="shared" si="69"/>
        <v>42022.006099537044</v>
      </c>
      <c r="K1144">
        <v>1424131727</v>
      </c>
      <c r="L1144">
        <v>1421539727</v>
      </c>
      <c r="M1144" t="b">
        <v>0</v>
      </c>
      <c r="N1144">
        <v>0</v>
      </c>
      <c r="O1144" t="b">
        <v>0</v>
      </c>
      <c r="P1144" t="s">
        <v>8281</v>
      </c>
      <c r="Q1144" s="10" t="s">
        <v>8330</v>
      </c>
      <c r="R1144" t="s">
        <v>8332</v>
      </c>
      <c r="S1144">
        <f t="shared" si="70"/>
        <v>0</v>
      </c>
      <c r="T1144">
        <f t="shared" si="71"/>
        <v>2015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4">
        <f t="shared" si="68"/>
        <v>42355.19358796296</v>
      </c>
      <c r="J1145" s="14">
        <f t="shared" si="69"/>
        <v>42325.19358796296</v>
      </c>
      <c r="K1145">
        <v>1450327126</v>
      </c>
      <c r="L1145">
        <v>1447735126</v>
      </c>
      <c r="M1145" t="b">
        <v>0</v>
      </c>
      <c r="N1145">
        <v>8</v>
      </c>
      <c r="O1145" t="b">
        <v>0</v>
      </c>
      <c r="P1145" t="s">
        <v>8281</v>
      </c>
      <c r="Q1145" s="10" t="s">
        <v>8330</v>
      </c>
      <c r="R1145" t="s">
        <v>8332</v>
      </c>
      <c r="S1145">
        <f t="shared" si="70"/>
        <v>0</v>
      </c>
      <c r="T1145">
        <f t="shared" si="71"/>
        <v>2015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4">
        <f t="shared" si="68"/>
        <v>42123.181944444441</v>
      </c>
      <c r="J1146" s="14">
        <f t="shared" si="69"/>
        <v>42093.181944444441</v>
      </c>
      <c r="K1146">
        <v>1430281320</v>
      </c>
      <c r="L1146">
        <v>1427689320</v>
      </c>
      <c r="M1146" t="b">
        <v>0</v>
      </c>
      <c r="N1146">
        <v>0</v>
      </c>
      <c r="O1146" t="b">
        <v>0</v>
      </c>
      <c r="P1146" t="s">
        <v>8282</v>
      </c>
      <c r="Q1146" s="10" t="s">
        <v>8333</v>
      </c>
      <c r="R1146" t="s">
        <v>8334</v>
      </c>
      <c r="S1146">
        <f t="shared" si="70"/>
        <v>0</v>
      </c>
      <c r="T1146">
        <f t="shared" si="71"/>
        <v>2015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4">
        <f t="shared" si="68"/>
        <v>41914.747592592597</v>
      </c>
      <c r="J1147" s="14">
        <f t="shared" si="69"/>
        <v>41854.747592592597</v>
      </c>
      <c r="K1147">
        <v>1412272592</v>
      </c>
      <c r="L1147">
        <v>1407088592</v>
      </c>
      <c r="M1147" t="b">
        <v>0</v>
      </c>
      <c r="N1147">
        <v>1</v>
      </c>
      <c r="O1147" t="b">
        <v>0</v>
      </c>
      <c r="P1147" t="s">
        <v>8282</v>
      </c>
      <c r="Q1147" s="10" t="s">
        <v>8333</v>
      </c>
      <c r="R1147" t="s">
        <v>8334</v>
      </c>
      <c r="S1147">
        <f t="shared" si="70"/>
        <v>0</v>
      </c>
      <c r="T1147">
        <f t="shared" si="71"/>
        <v>2014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4">
        <f t="shared" si="68"/>
        <v>41761.9533912037</v>
      </c>
      <c r="J1148" s="14">
        <f t="shared" si="69"/>
        <v>41723.9533912037</v>
      </c>
      <c r="K1148">
        <v>1399071173</v>
      </c>
      <c r="L1148">
        <v>1395787973</v>
      </c>
      <c r="M1148" t="b">
        <v>0</v>
      </c>
      <c r="N1148">
        <v>12</v>
      </c>
      <c r="O1148" t="b">
        <v>0</v>
      </c>
      <c r="P1148" t="s">
        <v>8282</v>
      </c>
      <c r="Q1148" s="10" t="s">
        <v>8333</v>
      </c>
      <c r="R1148" t="s">
        <v>8334</v>
      </c>
      <c r="S1148">
        <f t="shared" si="70"/>
        <v>9</v>
      </c>
      <c r="T1148">
        <f t="shared" si="71"/>
        <v>2014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4">
        <f t="shared" si="68"/>
        <v>41931.972025462965</v>
      </c>
      <c r="J1149" s="14">
        <f t="shared" si="69"/>
        <v>41871.972025462965</v>
      </c>
      <c r="K1149">
        <v>1413760783</v>
      </c>
      <c r="L1149">
        <v>1408576783</v>
      </c>
      <c r="M1149" t="b">
        <v>0</v>
      </c>
      <c r="N1149">
        <v>0</v>
      </c>
      <c r="O1149" t="b">
        <v>0</v>
      </c>
      <c r="P1149" t="s">
        <v>8282</v>
      </c>
      <c r="Q1149" s="10" t="s">
        <v>8333</v>
      </c>
      <c r="R1149" t="s">
        <v>8334</v>
      </c>
      <c r="S1149">
        <f t="shared" si="70"/>
        <v>0</v>
      </c>
      <c r="T1149">
        <f t="shared" si="71"/>
        <v>2014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4">
        <f t="shared" si="68"/>
        <v>42705.212743055556</v>
      </c>
      <c r="J1150" s="14">
        <f t="shared" si="69"/>
        <v>42675.171076388884</v>
      </c>
      <c r="K1150">
        <v>1480568781</v>
      </c>
      <c r="L1150">
        <v>1477973181</v>
      </c>
      <c r="M1150" t="b">
        <v>0</v>
      </c>
      <c r="N1150">
        <v>3</v>
      </c>
      <c r="O1150" t="b">
        <v>0</v>
      </c>
      <c r="P1150" t="s">
        <v>8282</v>
      </c>
      <c r="Q1150" s="10" t="s">
        <v>8333</v>
      </c>
      <c r="R1150" t="s">
        <v>8334</v>
      </c>
      <c r="S1150">
        <f t="shared" si="70"/>
        <v>0</v>
      </c>
      <c r="T1150">
        <f t="shared" si="71"/>
        <v>2016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4">
        <f t="shared" si="68"/>
        <v>42537.71025462963</v>
      </c>
      <c r="J1151" s="14">
        <f t="shared" si="69"/>
        <v>42507.71025462963</v>
      </c>
      <c r="K1151">
        <v>1466096566</v>
      </c>
      <c r="L1151">
        <v>1463504566</v>
      </c>
      <c r="M1151" t="b">
        <v>0</v>
      </c>
      <c r="N1151">
        <v>2</v>
      </c>
      <c r="O1151" t="b">
        <v>0</v>
      </c>
      <c r="P1151" t="s">
        <v>8282</v>
      </c>
      <c r="Q1151" s="10" t="s">
        <v>8333</v>
      </c>
      <c r="R1151" t="s">
        <v>8334</v>
      </c>
      <c r="S1151">
        <f t="shared" si="70"/>
        <v>0</v>
      </c>
      <c r="T1151">
        <f t="shared" si="71"/>
        <v>2016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4">
        <f t="shared" si="68"/>
        <v>42377.954571759255</v>
      </c>
      <c r="J1152" s="14">
        <f t="shared" si="69"/>
        <v>42317.954571759255</v>
      </c>
      <c r="K1152">
        <v>1452293675</v>
      </c>
      <c r="L1152">
        <v>1447109675</v>
      </c>
      <c r="M1152" t="b">
        <v>0</v>
      </c>
      <c r="N1152">
        <v>6</v>
      </c>
      <c r="O1152" t="b">
        <v>0</v>
      </c>
      <c r="P1152" t="s">
        <v>8282</v>
      </c>
      <c r="Q1152" s="10" t="s">
        <v>8333</v>
      </c>
      <c r="R1152" t="s">
        <v>8334</v>
      </c>
      <c r="S1152">
        <f t="shared" si="70"/>
        <v>10</v>
      </c>
      <c r="T1152">
        <f t="shared" si="71"/>
        <v>2015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4">
        <f t="shared" si="68"/>
        <v>42254.102581018517</v>
      </c>
      <c r="J1153" s="14">
        <f t="shared" si="69"/>
        <v>42224.102581018517</v>
      </c>
      <c r="K1153">
        <v>1441592863</v>
      </c>
      <c r="L1153">
        <v>1439000863</v>
      </c>
      <c r="M1153" t="b">
        <v>0</v>
      </c>
      <c r="N1153">
        <v>0</v>
      </c>
      <c r="O1153" t="b">
        <v>0</v>
      </c>
      <c r="P1153" t="s">
        <v>8282</v>
      </c>
      <c r="Q1153" s="10" t="s">
        <v>8333</v>
      </c>
      <c r="R1153" t="s">
        <v>8334</v>
      </c>
      <c r="S1153">
        <f t="shared" si="70"/>
        <v>0</v>
      </c>
      <c r="T1153">
        <f t="shared" si="71"/>
        <v>2015</v>
      </c>
    </row>
    <row r="1154" spans="1:20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4">
        <f t="shared" ref="I1154:I1217" si="72">K1154/60/60/24+DATE(1970,1,1)</f>
        <v>42139.709629629629</v>
      </c>
      <c r="J1154" s="14">
        <f t="shared" ref="J1154:J1217" si="73">L1154/60/60/24+DATE(1970,1,1)</f>
        <v>42109.709629629629</v>
      </c>
      <c r="K1154">
        <v>1431709312</v>
      </c>
      <c r="L1154">
        <v>1429117312</v>
      </c>
      <c r="M1154" t="b">
        <v>0</v>
      </c>
      <c r="N1154">
        <v>15</v>
      </c>
      <c r="O1154" t="b">
        <v>0</v>
      </c>
      <c r="P1154" t="s">
        <v>8282</v>
      </c>
      <c r="Q1154" s="10" t="s">
        <v>8333</v>
      </c>
      <c r="R1154" t="s">
        <v>8334</v>
      </c>
      <c r="S1154">
        <f t="shared" ref="S1154:S1217" si="74">ROUND(E1154/D1154*100,0)</f>
        <v>6</v>
      </c>
      <c r="T1154">
        <f t="shared" ref="T1154:T1217" si="75">YEAR(J1154)</f>
        <v>2015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4">
        <f t="shared" si="72"/>
        <v>42173.714178240742</v>
      </c>
      <c r="J1155" s="14">
        <f t="shared" si="73"/>
        <v>42143.714178240742</v>
      </c>
      <c r="K1155">
        <v>1434647305</v>
      </c>
      <c r="L1155">
        <v>1432055305</v>
      </c>
      <c r="M1155" t="b">
        <v>0</v>
      </c>
      <c r="N1155">
        <v>1</v>
      </c>
      <c r="O1155" t="b">
        <v>0</v>
      </c>
      <c r="P1155" t="s">
        <v>8282</v>
      </c>
      <c r="Q1155" s="10" t="s">
        <v>8333</v>
      </c>
      <c r="R1155" t="s">
        <v>8334</v>
      </c>
      <c r="S1155">
        <f t="shared" si="74"/>
        <v>1</v>
      </c>
      <c r="T1155">
        <f t="shared" si="75"/>
        <v>2015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4">
        <f t="shared" si="72"/>
        <v>42253.108865740738</v>
      </c>
      <c r="J1156" s="14">
        <f t="shared" si="73"/>
        <v>42223.108865740738</v>
      </c>
      <c r="K1156">
        <v>1441507006</v>
      </c>
      <c r="L1156">
        <v>1438915006</v>
      </c>
      <c r="M1156" t="b">
        <v>0</v>
      </c>
      <c r="N1156">
        <v>3</v>
      </c>
      <c r="O1156" t="b">
        <v>0</v>
      </c>
      <c r="P1156" t="s">
        <v>8282</v>
      </c>
      <c r="Q1156" s="10" t="s">
        <v>8333</v>
      </c>
      <c r="R1156" t="s">
        <v>8334</v>
      </c>
      <c r="S1156">
        <f t="shared" si="74"/>
        <v>7</v>
      </c>
      <c r="T1156">
        <f t="shared" si="75"/>
        <v>2015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4">
        <f t="shared" si="72"/>
        <v>41865.763981481483</v>
      </c>
      <c r="J1157" s="14">
        <f t="shared" si="73"/>
        <v>41835.763981481483</v>
      </c>
      <c r="K1157">
        <v>1408040408</v>
      </c>
      <c r="L1157">
        <v>1405448408</v>
      </c>
      <c r="M1157" t="b">
        <v>0</v>
      </c>
      <c r="N1157">
        <v>8</v>
      </c>
      <c r="O1157" t="b">
        <v>0</v>
      </c>
      <c r="P1157" t="s">
        <v>8282</v>
      </c>
      <c r="Q1157" s="10" t="s">
        <v>8333</v>
      </c>
      <c r="R1157" t="s">
        <v>8334</v>
      </c>
      <c r="S1157">
        <f t="shared" si="74"/>
        <v>1</v>
      </c>
      <c r="T1157">
        <f t="shared" si="75"/>
        <v>2014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4">
        <f t="shared" si="72"/>
        <v>42059.07131944444</v>
      </c>
      <c r="J1158" s="14">
        <f t="shared" si="73"/>
        <v>42029.07131944444</v>
      </c>
      <c r="K1158">
        <v>1424742162</v>
      </c>
      <c r="L1158">
        <v>1422150162</v>
      </c>
      <c r="M1158" t="b">
        <v>0</v>
      </c>
      <c r="N1158">
        <v>0</v>
      </c>
      <c r="O1158" t="b">
        <v>0</v>
      </c>
      <c r="P1158" t="s">
        <v>8282</v>
      </c>
      <c r="Q1158" s="10" t="s">
        <v>8333</v>
      </c>
      <c r="R1158" t="s">
        <v>8334</v>
      </c>
      <c r="S1158">
        <f t="shared" si="74"/>
        <v>0</v>
      </c>
      <c r="T1158">
        <f t="shared" si="75"/>
        <v>2015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4">
        <f t="shared" si="72"/>
        <v>41978.669907407413</v>
      </c>
      <c r="J1159" s="14">
        <f t="shared" si="73"/>
        <v>41918.628240740742</v>
      </c>
      <c r="K1159">
        <v>1417795480</v>
      </c>
      <c r="L1159">
        <v>1412607880</v>
      </c>
      <c r="M1159" t="b">
        <v>0</v>
      </c>
      <c r="N1159">
        <v>3</v>
      </c>
      <c r="O1159" t="b">
        <v>0</v>
      </c>
      <c r="P1159" t="s">
        <v>8282</v>
      </c>
      <c r="Q1159" s="10" t="s">
        <v>8333</v>
      </c>
      <c r="R1159" t="s">
        <v>8334</v>
      </c>
      <c r="S1159">
        <f t="shared" si="74"/>
        <v>2</v>
      </c>
      <c r="T1159">
        <f t="shared" si="75"/>
        <v>2014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4">
        <f t="shared" si="72"/>
        <v>41982.09175925926</v>
      </c>
      <c r="J1160" s="14">
        <f t="shared" si="73"/>
        <v>41952.09175925926</v>
      </c>
      <c r="K1160">
        <v>1418091128</v>
      </c>
      <c r="L1160">
        <v>1415499128</v>
      </c>
      <c r="M1160" t="b">
        <v>0</v>
      </c>
      <c r="N1160">
        <v>3</v>
      </c>
      <c r="O1160" t="b">
        <v>0</v>
      </c>
      <c r="P1160" t="s">
        <v>8282</v>
      </c>
      <c r="Q1160" s="10" t="s">
        <v>8333</v>
      </c>
      <c r="R1160" t="s">
        <v>8334</v>
      </c>
      <c r="S1160">
        <f t="shared" si="74"/>
        <v>0</v>
      </c>
      <c r="T1160">
        <f t="shared" si="75"/>
        <v>2014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4">
        <f t="shared" si="72"/>
        <v>42185.65625</v>
      </c>
      <c r="J1161" s="14">
        <f t="shared" si="73"/>
        <v>42154.726446759261</v>
      </c>
      <c r="K1161">
        <v>1435679100</v>
      </c>
      <c r="L1161">
        <v>1433006765</v>
      </c>
      <c r="M1161" t="b">
        <v>0</v>
      </c>
      <c r="N1161">
        <v>0</v>
      </c>
      <c r="O1161" t="b">
        <v>0</v>
      </c>
      <c r="P1161" t="s">
        <v>8282</v>
      </c>
      <c r="Q1161" s="10" t="s">
        <v>8333</v>
      </c>
      <c r="R1161" t="s">
        <v>8334</v>
      </c>
      <c r="S1161">
        <f t="shared" si="74"/>
        <v>0</v>
      </c>
      <c r="T1161">
        <f t="shared" si="75"/>
        <v>2015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4">
        <f t="shared" si="72"/>
        <v>42091.113263888896</v>
      </c>
      <c r="J1162" s="14">
        <f t="shared" si="73"/>
        <v>42061.154930555553</v>
      </c>
      <c r="K1162">
        <v>1427510586</v>
      </c>
      <c r="L1162">
        <v>1424922186</v>
      </c>
      <c r="M1162" t="b">
        <v>0</v>
      </c>
      <c r="N1162">
        <v>19</v>
      </c>
      <c r="O1162" t="b">
        <v>0</v>
      </c>
      <c r="P1162" t="s">
        <v>8282</v>
      </c>
      <c r="Q1162" s="10" t="s">
        <v>8333</v>
      </c>
      <c r="R1162" t="s">
        <v>8334</v>
      </c>
      <c r="S1162">
        <f t="shared" si="74"/>
        <v>4</v>
      </c>
      <c r="T1162">
        <f t="shared" si="75"/>
        <v>2015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4">
        <f t="shared" si="72"/>
        <v>42143.629502314812</v>
      </c>
      <c r="J1163" s="14">
        <f t="shared" si="73"/>
        <v>42122.629502314812</v>
      </c>
      <c r="K1163">
        <v>1432047989</v>
      </c>
      <c r="L1163">
        <v>1430233589</v>
      </c>
      <c r="M1163" t="b">
        <v>0</v>
      </c>
      <c r="N1163">
        <v>0</v>
      </c>
      <c r="O1163" t="b">
        <v>0</v>
      </c>
      <c r="P1163" t="s">
        <v>8282</v>
      </c>
      <c r="Q1163" s="10" t="s">
        <v>8333</v>
      </c>
      <c r="R1163" t="s">
        <v>8334</v>
      </c>
      <c r="S1163">
        <f t="shared" si="74"/>
        <v>0</v>
      </c>
      <c r="T1163">
        <f t="shared" si="75"/>
        <v>2015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4">
        <f t="shared" si="72"/>
        <v>41907.683611111112</v>
      </c>
      <c r="J1164" s="14">
        <f t="shared" si="73"/>
        <v>41876.683611111112</v>
      </c>
      <c r="K1164">
        <v>1411662264</v>
      </c>
      <c r="L1164">
        <v>1408983864</v>
      </c>
      <c r="M1164" t="b">
        <v>0</v>
      </c>
      <c r="N1164">
        <v>2</v>
      </c>
      <c r="O1164" t="b">
        <v>0</v>
      </c>
      <c r="P1164" t="s">
        <v>8282</v>
      </c>
      <c r="Q1164" s="10" t="s">
        <v>8333</v>
      </c>
      <c r="R1164" t="s">
        <v>8334</v>
      </c>
      <c r="S1164">
        <f t="shared" si="74"/>
        <v>0</v>
      </c>
      <c r="T1164">
        <f t="shared" si="75"/>
        <v>2014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4">
        <f t="shared" si="72"/>
        <v>41860.723611111112</v>
      </c>
      <c r="J1165" s="14">
        <f t="shared" si="73"/>
        <v>41830.723611111112</v>
      </c>
      <c r="K1165">
        <v>1407604920</v>
      </c>
      <c r="L1165">
        <v>1405012920</v>
      </c>
      <c r="M1165" t="b">
        <v>0</v>
      </c>
      <c r="N1165">
        <v>0</v>
      </c>
      <c r="O1165" t="b">
        <v>0</v>
      </c>
      <c r="P1165" t="s">
        <v>8282</v>
      </c>
      <c r="Q1165" s="10" t="s">
        <v>8333</v>
      </c>
      <c r="R1165" t="s">
        <v>8334</v>
      </c>
      <c r="S1165">
        <f t="shared" si="74"/>
        <v>0</v>
      </c>
      <c r="T1165">
        <f t="shared" si="75"/>
        <v>2014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4">
        <f t="shared" si="72"/>
        <v>42539.724328703705</v>
      </c>
      <c r="J1166" s="14">
        <f t="shared" si="73"/>
        <v>42509.724328703705</v>
      </c>
      <c r="K1166">
        <v>1466270582</v>
      </c>
      <c r="L1166">
        <v>1463678582</v>
      </c>
      <c r="M1166" t="b">
        <v>0</v>
      </c>
      <c r="N1166">
        <v>0</v>
      </c>
      <c r="O1166" t="b">
        <v>0</v>
      </c>
      <c r="P1166" t="s">
        <v>8282</v>
      </c>
      <c r="Q1166" s="10" t="s">
        <v>8333</v>
      </c>
      <c r="R1166" t="s">
        <v>8334</v>
      </c>
      <c r="S1166">
        <f t="shared" si="74"/>
        <v>0</v>
      </c>
      <c r="T1166">
        <f t="shared" si="75"/>
        <v>2016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4">
        <f t="shared" si="72"/>
        <v>41826.214467592588</v>
      </c>
      <c r="J1167" s="14">
        <f t="shared" si="73"/>
        <v>41792.214467592588</v>
      </c>
      <c r="K1167">
        <v>1404623330</v>
      </c>
      <c r="L1167">
        <v>1401685730</v>
      </c>
      <c r="M1167" t="b">
        <v>0</v>
      </c>
      <c r="N1167">
        <v>25</v>
      </c>
      <c r="O1167" t="b">
        <v>0</v>
      </c>
      <c r="P1167" t="s">
        <v>8282</v>
      </c>
      <c r="Q1167" s="10" t="s">
        <v>8333</v>
      </c>
      <c r="R1167" t="s">
        <v>8334</v>
      </c>
      <c r="S1167">
        <f t="shared" si="74"/>
        <v>21</v>
      </c>
      <c r="T1167">
        <f t="shared" si="75"/>
        <v>2014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4">
        <f t="shared" si="72"/>
        <v>42181.166666666672</v>
      </c>
      <c r="J1168" s="14">
        <f t="shared" si="73"/>
        <v>42150.485439814816</v>
      </c>
      <c r="K1168">
        <v>1435291200</v>
      </c>
      <c r="L1168">
        <v>1432640342</v>
      </c>
      <c r="M1168" t="b">
        <v>0</v>
      </c>
      <c r="N1168">
        <v>8</v>
      </c>
      <c r="O1168" t="b">
        <v>0</v>
      </c>
      <c r="P1168" t="s">
        <v>8282</v>
      </c>
      <c r="Q1168" s="10" t="s">
        <v>8333</v>
      </c>
      <c r="R1168" t="s">
        <v>8334</v>
      </c>
      <c r="S1168">
        <f t="shared" si="74"/>
        <v>19</v>
      </c>
      <c r="T1168">
        <f t="shared" si="75"/>
        <v>2015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4">
        <f t="shared" si="72"/>
        <v>41894.734895833331</v>
      </c>
      <c r="J1169" s="14">
        <f t="shared" si="73"/>
        <v>41863.734895833331</v>
      </c>
      <c r="K1169">
        <v>1410543495</v>
      </c>
      <c r="L1169">
        <v>1407865095</v>
      </c>
      <c r="M1169" t="b">
        <v>0</v>
      </c>
      <c r="N1169">
        <v>16</v>
      </c>
      <c r="O1169" t="b">
        <v>0</v>
      </c>
      <c r="P1169" t="s">
        <v>8282</v>
      </c>
      <c r="Q1169" s="10" t="s">
        <v>8333</v>
      </c>
      <c r="R1169" t="s">
        <v>8334</v>
      </c>
      <c r="S1169">
        <f t="shared" si="74"/>
        <v>2</v>
      </c>
      <c r="T1169">
        <f t="shared" si="75"/>
        <v>2014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4">
        <f t="shared" si="72"/>
        <v>42635.053993055553</v>
      </c>
      <c r="J1170" s="14">
        <f t="shared" si="73"/>
        <v>42605.053993055553</v>
      </c>
      <c r="K1170">
        <v>1474507065</v>
      </c>
      <c r="L1170">
        <v>1471915065</v>
      </c>
      <c r="M1170" t="b">
        <v>0</v>
      </c>
      <c r="N1170">
        <v>3</v>
      </c>
      <c r="O1170" t="b">
        <v>0</v>
      </c>
      <c r="P1170" t="s">
        <v>8282</v>
      </c>
      <c r="Q1170" s="10" t="s">
        <v>8333</v>
      </c>
      <c r="R1170" t="s">
        <v>8334</v>
      </c>
      <c r="S1170">
        <f t="shared" si="74"/>
        <v>6</v>
      </c>
      <c r="T1170">
        <f t="shared" si="75"/>
        <v>2016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4">
        <f t="shared" si="72"/>
        <v>42057.353738425925</v>
      </c>
      <c r="J1171" s="14">
        <f t="shared" si="73"/>
        <v>42027.353738425925</v>
      </c>
      <c r="K1171">
        <v>1424593763</v>
      </c>
      <c r="L1171">
        <v>1422001763</v>
      </c>
      <c r="M1171" t="b">
        <v>0</v>
      </c>
      <c r="N1171">
        <v>3</v>
      </c>
      <c r="O1171" t="b">
        <v>0</v>
      </c>
      <c r="P1171" t="s">
        <v>8282</v>
      </c>
      <c r="Q1171" s="10" t="s">
        <v>8333</v>
      </c>
      <c r="R1171" t="s">
        <v>8334</v>
      </c>
      <c r="S1171">
        <f t="shared" si="74"/>
        <v>0</v>
      </c>
      <c r="T1171">
        <f t="shared" si="75"/>
        <v>2015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4">
        <f t="shared" si="72"/>
        <v>42154.893182870372</v>
      </c>
      <c r="J1172" s="14">
        <f t="shared" si="73"/>
        <v>42124.893182870372</v>
      </c>
      <c r="K1172">
        <v>1433021171</v>
      </c>
      <c r="L1172">
        <v>1430429171</v>
      </c>
      <c r="M1172" t="b">
        <v>0</v>
      </c>
      <c r="N1172">
        <v>2</v>
      </c>
      <c r="O1172" t="b">
        <v>0</v>
      </c>
      <c r="P1172" t="s">
        <v>8282</v>
      </c>
      <c r="Q1172" s="10" t="s">
        <v>8333</v>
      </c>
      <c r="R1172" t="s">
        <v>8334</v>
      </c>
      <c r="S1172">
        <f t="shared" si="74"/>
        <v>0</v>
      </c>
      <c r="T1172">
        <f t="shared" si="75"/>
        <v>2015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4">
        <f t="shared" si="72"/>
        <v>41956.846377314811</v>
      </c>
      <c r="J1173" s="14">
        <f t="shared" si="73"/>
        <v>41938.804710648146</v>
      </c>
      <c r="K1173">
        <v>1415909927</v>
      </c>
      <c r="L1173">
        <v>1414351127</v>
      </c>
      <c r="M1173" t="b">
        <v>0</v>
      </c>
      <c r="N1173">
        <v>1</v>
      </c>
      <c r="O1173" t="b">
        <v>0</v>
      </c>
      <c r="P1173" t="s">
        <v>8282</v>
      </c>
      <c r="Q1173" s="10" t="s">
        <v>8333</v>
      </c>
      <c r="R1173" t="s">
        <v>8334</v>
      </c>
      <c r="S1173">
        <f t="shared" si="74"/>
        <v>0</v>
      </c>
      <c r="T1173">
        <f t="shared" si="75"/>
        <v>2014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4">
        <f t="shared" si="72"/>
        <v>41871.682314814818</v>
      </c>
      <c r="J1174" s="14">
        <f t="shared" si="73"/>
        <v>41841.682314814818</v>
      </c>
      <c r="K1174">
        <v>1408551752</v>
      </c>
      <c r="L1174">
        <v>1405959752</v>
      </c>
      <c r="M1174" t="b">
        <v>0</v>
      </c>
      <c r="N1174">
        <v>0</v>
      </c>
      <c r="O1174" t="b">
        <v>0</v>
      </c>
      <c r="P1174" t="s">
        <v>8282</v>
      </c>
      <c r="Q1174" s="10" t="s">
        <v>8333</v>
      </c>
      <c r="R1174" t="s">
        <v>8334</v>
      </c>
      <c r="S1174">
        <f t="shared" si="74"/>
        <v>0</v>
      </c>
      <c r="T1174">
        <f t="shared" si="75"/>
        <v>2014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4">
        <f t="shared" si="72"/>
        <v>42219.185844907406</v>
      </c>
      <c r="J1175" s="14">
        <f t="shared" si="73"/>
        <v>42184.185844907406</v>
      </c>
      <c r="K1175">
        <v>1438576057</v>
      </c>
      <c r="L1175">
        <v>1435552057</v>
      </c>
      <c r="M1175" t="b">
        <v>0</v>
      </c>
      <c r="N1175">
        <v>1</v>
      </c>
      <c r="O1175" t="b">
        <v>0</v>
      </c>
      <c r="P1175" t="s">
        <v>8282</v>
      </c>
      <c r="Q1175" s="10" t="s">
        <v>8333</v>
      </c>
      <c r="R1175" t="s">
        <v>8334</v>
      </c>
      <c r="S1175">
        <f t="shared" si="74"/>
        <v>0</v>
      </c>
      <c r="T1175">
        <f t="shared" si="75"/>
        <v>2015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4">
        <f t="shared" si="72"/>
        <v>42498.84174768519</v>
      </c>
      <c r="J1176" s="14">
        <f t="shared" si="73"/>
        <v>42468.84174768519</v>
      </c>
      <c r="K1176">
        <v>1462738327</v>
      </c>
      <c r="L1176">
        <v>1460146327</v>
      </c>
      <c r="M1176" t="b">
        <v>0</v>
      </c>
      <c r="N1176">
        <v>19</v>
      </c>
      <c r="O1176" t="b">
        <v>0</v>
      </c>
      <c r="P1176" t="s">
        <v>8282</v>
      </c>
      <c r="Q1176" s="10" t="s">
        <v>8333</v>
      </c>
      <c r="R1176" t="s">
        <v>8334</v>
      </c>
      <c r="S1176">
        <f t="shared" si="74"/>
        <v>6</v>
      </c>
      <c r="T1176">
        <f t="shared" si="75"/>
        <v>2016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4">
        <f t="shared" si="72"/>
        <v>42200.728460648148</v>
      </c>
      <c r="J1177" s="14">
        <f t="shared" si="73"/>
        <v>42170.728460648148</v>
      </c>
      <c r="K1177">
        <v>1436981339</v>
      </c>
      <c r="L1177">
        <v>1434389339</v>
      </c>
      <c r="M1177" t="b">
        <v>0</v>
      </c>
      <c r="N1177">
        <v>9</v>
      </c>
      <c r="O1177" t="b">
        <v>0</v>
      </c>
      <c r="P1177" t="s">
        <v>8282</v>
      </c>
      <c r="Q1177" s="10" t="s">
        <v>8333</v>
      </c>
      <c r="R1177" t="s">
        <v>8334</v>
      </c>
      <c r="S1177">
        <f t="shared" si="74"/>
        <v>3</v>
      </c>
      <c r="T1177">
        <f t="shared" si="75"/>
        <v>2015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4">
        <f t="shared" si="72"/>
        <v>42800.541666666672</v>
      </c>
      <c r="J1178" s="14">
        <f t="shared" si="73"/>
        <v>42746.019652777773</v>
      </c>
      <c r="K1178">
        <v>1488805200</v>
      </c>
      <c r="L1178">
        <v>1484094498</v>
      </c>
      <c r="M1178" t="b">
        <v>0</v>
      </c>
      <c r="N1178">
        <v>1</v>
      </c>
      <c r="O1178" t="b">
        <v>0</v>
      </c>
      <c r="P1178" t="s">
        <v>8282</v>
      </c>
      <c r="Q1178" s="10" t="s">
        <v>8333</v>
      </c>
      <c r="R1178" t="s">
        <v>8334</v>
      </c>
      <c r="S1178">
        <f t="shared" si="74"/>
        <v>0</v>
      </c>
      <c r="T1178">
        <f t="shared" si="75"/>
        <v>2017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4">
        <f t="shared" si="72"/>
        <v>41927.660833333335</v>
      </c>
      <c r="J1179" s="14">
        <f t="shared" si="73"/>
        <v>41897.660833333335</v>
      </c>
      <c r="K1179">
        <v>1413388296</v>
      </c>
      <c r="L1179">
        <v>1410796296</v>
      </c>
      <c r="M1179" t="b">
        <v>0</v>
      </c>
      <c r="N1179">
        <v>0</v>
      </c>
      <c r="O1179" t="b">
        <v>0</v>
      </c>
      <c r="P1179" t="s">
        <v>8282</v>
      </c>
      <c r="Q1179" s="10" t="s">
        <v>8333</v>
      </c>
      <c r="R1179" t="s">
        <v>8334</v>
      </c>
      <c r="S1179">
        <f t="shared" si="74"/>
        <v>0</v>
      </c>
      <c r="T1179">
        <f t="shared" si="75"/>
        <v>2014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4">
        <f t="shared" si="72"/>
        <v>41867.905694444446</v>
      </c>
      <c r="J1180" s="14">
        <f t="shared" si="73"/>
        <v>41837.905694444446</v>
      </c>
      <c r="K1180">
        <v>1408225452</v>
      </c>
      <c r="L1180">
        <v>1405633452</v>
      </c>
      <c r="M1180" t="b">
        <v>0</v>
      </c>
      <c r="N1180">
        <v>1</v>
      </c>
      <c r="O1180" t="b">
        <v>0</v>
      </c>
      <c r="P1180" t="s">
        <v>8282</v>
      </c>
      <c r="Q1180" s="10" t="s">
        <v>8333</v>
      </c>
      <c r="R1180" t="s">
        <v>8334</v>
      </c>
      <c r="S1180">
        <f t="shared" si="74"/>
        <v>0</v>
      </c>
      <c r="T1180">
        <f t="shared" si="75"/>
        <v>2014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4">
        <f t="shared" si="72"/>
        <v>42305.720219907409</v>
      </c>
      <c r="J1181" s="14">
        <f t="shared" si="73"/>
        <v>42275.720219907409</v>
      </c>
      <c r="K1181">
        <v>1446052627</v>
      </c>
      <c r="L1181">
        <v>1443460627</v>
      </c>
      <c r="M1181" t="b">
        <v>0</v>
      </c>
      <c r="N1181">
        <v>5</v>
      </c>
      <c r="O1181" t="b">
        <v>0</v>
      </c>
      <c r="P1181" t="s">
        <v>8282</v>
      </c>
      <c r="Q1181" s="10" t="s">
        <v>8333</v>
      </c>
      <c r="R1181" t="s">
        <v>8334</v>
      </c>
      <c r="S1181">
        <f t="shared" si="74"/>
        <v>5</v>
      </c>
      <c r="T1181">
        <f t="shared" si="75"/>
        <v>2015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4">
        <f t="shared" si="72"/>
        <v>41818.806875000002</v>
      </c>
      <c r="J1182" s="14">
        <f t="shared" si="73"/>
        <v>41781.806875000002</v>
      </c>
      <c r="K1182">
        <v>1403983314</v>
      </c>
      <c r="L1182">
        <v>1400786514</v>
      </c>
      <c r="M1182" t="b">
        <v>0</v>
      </c>
      <c r="N1182">
        <v>85</v>
      </c>
      <c r="O1182" t="b">
        <v>0</v>
      </c>
      <c r="P1182" t="s">
        <v>8282</v>
      </c>
      <c r="Q1182" s="10" t="s">
        <v>8333</v>
      </c>
      <c r="R1182" t="s">
        <v>8334</v>
      </c>
      <c r="S1182">
        <f t="shared" si="74"/>
        <v>12</v>
      </c>
      <c r="T1182">
        <f t="shared" si="75"/>
        <v>2014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4">
        <f t="shared" si="72"/>
        <v>42064.339363425926</v>
      </c>
      <c r="J1183" s="14">
        <f t="shared" si="73"/>
        <v>42034.339363425926</v>
      </c>
      <c r="K1183">
        <v>1425197321</v>
      </c>
      <c r="L1183">
        <v>1422605321</v>
      </c>
      <c r="M1183" t="b">
        <v>0</v>
      </c>
      <c r="N1183">
        <v>3</v>
      </c>
      <c r="O1183" t="b">
        <v>0</v>
      </c>
      <c r="P1183" t="s">
        <v>8282</v>
      </c>
      <c r="Q1183" s="10" t="s">
        <v>8333</v>
      </c>
      <c r="R1183" t="s">
        <v>8334</v>
      </c>
      <c r="S1183">
        <f t="shared" si="74"/>
        <v>0</v>
      </c>
      <c r="T1183">
        <f t="shared" si="75"/>
        <v>2015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4">
        <f t="shared" si="72"/>
        <v>42747.695833333331</v>
      </c>
      <c r="J1184" s="14">
        <f t="shared" si="73"/>
        <v>42728.827407407407</v>
      </c>
      <c r="K1184">
        <v>1484239320</v>
      </c>
      <c r="L1184">
        <v>1482609088</v>
      </c>
      <c r="M1184" t="b">
        <v>0</v>
      </c>
      <c r="N1184">
        <v>4</v>
      </c>
      <c r="O1184" t="b">
        <v>0</v>
      </c>
      <c r="P1184" t="s">
        <v>8282</v>
      </c>
      <c r="Q1184" s="10" t="s">
        <v>8333</v>
      </c>
      <c r="R1184" t="s">
        <v>8334</v>
      </c>
      <c r="S1184">
        <f t="shared" si="74"/>
        <v>4</v>
      </c>
      <c r="T1184">
        <f t="shared" si="75"/>
        <v>2016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4">
        <f t="shared" si="72"/>
        <v>42676.165972222225</v>
      </c>
      <c r="J1185" s="14">
        <f t="shared" si="73"/>
        <v>42656.86137731481</v>
      </c>
      <c r="K1185">
        <v>1478059140</v>
      </c>
      <c r="L1185">
        <v>1476391223</v>
      </c>
      <c r="M1185" t="b">
        <v>0</v>
      </c>
      <c r="N1185">
        <v>3</v>
      </c>
      <c r="O1185" t="b">
        <v>0</v>
      </c>
      <c r="P1185" t="s">
        <v>8282</v>
      </c>
      <c r="Q1185" s="10" t="s">
        <v>8333</v>
      </c>
      <c r="R1185" t="s">
        <v>8334</v>
      </c>
      <c r="S1185">
        <f t="shared" si="74"/>
        <v>4</v>
      </c>
      <c r="T1185">
        <f t="shared" si="75"/>
        <v>2016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4">
        <f t="shared" si="72"/>
        <v>42772.599664351852</v>
      </c>
      <c r="J1186" s="14">
        <f t="shared" si="73"/>
        <v>42741.599664351852</v>
      </c>
      <c r="K1186">
        <v>1486391011</v>
      </c>
      <c r="L1186">
        <v>1483712611</v>
      </c>
      <c r="M1186" t="b">
        <v>0</v>
      </c>
      <c r="N1186">
        <v>375</v>
      </c>
      <c r="O1186" t="b">
        <v>1</v>
      </c>
      <c r="P1186" t="s">
        <v>8283</v>
      </c>
      <c r="Q1186" s="10" t="s">
        <v>8335</v>
      </c>
      <c r="R1186" t="s">
        <v>8336</v>
      </c>
      <c r="S1186">
        <f t="shared" si="74"/>
        <v>105</v>
      </c>
      <c r="T1186">
        <f t="shared" si="75"/>
        <v>2017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4">
        <f t="shared" si="72"/>
        <v>42163.166666666672</v>
      </c>
      <c r="J1187" s="14">
        <f t="shared" si="73"/>
        <v>42130.865150462967</v>
      </c>
      <c r="K1187">
        <v>1433736000</v>
      </c>
      <c r="L1187">
        <v>1430945149</v>
      </c>
      <c r="M1187" t="b">
        <v>0</v>
      </c>
      <c r="N1187">
        <v>111</v>
      </c>
      <c r="O1187" t="b">
        <v>1</v>
      </c>
      <c r="P1187" t="s">
        <v>8283</v>
      </c>
      <c r="Q1187" s="10" t="s">
        <v>8335</v>
      </c>
      <c r="R1187" t="s">
        <v>8336</v>
      </c>
      <c r="S1187">
        <f t="shared" si="74"/>
        <v>105</v>
      </c>
      <c r="T1187">
        <f t="shared" si="75"/>
        <v>2015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4">
        <f t="shared" si="72"/>
        <v>42156.945833333331</v>
      </c>
      <c r="J1188" s="14">
        <f t="shared" si="73"/>
        <v>42123.86336805555</v>
      </c>
      <c r="K1188">
        <v>1433198520</v>
      </c>
      <c r="L1188">
        <v>1430340195</v>
      </c>
      <c r="M1188" t="b">
        <v>0</v>
      </c>
      <c r="N1188">
        <v>123</v>
      </c>
      <c r="O1188" t="b">
        <v>1</v>
      </c>
      <c r="P1188" t="s">
        <v>8283</v>
      </c>
      <c r="Q1188" s="10" t="s">
        <v>8335</v>
      </c>
      <c r="R1188" t="s">
        <v>8336</v>
      </c>
      <c r="S1188">
        <f t="shared" si="74"/>
        <v>107</v>
      </c>
      <c r="T1188">
        <f t="shared" si="75"/>
        <v>2015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4">
        <f t="shared" si="72"/>
        <v>42141.75</v>
      </c>
      <c r="J1189" s="14">
        <f t="shared" si="73"/>
        <v>42109.894942129627</v>
      </c>
      <c r="K1189">
        <v>1431885600</v>
      </c>
      <c r="L1189">
        <v>1429133323</v>
      </c>
      <c r="M1189" t="b">
        <v>0</v>
      </c>
      <c r="N1189">
        <v>70</v>
      </c>
      <c r="O1189" t="b">
        <v>1</v>
      </c>
      <c r="P1189" t="s">
        <v>8283</v>
      </c>
      <c r="Q1189" s="10" t="s">
        <v>8335</v>
      </c>
      <c r="R1189" t="s">
        <v>8336</v>
      </c>
      <c r="S1189">
        <f t="shared" si="74"/>
        <v>104</v>
      </c>
      <c r="T1189">
        <f t="shared" si="75"/>
        <v>2015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4">
        <f t="shared" si="72"/>
        <v>42732.700694444444</v>
      </c>
      <c r="J1190" s="14">
        <f t="shared" si="73"/>
        <v>42711.700694444444</v>
      </c>
      <c r="K1190">
        <v>1482943740</v>
      </c>
      <c r="L1190">
        <v>1481129340</v>
      </c>
      <c r="M1190" t="b">
        <v>0</v>
      </c>
      <c r="N1190">
        <v>85</v>
      </c>
      <c r="O1190" t="b">
        <v>1</v>
      </c>
      <c r="P1190" t="s">
        <v>8283</v>
      </c>
      <c r="Q1190" s="10" t="s">
        <v>8335</v>
      </c>
      <c r="R1190" t="s">
        <v>8336</v>
      </c>
      <c r="S1190">
        <f t="shared" si="74"/>
        <v>161</v>
      </c>
      <c r="T1190">
        <f t="shared" si="75"/>
        <v>2016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4">
        <f t="shared" si="72"/>
        <v>42550.979108796295</v>
      </c>
      <c r="J1191" s="14">
        <f t="shared" si="73"/>
        <v>42529.979108796295</v>
      </c>
      <c r="K1191">
        <v>1467242995</v>
      </c>
      <c r="L1191">
        <v>1465428595</v>
      </c>
      <c r="M1191" t="b">
        <v>0</v>
      </c>
      <c r="N1191">
        <v>86</v>
      </c>
      <c r="O1191" t="b">
        <v>1</v>
      </c>
      <c r="P1191" t="s">
        <v>8283</v>
      </c>
      <c r="Q1191" s="10" t="s">
        <v>8335</v>
      </c>
      <c r="R1191" t="s">
        <v>8336</v>
      </c>
      <c r="S1191">
        <f t="shared" si="74"/>
        <v>108</v>
      </c>
      <c r="T1191">
        <f t="shared" si="75"/>
        <v>2016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4">
        <f t="shared" si="72"/>
        <v>41882.665798611109</v>
      </c>
      <c r="J1192" s="14">
        <f t="shared" si="73"/>
        <v>41852.665798611109</v>
      </c>
      <c r="K1192">
        <v>1409500725</v>
      </c>
      <c r="L1192">
        <v>1406908725</v>
      </c>
      <c r="M1192" t="b">
        <v>0</v>
      </c>
      <c r="N1192">
        <v>13</v>
      </c>
      <c r="O1192" t="b">
        <v>1</v>
      </c>
      <c r="P1192" t="s">
        <v>8283</v>
      </c>
      <c r="Q1192" s="10" t="s">
        <v>8335</v>
      </c>
      <c r="R1192" t="s">
        <v>8336</v>
      </c>
      <c r="S1192">
        <f t="shared" si="74"/>
        <v>135</v>
      </c>
      <c r="T1192">
        <f t="shared" si="75"/>
        <v>2014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4">
        <f t="shared" si="72"/>
        <v>42449.562037037031</v>
      </c>
      <c r="J1193" s="14">
        <f t="shared" si="73"/>
        <v>42419.603703703702</v>
      </c>
      <c r="K1193">
        <v>1458480560</v>
      </c>
      <c r="L1193">
        <v>1455892160</v>
      </c>
      <c r="M1193" t="b">
        <v>0</v>
      </c>
      <c r="N1193">
        <v>33</v>
      </c>
      <c r="O1193" t="b">
        <v>1</v>
      </c>
      <c r="P1193" t="s">
        <v>8283</v>
      </c>
      <c r="Q1193" s="10" t="s">
        <v>8335</v>
      </c>
      <c r="R1193" t="s">
        <v>8336</v>
      </c>
      <c r="S1193">
        <f t="shared" si="74"/>
        <v>109</v>
      </c>
      <c r="T1193">
        <f t="shared" si="75"/>
        <v>2016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4">
        <f t="shared" si="72"/>
        <v>42777.506689814814</v>
      </c>
      <c r="J1194" s="14">
        <f t="shared" si="73"/>
        <v>42747.506689814814</v>
      </c>
      <c r="K1194">
        <v>1486814978</v>
      </c>
      <c r="L1194">
        <v>1484222978</v>
      </c>
      <c r="M1194" t="b">
        <v>0</v>
      </c>
      <c r="N1194">
        <v>15</v>
      </c>
      <c r="O1194" t="b">
        <v>1</v>
      </c>
      <c r="P1194" t="s">
        <v>8283</v>
      </c>
      <c r="Q1194" s="10" t="s">
        <v>8335</v>
      </c>
      <c r="R1194" t="s">
        <v>8336</v>
      </c>
      <c r="S1194">
        <f t="shared" si="74"/>
        <v>290</v>
      </c>
      <c r="T1194">
        <f t="shared" si="75"/>
        <v>2017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4">
        <f t="shared" si="72"/>
        <v>42469.734409722223</v>
      </c>
      <c r="J1195" s="14">
        <f t="shared" si="73"/>
        <v>42409.776076388895</v>
      </c>
      <c r="K1195">
        <v>1460223453</v>
      </c>
      <c r="L1195">
        <v>1455043053</v>
      </c>
      <c r="M1195" t="b">
        <v>0</v>
      </c>
      <c r="N1195">
        <v>273</v>
      </c>
      <c r="O1195" t="b">
        <v>1</v>
      </c>
      <c r="P1195" t="s">
        <v>8283</v>
      </c>
      <c r="Q1195" s="10" t="s">
        <v>8335</v>
      </c>
      <c r="R1195" t="s">
        <v>8336</v>
      </c>
      <c r="S1195">
        <f t="shared" si="74"/>
        <v>104</v>
      </c>
      <c r="T1195">
        <f t="shared" si="75"/>
        <v>2016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4">
        <f t="shared" si="72"/>
        <v>42102.488182870366</v>
      </c>
      <c r="J1196" s="14">
        <f t="shared" si="73"/>
        <v>42072.488182870366</v>
      </c>
      <c r="K1196">
        <v>1428493379</v>
      </c>
      <c r="L1196">
        <v>1425901379</v>
      </c>
      <c r="M1196" t="b">
        <v>0</v>
      </c>
      <c r="N1196">
        <v>714</v>
      </c>
      <c r="O1196" t="b">
        <v>1</v>
      </c>
      <c r="P1196" t="s">
        <v>8283</v>
      </c>
      <c r="Q1196" s="10" t="s">
        <v>8335</v>
      </c>
      <c r="R1196" t="s">
        <v>8336</v>
      </c>
      <c r="S1196">
        <f t="shared" si="74"/>
        <v>322</v>
      </c>
      <c r="T1196">
        <f t="shared" si="75"/>
        <v>2015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4">
        <f t="shared" si="72"/>
        <v>42358.375</v>
      </c>
      <c r="J1197" s="14">
        <f t="shared" si="73"/>
        <v>42298.34783564815</v>
      </c>
      <c r="K1197">
        <v>1450602000</v>
      </c>
      <c r="L1197">
        <v>1445415653</v>
      </c>
      <c r="M1197" t="b">
        <v>0</v>
      </c>
      <c r="N1197">
        <v>170</v>
      </c>
      <c r="O1197" t="b">
        <v>1</v>
      </c>
      <c r="P1197" t="s">
        <v>8283</v>
      </c>
      <c r="Q1197" s="10" t="s">
        <v>8335</v>
      </c>
      <c r="R1197" t="s">
        <v>8336</v>
      </c>
      <c r="S1197">
        <f t="shared" si="74"/>
        <v>135</v>
      </c>
      <c r="T1197">
        <f t="shared" si="75"/>
        <v>2015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4">
        <f t="shared" si="72"/>
        <v>42356.818738425922</v>
      </c>
      <c r="J1198" s="14">
        <f t="shared" si="73"/>
        <v>42326.818738425922</v>
      </c>
      <c r="K1198">
        <v>1450467539</v>
      </c>
      <c r="L1198">
        <v>1447875539</v>
      </c>
      <c r="M1198" t="b">
        <v>0</v>
      </c>
      <c r="N1198">
        <v>512</v>
      </c>
      <c r="O1198" t="b">
        <v>1</v>
      </c>
      <c r="P1198" t="s">
        <v>8283</v>
      </c>
      <c r="Q1198" s="10" t="s">
        <v>8335</v>
      </c>
      <c r="R1198" t="s">
        <v>8336</v>
      </c>
      <c r="S1198">
        <f t="shared" si="74"/>
        <v>270</v>
      </c>
      <c r="T1198">
        <f t="shared" si="75"/>
        <v>2015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4">
        <f t="shared" si="72"/>
        <v>42534.249305555553</v>
      </c>
      <c r="J1199" s="14">
        <f t="shared" si="73"/>
        <v>42503.66474537037</v>
      </c>
      <c r="K1199">
        <v>1465797540</v>
      </c>
      <c r="L1199">
        <v>1463155034</v>
      </c>
      <c r="M1199" t="b">
        <v>0</v>
      </c>
      <c r="N1199">
        <v>314</v>
      </c>
      <c r="O1199" t="b">
        <v>1</v>
      </c>
      <c r="P1199" t="s">
        <v>8283</v>
      </c>
      <c r="Q1199" s="10" t="s">
        <v>8335</v>
      </c>
      <c r="R1199" t="s">
        <v>8336</v>
      </c>
      <c r="S1199">
        <f t="shared" si="74"/>
        <v>253</v>
      </c>
      <c r="T1199">
        <f t="shared" si="75"/>
        <v>2016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4">
        <f t="shared" si="72"/>
        <v>42369.125</v>
      </c>
      <c r="J1200" s="14">
        <f t="shared" si="73"/>
        <v>42333.619050925925</v>
      </c>
      <c r="K1200">
        <v>1451530800</v>
      </c>
      <c r="L1200">
        <v>1448463086</v>
      </c>
      <c r="M1200" t="b">
        <v>0</v>
      </c>
      <c r="N1200">
        <v>167</v>
      </c>
      <c r="O1200" t="b">
        <v>1</v>
      </c>
      <c r="P1200" t="s">
        <v>8283</v>
      </c>
      <c r="Q1200" s="10" t="s">
        <v>8335</v>
      </c>
      <c r="R1200" t="s">
        <v>8336</v>
      </c>
      <c r="S1200">
        <f t="shared" si="74"/>
        <v>261</v>
      </c>
      <c r="T1200">
        <f t="shared" si="75"/>
        <v>2015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4">
        <f t="shared" si="72"/>
        <v>42193.770833333328</v>
      </c>
      <c r="J1201" s="14">
        <f t="shared" si="73"/>
        <v>42161.770833333328</v>
      </c>
      <c r="K1201">
        <v>1436380200</v>
      </c>
      <c r="L1201">
        <v>1433615400</v>
      </c>
      <c r="M1201" t="b">
        <v>0</v>
      </c>
      <c r="N1201">
        <v>9</v>
      </c>
      <c r="O1201" t="b">
        <v>1</v>
      </c>
      <c r="P1201" t="s">
        <v>8283</v>
      </c>
      <c r="Q1201" s="10" t="s">
        <v>8335</v>
      </c>
      <c r="R1201" t="s">
        <v>8336</v>
      </c>
      <c r="S1201">
        <f t="shared" si="74"/>
        <v>101</v>
      </c>
      <c r="T1201">
        <f t="shared" si="75"/>
        <v>2015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4">
        <f t="shared" si="72"/>
        <v>42110.477500000001</v>
      </c>
      <c r="J1202" s="14">
        <f t="shared" si="73"/>
        <v>42089.477500000001</v>
      </c>
      <c r="K1202">
        <v>1429183656</v>
      </c>
      <c r="L1202">
        <v>1427369256</v>
      </c>
      <c r="M1202" t="b">
        <v>0</v>
      </c>
      <c r="N1202">
        <v>103</v>
      </c>
      <c r="O1202" t="b">
        <v>1</v>
      </c>
      <c r="P1202" t="s">
        <v>8283</v>
      </c>
      <c r="Q1202" s="10" t="s">
        <v>8335</v>
      </c>
      <c r="R1202" t="s">
        <v>8336</v>
      </c>
      <c r="S1202">
        <f t="shared" si="74"/>
        <v>126</v>
      </c>
      <c r="T1202">
        <f t="shared" si="75"/>
        <v>2015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4">
        <f t="shared" si="72"/>
        <v>42566.60701388889</v>
      </c>
      <c r="J1203" s="14">
        <f t="shared" si="73"/>
        <v>42536.60701388889</v>
      </c>
      <c r="K1203">
        <v>1468593246</v>
      </c>
      <c r="L1203">
        <v>1466001246</v>
      </c>
      <c r="M1203" t="b">
        <v>0</v>
      </c>
      <c r="N1203">
        <v>111</v>
      </c>
      <c r="O1203" t="b">
        <v>1</v>
      </c>
      <c r="P1203" t="s">
        <v>8283</v>
      </c>
      <c r="Q1203" s="10" t="s">
        <v>8335</v>
      </c>
      <c r="R1203" t="s">
        <v>8336</v>
      </c>
      <c r="S1203">
        <f t="shared" si="74"/>
        <v>102</v>
      </c>
      <c r="T1203">
        <f t="shared" si="75"/>
        <v>2016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4">
        <f t="shared" si="72"/>
        <v>42182.288819444439</v>
      </c>
      <c r="J1204" s="14">
        <f t="shared" si="73"/>
        <v>42152.288819444439</v>
      </c>
      <c r="K1204">
        <v>1435388154</v>
      </c>
      <c r="L1204">
        <v>1432796154</v>
      </c>
      <c r="M1204" t="b">
        <v>0</v>
      </c>
      <c r="N1204">
        <v>271</v>
      </c>
      <c r="O1204" t="b">
        <v>1</v>
      </c>
      <c r="P1204" t="s">
        <v>8283</v>
      </c>
      <c r="Q1204" s="10" t="s">
        <v>8335</v>
      </c>
      <c r="R1204" t="s">
        <v>8336</v>
      </c>
      <c r="S1204">
        <f t="shared" si="74"/>
        <v>199</v>
      </c>
      <c r="T1204">
        <f t="shared" si="75"/>
        <v>2015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4">
        <f t="shared" si="72"/>
        <v>42155.614895833336</v>
      </c>
      <c r="J1205" s="14">
        <f t="shared" si="73"/>
        <v>42125.614895833336</v>
      </c>
      <c r="K1205">
        <v>1433083527</v>
      </c>
      <c r="L1205">
        <v>1430491527</v>
      </c>
      <c r="M1205" t="b">
        <v>0</v>
      </c>
      <c r="N1205">
        <v>101</v>
      </c>
      <c r="O1205" t="b">
        <v>1</v>
      </c>
      <c r="P1205" t="s">
        <v>8283</v>
      </c>
      <c r="Q1205" s="10" t="s">
        <v>8335</v>
      </c>
      <c r="R1205" t="s">
        <v>8336</v>
      </c>
      <c r="S1205">
        <f t="shared" si="74"/>
        <v>102</v>
      </c>
      <c r="T1205">
        <f t="shared" si="75"/>
        <v>2015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4">
        <f t="shared" si="72"/>
        <v>42342.208333333328</v>
      </c>
      <c r="J1206" s="14">
        <f t="shared" si="73"/>
        <v>42297.748067129629</v>
      </c>
      <c r="K1206">
        <v>1449205200</v>
      </c>
      <c r="L1206">
        <v>1445363833</v>
      </c>
      <c r="M1206" t="b">
        <v>0</v>
      </c>
      <c r="N1206">
        <v>57</v>
      </c>
      <c r="O1206" t="b">
        <v>1</v>
      </c>
      <c r="P1206" t="s">
        <v>8283</v>
      </c>
      <c r="Q1206" s="10" t="s">
        <v>8335</v>
      </c>
      <c r="R1206" t="s">
        <v>8336</v>
      </c>
      <c r="S1206">
        <f t="shared" si="74"/>
        <v>103</v>
      </c>
      <c r="T1206">
        <f t="shared" si="75"/>
        <v>2015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4">
        <f t="shared" si="72"/>
        <v>42168.506377314814</v>
      </c>
      <c r="J1207" s="14">
        <f t="shared" si="73"/>
        <v>42138.506377314814</v>
      </c>
      <c r="K1207">
        <v>1434197351</v>
      </c>
      <c r="L1207">
        <v>1431605351</v>
      </c>
      <c r="M1207" t="b">
        <v>0</v>
      </c>
      <c r="N1207">
        <v>62</v>
      </c>
      <c r="O1207" t="b">
        <v>1</v>
      </c>
      <c r="P1207" t="s">
        <v>8283</v>
      </c>
      <c r="Q1207" s="10" t="s">
        <v>8335</v>
      </c>
      <c r="R1207" t="s">
        <v>8336</v>
      </c>
      <c r="S1207">
        <f t="shared" si="74"/>
        <v>101</v>
      </c>
      <c r="T1207">
        <f t="shared" si="75"/>
        <v>2015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4">
        <f t="shared" si="72"/>
        <v>42805.561805555553</v>
      </c>
      <c r="J1208" s="14">
        <f t="shared" si="73"/>
        <v>42772.776076388895</v>
      </c>
      <c r="K1208">
        <v>1489238940</v>
      </c>
      <c r="L1208">
        <v>1486406253</v>
      </c>
      <c r="M1208" t="b">
        <v>0</v>
      </c>
      <c r="N1208">
        <v>32</v>
      </c>
      <c r="O1208" t="b">
        <v>1</v>
      </c>
      <c r="P1208" t="s">
        <v>8283</v>
      </c>
      <c r="Q1208" s="10" t="s">
        <v>8335</v>
      </c>
      <c r="R1208" t="s">
        <v>8336</v>
      </c>
      <c r="S1208">
        <f t="shared" si="74"/>
        <v>115</v>
      </c>
      <c r="T1208">
        <f t="shared" si="75"/>
        <v>2017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4">
        <f t="shared" si="72"/>
        <v>42460.416666666672</v>
      </c>
      <c r="J1209" s="14">
        <f t="shared" si="73"/>
        <v>42430.430243055554</v>
      </c>
      <c r="K1209">
        <v>1459418400</v>
      </c>
      <c r="L1209">
        <v>1456827573</v>
      </c>
      <c r="M1209" t="b">
        <v>0</v>
      </c>
      <c r="N1209">
        <v>141</v>
      </c>
      <c r="O1209" t="b">
        <v>1</v>
      </c>
      <c r="P1209" t="s">
        <v>8283</v>
      </c>
      <c r="Q1209" s="10" t="s">
        <v>8335</v>
      </c>
      <c r="R1209" t="s">
        <v>8336</v>
      </c>
      <c r="S1209">
        <f t="shared" si="74"/>
        <v>104</v>
      </c>
      <c r="T1209">
        <f t="shared" si="75"/>
        <v>2016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4">
        <f t="shared" si="72"/>
        <v>42453.667407407411</v>
      </c>
      <c r="J1210" s="14">
        <f t="shared" si="73"/>
        <v>42423.709074074075</v>
      </c>
      <c r="K1210">
        <v>1458835264</v>
      </c>
      <c r="L1210">
        <v>1456246864</v>
      </c>
      <c r="M1210" t="b">
        <v>0</v>
      </c>
      <c r="N1210">
        <v>75</v>
      </c>
      <c r="O1210" t="b">
        <v>1</v>
      </c>
      <c r="P1210" t="s">
        <v>8283</v>
      </c>
      <c r="Q1210" s="10" t="s">
        <v>8335</v>
      </c>
      <c r="R1210" t="s">
        <v>8336</v>
      </c>
      <c r="S1210">
        <f t="shared" si="74"/>
        <v>155</v>
      </c>
      <c r="T1210">
        <f t="shared" si="75"/>
        <v>2016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4">
        <f t="shared" si="72"/>
        <v>42791.846122685187</v>
      </c>
      <c r="J1211" s="14">
        <f t="shared" si="73"/>
        <v>42761.846122685187</v>
      </c>
      <c r="K1211">
        <v>1488053905</v>
      </c>
      <c r="L1211">
        <v>1485461905</v>
      </c>
      <c r="M1211" t="b">
        <v>0</v>
      </c>
      <c r="N1211">
        <v>46</v>
      </c>
      <c r="O1211" t="b">
        <v>1</v>
      </c>
      <c r="P1211" t="s">
        <v>8283</v>
      </c>
      <c r="Q1211" s="10" t="s">
        <v>8335</v>
      </c>
      <c r="R1211" t="s">
        <v>8336</v>
      </c>
      <c r="S1211">
        <f t="shared" si="74"/>
        <v>106</v>
      </c>
      <c r="T1211">
        <f t="shared" si="75"/>
        <v>2017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4">
        <f t="shared" si="72"/>
        <v>42155.875</v>
      </c>
      <c r="J1212" s="14">
        <f t="shared" si="73"/>
        <v>42132.941805555558</v>
      </c>
      <c r="K1212">
        <v>1433106000</v>
      </c>
      <c r="L1212">
        <v>1431124572</v>
      </c>
      <c r="M1212" t="b">
        <v>0</v>
      </c>
      <c r="N1212">
        <v>103</v>
      </c>
      <c r="O1212" t="b">
        <v>1</v>
      </c>
      <c r="P1212" t="s">
        <v>8283</v>
      </c>
      <c r="Q1212" s="10" t="s">
        <v>8335</v>
      </c>
      <c r="R1212" t="s">
        <v>8336</v>
      </c>
      <c r="S1212">
        <f t="shared" si="74"/>
        <v>254</v>
      </c>
      <c r="T1212">
        <f t="shared" si="75"/>
        <v>2015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4">
        <f t="shared" si="72"/>
        <v>42530.866446759261</v>
      </c>
      <c r="J1213" s="14">
        <f t="shared" si="73"/>
        <v>42515.866446759261</v>
      </c>
      <c r="K1213">
        <v>1465505261</v>
      </c>
      <c r="L1213">
        <v>1464209261</v>
      </c>
      <c r="M1213" t="b">
        <v>0</v>
      </c>
      <c r="N1213">
        <v>6</v>
      </c>
      <c r="O1213" t="b">
        <v>1</v>
      </c>
      <c r="P1213" t="s">
        <v>8283</v>
      </c>
      <c r="Q1213" s="10" t="s">
        <v>8335</v>
      </c>
      <c r="R1213" t="s">
        <v>8336</v>
      </c>
      <c r="S1213">
        <f t="shared" si="74"/>
        <v>101</v>
      </c>
      <c r="T1213">
        <f t="shared" si="75"/>
        <v>2016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4">
        <f t="shared" si="72"/>
        <v>42335.041666666672</v>
      </c>
      <c r="J1214" s="14">
        <f t="shared" si="73"/>
        <v>42318.950173611112</v>
      </c>
      <c r="K1214">
        <v>1448586000</v>
      </c>
      <c r="L1214">
        <v>1447195695</v>
      </c>
      <c r="M1214" t="b">
        <v>0</v>
      </c>
      <c r="N1214">
        <v>83</v>
      </c>
      <c r="O1214" t="b">
        <v>1</v>
      </c>
      <c r="P1214" t="s">
        <v>8283</v>
      </c>
      <c r="Q1214" s="10" t="s">
        <v>8335</v>
      </c>
      <c r="R1214" t="s">
        <v>8336</v>
      </c>
      <c r="S1214">
        <f t="shared" si="74"/>
        <v>129</v>
      </c>
      <c r="T1214">
        <f t="shared" si="75"/>
        <v>2015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4">
        <f t="shared" si="72"/>
        <v>42766.755787037036</v>
      </c>
      <c r="J1215" s="14">
        <f t="shared" si="73"/>
        <v>42731.755787037036</v>
      </c>
      <c r="K1215">
        <v>1485886100</v>
      </c>
      <c r="L1215">
        <v>1482862100</v>
      </c>
      <c r="M1215" t="b">
        <v>0</v>
      </c>
      <c r="N1215">
        <v>108</v>
      </c>
      <c r="O1215" t="b">
        <v>1</v>
      </c>
      <c r="P1215" t="s">
        <v>8283</v>
      </c>
      <c r="Q1215" s="10" t="s">
        <v>8335</v>
      </c>
      <c r="R1215" t="s">
        <v>8336</v>
      </c>
      <c r="S1215">
        <f t="shared" si="74"/>
        <v>102</v>
      </c>
      <c r="T1215">
        <f t="shared" si="75"/>
        <v>2016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4">
        <f t="shared" si="72"/>
        <v>42164.840335648143</v>
      </c>
      <c r="J1216" s="14">
        <f t="shared" si="73"/>
        <v>42104.840335648143</v>
      </c>
      <c r="K1216">
        <v>1433880605</v>
      </c>
      <c r="L1216">
        <v>1428696605</v>
      </c>
      <c r="M1216" t="b">
        <v>0</v>
      </c>
      <c r="N1216">
        <v>25</v>
      </c>
      <c r="O1216" t="b">
        <v>1</v>
      </c>
      <c r="P1216" t="s">
        <v>8283</v>
      </c>
      <c r="Q1216" s="10" t="s">
        <v>8335</v>
      </c>
      <c r="R1216" t="s">
        <v>8336</v>
      </c>
      <c r="S1216">
        <f t="shared" si="74"/>
        <v>132</v>
      </c>
      <c r="T1216">
        <f t="shared" si="75"/>
        <v>2015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4">
        <f t="shared" si="72"/>
        <v>41789.923101851848</v>
      </c>
      <c r="J1217" s="14">
        <f t="shared" si="73"/>
        <v>41759.923101851848</v>
      </c>
      <c r="K1217">
        <v>1401487756</v>
      </c>
      <c r="L1217">
        <v>1398895756</v>
      </c>
      <c r="M1217" t="b">
        <v>0</v>
      </c>
      <c r="N1217">
        <v>549</v>
      </c>
      <c r="O1217" t="b">
        <v>1</v>
      </c>
      <c r="P1217" t="s">
        <v>8283</v>
      </c>
      <c r="Q1217" s="10" t="s">
        <v>8335</v>
      </c>
      <c r="R1217" t="s">
        <v>8336</v>
      </c>
      <c r="S1217">
        <f t="shared" si="74"/>
        <v>786</v>
      </c>
      <c r="T1217">
        <f t="shared" si="75"/>
        <v>2014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4">
        <f t="shared" ref="I1218:I1281" si="76">K1218/60/60/24+DATE(1970,1,1)</f>
        <v>42279.960416666669</v>
      </c>
      <c r="J1218" s="14">
        <f t="shared" ref="J1218:J1281" si="77">L1218/60/60/24+DATE(1970,1,1)</f>
        <v>42247.616400462968</v>
      </c>
      <c r="K1218">
        <v>1443826980</v>
      </c>
      <c r="L1218">
        <v>1441032457</v>
      </c>
      <c r="M1218" t="b">
        <v>0</v>
      </c>
      <c r="N1218">
        <v>222</v>
      </c>
      <c r="O1218" t="b">
        <v>1</v>
      </c>
      <c r="P1218" t="s">
        <v>8283</v>
      </c>
      <c r="Q1218" s="10" t="s">
        <v>8335</v>
      </c>
      <c r="R1218" t="s">
        <v>8336</v>
      </c>
      <c r="S1218">
        <f t="shared" ref="S1218:S1281" si="78">ROUND(E1218/D1218*100,0)</f>
        <v>146</v>
      </c>
      <c r="T1218">
        <f t="shared" ref="T1218:T1281" si="79">YEAR(J1218)</f>
        <v>2015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4">
        <f t="shared" si="76"/>
        <v>42565.809490740736</v>
      </c>
      <c r="J1219" s="14">
        <f t="shared" si="77"/>
        <v>42535.809490740736</v>
      </c>
      <c r="K1219">
        <v>1468524340</v>
      </c>
      <c r="L1219">
        <v>1465932340</v>
      </c>
      <c r="M1219" t="b">
        <v>0</v>
      </c>
      <c r="N1219">
        <v>183</v>
      </c>
      <c r="O1219" t="b">
        <v>1</v>
      </c>
      <c r="P1219" t="s">
        <v>8283</v>
      </c>
      <c r="Q1219" s="10" t="s">
        <v>8335</v>
      </c>
      <c r="R1219" t="s">
        <v>8336</v>
      </c>
      <c r="S1219">
        <f t="shared" si="78"/>
        <v>103</v>
      </c>
      <c r="T1219">
        <f t="shared" si="79"/>
        <v>2016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4">
        <f t="shared" si="76"/>
        <v>42309.125</v>
      </c>
      <c r="J1220" s="14">
        <f t="shared" si="77"/>
        <v>42278.662037037036</v>
      </c>
      <c r="K1220">
        <v>1446346800</v>
      </c>
      <c r="L1220">
        <v>1443714800</v>
      </c>
      <c r="M1220" t="b">
        <v>0</v>
      </c>
      <c r="N1220">
        <v>89</v>
      </c>
      <c r="O1220" t="b">
        <v>1</v>
      </c>
      <c r="P1220" t="s">
        <v>8283</v>
      </c>
      <c r="Q1220" s="10" t="s">
        <v>8335</v>
      </c>
      <c r="R1220" t="s">
        <v>8336</v>
      </c>
      <c r="S1220">
        <f t="shared" si="78"/>
        <v>172</v>
      </c>
      <c r="T1220">
        <f t="shared" si="79"/>
        <v>2015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4">
        <f t="shared" si="76"/>
        <v>42663.461956018517</v>
      </c>
      <c r="J1221" s="14">
        <f t="shared" si="77"/>
        <v>42633.461956018517</v>
      </c>
      <c r="K1221">
        <v>1476961513</v>
      </c>
      <c r="L1221">
        <v>1474369513</v>
      </c>
      <c r="M1221" t="b">
        <v>0</v>
      </c>
      <c r="N1221">
        <v>253</v>
      </c>
      <c r="O1221" t="b">
        <v>1</v>
      </c>
      <c r="P1221" t="s">
        <v>8283</v>
      </c>
      <c r="Q1221" s="10" t="s">
        <v>8335</v>
      </c>
      <c r="R1221" t="s">
        <v>8336</v>
      </c>
      <c r="S1221">
        <f t="shared" si="78"/>
        <v>159</v>
      </c>
      <c r="T1221">
        <f t="shared" si="79"/>
        <v>2016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4">
        <f t="shared" si="76"/>
        <v>42241.628611111111</v>
      </c>
      <c r="J1222" s="14">
        <f t="shared" si="77"/>
        <v>42211.628611111111</v>
      </c>
      <c r="K1222">
        <v>1440515112</v>
      </c>
      <c r="L1222">
        <v>1437923112</v>
      </c>
      <c r="M1222" t="b">
        <v>0</v>
      </c>
      <c r="N1222">
        <v>140</v>
      </c>
      <c r="O1222" t="b">
        <v>1</v>
      </c>
      <c r="P1222" t="s">
        <v>8283</v>
      </c>
      <c r="Q1222" s="10" t="s">
        <v>8335</v>
      </c>
      <c r="R1222" t="s">
        <v>8336</v>
      </c>
      <c r="S1222">
        <f t="shared" si="78"/>
        <v>104</v>
      </c>
      <c r="T1222">
        <f t="shared" si="79"/>
        <v>2015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4">
        <f t="shared" si="76"/>
        <v>42708</v>
      </c>
      <c r="J1223" s="14">
        <f t="shared" si="77"/>
        <v>42680.47555555556</v>
      </c>
      <c r="K1223">
        <v>1480809600</v>
      </c>
      <c r="L1223">
        <v>1478431488</v>
      </c>
      <c r="M1223" t="b">
        <v>0</v>
      </c>
      <c r="N1223">
        <v>103</v>
      </c>
      <c r="O1223" t="b">
        <v>1</v>
      </c>
      <c r="P1223" t="s">
        <v>8283</v>
      </c>
      <c r="Q1223" s="10" t="s">
        <v>8335</v>
      </c>
      <c r="R1223" t="s">
        <v>8336</v>
      </c>
      <c r="S1223">
        <f t="shared" si="78"/>
        <v>111</v>
      </c>
      <c r="T1223">
        <f t="shared" si="79"/>
        <v>2016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4">
        <f t="shared" si="76"/>
        <v>42461.166666666672</v>
      </c>
      <c r="J1224" s="14">
        <f t="shared" si="77"/>
        <v>42430.720451388886</v>
      </c>
      <c r="K1224">
        <v>1459483200</v>
      </c>
      <c r="L1224">
        <v>1456852647</v>
      </c>
      <c r="M1224" t="b">
        <v>0</v>
      </c>
      <c r="N1224">
        <v>138</v>
      </c>
      <c r="O1224" t="b">
        <v>1</v>
      </c>
      <c r="P1224" t="s">
        <v>8283</v>
      </c>
      <c r="Q1224" s="10" t="s">
        <v>8335</v>
      </c>
      <c r="R1224" t="s">
        <v>8336</v>
      </c>
      <c r="S1224">
        <f t="shared" si="78"/>
        <v>280</v>
      </c>
      <c r="T1224">
        <f t="shared" si="79"/>
        <v>2016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4">
        <f t="shared" si="76"/>
        <v>42684.218854166669</v>
      </c>
      <c r="J1225" s="14">
        <f t="shared" si="77"/>
        <v>42654.177187499998</v>
      </c>
      <c r="K1225">
        <v>1478754909</v>
      </c>
      <c r="L1225">
        <v>1476159309</v>
      </c>
      <c r="M1225" t="b">
        <v>0</v>
      </c>
      <c r="N1225">
        <v>191</v>
      </c>
      <c r="O1225" t="b">
        <v>1</v>
      </c>
      <c r="P1225" t="s">
        <v>8283</v>
      </c>
      <c r="Q1225" s="10" t="s">
        <v>8335</v>
      </c>
      <c r="R1225" t="s">
        <v>8336</v>
      </c>
      <c r="S1225">
        <f t="shared" si="78"/>
        <v>112</v>
      </c>
      <c r="T1225">
        <f t="shared" si="79"/>
        <v>2016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4">
        <f t="shared" si="76"/>
        <v>41796.549791666665</v>
      </c>
      <c r="J1226" s="14">
        <f t="shared" si="77"/>
        <v>41736.549791666665</v>
      </c>
      <c r="K1226">
        <v>1402060302</v>
      </c>
      <c r="L1226">
        <v>1396876302</v>
      </c>
      <c r="M1226" t="b">
        <v>0</v>
      </c>
      <c r="N1226">
        <v>18</v>
      </c>
      <c r="O1226" t="b">
        <v>0</v>
      </c>
      <c r="P1226" t="s">
        <v>8284</v>
      </c>
      <c r="Q1226" s="10" t="s">
        <v>8322</v>
      </c>
      <c r="R1226" t="s">
        <v>8337</v>
      </c>
      <c r="S1226">
        <f t="shared" si="78"/>
        <v>7</v>
      </c>
      <c r="T1226">
        <f t="shared" si="79"/>
        <v>2014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4">
        <f t="shared" si="76"/>
        <v>41569.905995370369</v>
      </c>
      <c r="J1227" s="14">
        <f t="shared" si="77"/>
        <v>41509.905995370369</v>
      </c>
      <c r="K1227">
        <v>1382478278</v>
      </c>
      <c r="L1227">
        <v>1377294278</v>
      </c>
      <c r="M1227" t="b">
        <v>0</v>
      </c>
      <c r="N1227">
        <v>3</v>
      </c>
      <c r="O1227" t="b">
        <v>0</v>
      </c>
      <c r="P1227" t="s">
        <v>8284</v>
      </c>
      <c r="Q1227" s="10" t="s">
        <v>8322</v>
      </c>
      <c r="R1227" t="s">
        <v>8337</v>
      </c>
      <c r="S1227">
        <f t="shared" si="78"/>
        <v>4</v>
      </c>
      <c r="T1227">
        <f t="shared" si="79"/>
        <v>2013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4">
        <f t="shared" si="76"/>
        <v>41750.041666666664</v>
      </c>
      <c r="J1228" s="14">
        <f t="shared" si="77"/>
        <v>41715.874780092592</v>
      </c>
      <c r="K1228">
        <v>1398042000</v>
      </c>
      <c r="L1228">
        <v>1395089981</v>
      </c>
      <c r="M1228" t="b">
        <v>0</v>
      </c>
      <c r="N1228">
        <v>40</v>
      </c>
      <c r="O1228" t="b">
        <v>0</v>
      </c>
      <c r="P1228" t="s">
        <v>8284</v>
      </c>
      <c r="Q1228" s="10" t="s">
        <v>8322</v>
      </c>
      <c r="R1228" t="s">
        <v>8337</v>
      </c>
      <c r="S1228">
        <f t="shared" si="78"/>
        <v>4</v>
      </c>
      <c r="T1228">
        <f t="shared" si="79"/>
        <v>2014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4">
        <f t="shared" si="76"/>
        <v>41858.291666666664</v>
      </c>
      <c r="J1229" s="14">
        <f t="shared" si="77"/>
        <v>41827.919166666667</v>
      </c>
      <c r="K1229">
        <v>1407394800</v>
      </c>
      <c r="L1229">
        <v>1404770616</v>
      </c>
      <c r="M1229" t="b">
        <v>0</v>
      </c>
      <c r="N1229">
        <v>0</v>
      </c>
      <c r="O1229" t="b">
        <v>0</v>
      </c>
      <c r="P1229" t="s">
        <v>8284</v>
      </c>
      <c r="Q1229" s="10" t="s">
        <v>8322</v>
      </c>
      <c r="R1229" t="s">
        <v>8337</v>
      </c>
      <c r="S1229">
        <f t="shared" si="78"/>
        <v>0</v>
      </c>
      <c r="T1229">
        <f t="shared" si="79"/>
        <v>2014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4">
        <f t="shared" si="76"/>
        <v>40814.729259259257</v>
      </c>
      <c r="J1230" s="14">
        <f t="shared" si="77"/>
        <v>40754.729259259257</v>
      </c>
      <c r="K1230">
        <v>1317231008</v>
      </c>
      <c r="L1230">
        <v>1312047008</v>
      </c>
      <c r="M1230" t="b">
        <v>0</v>
      </c>
      <c r="N1230">
        <v>24</v>
      </c>
      <c r="O1230" t="b">
        <v>0</v>
      </c>
      <c r="P1230" t="s">
        <v>8284</v>
      </c>
      <c r="Q1230" s="10" t="s">
        <v>8322</v>
      </c>
      <c r="R1230" t="s">
        <v>8337</v>
      </c>
      <c r="S1230">
        <f t="shared" si="78"/>
        <v>29</v>
      </c>
      <c r="T1230">
        <f t="shared" si="79"/>
        <v>2011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4">
        <f t="shared" si="76"/>
        <v>41015.666666666664</v>
      </c>
      <c r="J1231" s="14">
        <f t="shared" si="77"/>
        <v>40985.459803240738</v>
      </c>
      <c r="K1231">
        <v>1334592000</v>
      </c>
      <c r="L1231">
        <v>1331982127</v>
      </c>
      <c r="M1231" t="b">
        <v>0</v>
      </c>
      <c r="N1231">
        <v>1</v>
      </c>
      <c r="O1231" t="b">
        <v>0</v>
      </c>
      <c r="P1231" t="s">
        <v>8284</v>
      </c>
      <c r="Q1231" s="10" t="s">
        <v>8322</v>
      </c>
      <c r="R1231" t="s">
        <v>8337</v>
      </c>
      <c r="S1231">
        <f t="shared" si="78"/>
        <v>1</v>
      </c>
      <c r="T1231">
        <f t="shared" si="79"/>
        <v>2012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4">
        <f t="shared" si="76"/>
        <v>40598.972569444442</v>
      </c>
      <c r="J1232" s="14">
        <f t="shared" si="77"/>
        <v>40568.972569444442</v>
      </c>
      <c r="K1232">
        <v>1298589630</v>
      </c>
      <c r="L1232">
        <v>1295997630</v>
      </c>
      <c r="M1232" t="b">
        <v>0</v>
      </c>
      <c r="N1232">
        <v>0</v>
      </c>
      <c r="O1232" t="b">
        <v>0</v>
      </c>
      <c r="P1232" t="s">
        <v>8284</v>
      </c>
      <c r="Q1232" s="10" t="s">
        <v>8322</v>
      </c>
      <c r="R1232" t="s">
        <v>8337</v>
      </c>
      <c r="S1232">
        <f t="shared" si="78"/>
        <v>0</v>
      </c>
      <c r="T1232">
        <f t="shared" si="79"/>
        <v>2011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4">
        <f t="shared" si="76"/>
        <v>42244.041666666672</v>
      </c>
      <c r="J1233" s="14">
        <f t="shared" si="77"/>
        <v>42193.941759259258</v>
      </c>
      <c r="K1233">
        <v>1440723600</v>
      </c>
      <c r="L1233">
        <v>1436394968</v>
      </c>
      <c r="M1233" t="b">
        <v>0</v>
      </c>
      <c r="N1233">
        <v>0</v>
      </c>
      <c r="O1233" t="b">
        <v>0</v>
      </c>
      <c r="P1233" t="s">
        <v>8284</v>
      </c>
      <c r="Q1233" s="10" t="s">
        <v>8322</v>
      </c>
      <c r="R1233" t="s">
        <v>8337</v>
      </c>
      <c r="S1233">
        <f t="shared" si="78"/>
        <v>0</v>
      </c>
      <c r="T1233">
        <f t="shared" si="79"/>
        <v>2015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4">
        <f t="shared" si="76"/>
        <v>41553.848032407412</v>
      </c>
      <c r="J1234" s="14">
        <f t="shared" si="77"/>
        <v>41506.848032407412</v>
      </c>
      <c r="K1234">
        <v>1381090870</v>
      </c>
      <c r="L1234">
        <v>1377030070</v>
      </c>
      <c r="M1234" t="b">
        <v>0</v>
      </c>
      <c r="N1234">
        <v>1</v>
      </c>
      <c r="O1234" t="b">
        <v>0</v>
      </c>
      <c r="P1234" t="s">
        <v>8284</v>
      </c>
      <c r="Q1234" s="10" t="s">
        <v>8322</v>
      </c>
      <c r="R1234" t="s">
        <v>8337</v>
      </c>
      <c r="S1234">
        <f t="shared" si="78"/>
        <v>1</v>
      </c>
      <c r="T1234">
        <f t="shared" si="79"/>
        <v>2013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4">
        <f t="shared" si="76"/>
        <v>40960.948773148149</v>
      </c>
      <c r="J1235" s="14">
        <f t="shared" si="77"/>
        <v>40939.948773148149</v>
      </c>
      <c r="K1235">
        <v>1329864374</v>
      </c>
      <c r="L1235">
        <v>1328049974</v>
      </c>
      <c r="M1235" t="b">
        <v>0</v>
      </c>
      <c r="N1235">
        <v>6</v>
      </c>
      <c r="O1235" t="b">
        <v>0</v>
      </c>
      <c r="P1235" t="s">
        <v>8284</v>
      </c>
      <c r="Q1235" s="10" t="s">
        <v>8322</v>
      </c>
      <c r="R1235" t="s">
        <v>8337</v>
      </c>
      <c r="S1235">
        <f t="shared" si="78"/>
        <v>12</v>
      </c>
      <c r="T1235">
        <f t="shared" si="79"/>
        <v>2012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4">
        <f t="shared" si="76"/>
        <v>42037.788680555561</v>
      </c>
      <c r="J1236" s="14">
        <f t="shared" si="77"/>
        <v>42007.788680555561</v>
      </c>
      <c r="K1236">
        <v>1422903342</v>
      </c>
      <c r="L1236">
        <v>1420311342</v>
      </c>
      <c r="M1236" t="b">
        <v>0</v>
      </c>
      <c r="N1236">
        <v>0</v>
      </c>
      <c r="O1236" t="b">
        <v>0</v>
      </c>
      <c r="P1236" t="s">
        <v>8284</v>
      </c>
      <c r="Q1236" s="10" t="s">
        <v>8322</v>
      </c>
      <c r="R1236" t="s">
        <v>8337</v>
      </c>
      <c r="S1236">
        <f t="shared" si="78"/>
        <v>0</v>
      </c>
      <c r="T1236">
        <f t="shared" si="79"/>
        <v>2015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4">
        <f t="shared" si="76"/>
        <v>41623.135405092595</v>
      </c>
      <c r="J1237" s="14">
        <f t="shared" si="77"/>
        <v>41583.135405092595</v>
      </c>
      <c r="K1237">
        <v>1387077299</v>
      </c>
      <c r="L1237">
        <v>1383621299</v>
      </c>
      <c r="M1237" t="b">
        <v>0</v>
      </c>
      <c r="N1237">
        <v>6</v>
      </c>
      <c r="O1237" t="b">
        <v>0</v>
      </c>
      <c r="P1237" t="s">
        <v>8284</v>
      </c>
      <c r="Q1237" s="10" t="s">
        <v>8322</v>
      </c>
      <c r="R1237" t="s">
        <v>8337</v>
      </c>
      <c r="S1237">
        <f t="shared" si="78"/>
        <v>3</v>
      </c>
      <c r="T1237">
        <f t="shared" si="79"/>
        <v>2013</v>
      </c>
    </row>
    <row r="1238" spans="1:20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4">
        <f t="shared" si="76"/>
        <v>41118.666666666664</v>
      </c>
      <c r="J1238" s="14">
        <f t="shared" si="77"/>
        <v>41110.680138888885</v>
      </c>
      <c r="K1238">
        <v>1343491200</v>
      </c>
      <c r="L1238">
        <v>1342801164</v>
      </c>
      <c r="M1238" t="b">
        <v>0</v>
      </c>
      <c r="N1238">
        <v>0</v>
      </c>
      <c r="O1238" t="b">
        <v>0</v>
      </c>
      <c r="P1238" t="s">
        <v>8284</v>
      </c>
      <c r="Q1238" s="10" t="s">
        <v>8322</v>
      </c>
      <c r="R1238" t="s">
        <v>8337</v>
      </c>
      <c r="S1238">
        <f t="shared" si="78"/>
        <v>0</v>
      </c>
      <c r="T1238">
        <f t="shared" si="79"/>
        <v>2012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4">
        <f t="shared" si="76"/>
        <v>41145.283159722225</v>
      </c>
      <c r="J1239" s="14">
        <f t="shared" si="77"/>
        <v>41125.283159722225</v>
      </c>
      <c r="K1239">
        <v>1345790865</v>
      </c>
      <c r="L1239">
        <v>1344062865</v>
      </c>
      <c r="M1239" t="b">
        <v>0</v>
      </c>
      <c r="N1239">
        <v>0</v>
      </c>
      <c r="O1239" t="b">
        <v>0</v>
      </c>
      <c r="P1239" t="s">
        <v>8284</v>
      </c>
      <c r="Q1239" s="10" t="s">
        <v>8322</v>
      </c>
      <c r="R1239" t="s">
        <v>8337</v>
      </c>
      <c r="S1239">
        <f t="shared" si="78"/>
        <v>0</v>
      </c>
      <c r="T1239">
        <f t="shared" si="79"/>
        <v>2012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4">
        <f t="shared" si="76"/>
        <v>40761.61037037037</v>
      </c>
      <c r="J1240" s="14">
        <f t="shared" si="77"/>
        <v>40731.61037037037</v>
      </c>
      <c r="K1240">
        <v>1312641536</v>
      </c>
      <c r="L1240">
        <v>1310049536</v>
      </c>
      <c r="M1240" t="b">
        <v>0</v>
      </c>
      <c r="N1240">
        <v>3</v>
      </c>
      <c r="O1240" t="b">
        <v>0</v>
      </c>
      <c r="P1240" t="s">
        <v>8284</v>
      </c>
      <c r="Q1240" s="10" t="s">
        <v>8322</v>
      </c>
      <c r="R1240" t="s">
        <v>8337</v>
      </c>
      <c r="S1240">
        <f t="shared" si="78"/>
        <v>18</v>
      </c>
      <c r="T1240">
        <f t="shared" si="79"/>
        <v>2011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4">
        <f t="shared" si="76"/>
        <v>40913.962581018517</v>
      </c>
      <c r="J1241" s="14">
        <f t="shared" si="77"/>
        <v>40883.962581018517</v>
      </c>
      <c r="K1241">
        <v>1325804767</v>
      </c>
      <c r="L1241">
        <v>1323212767</v>
      </c>
      <c r="M1241" t="b">
        <v>0</v>
      </c>
      <c r="N1241">
        <v>0</v>
      </c>
      <c r="O1241" t="b">
        <v>0</v>
      </c>
      <c r="P1241" t="s">
        <v>8284</v>
      </c>
      <c r="Q1241" s="10" t="s">
        <v>8322</v>
      </c>
      <c r="R1241" t="s">
        <v>8337</v>
      </c>
      <c r="S1241">
        <f t="shared" si="78"/>
        <v>0</v>
      </c>
      <c r="T1241">
        <f t="shared" si="79"/>
        <v>2011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4">
        <f t="shared" si="76"/>
        <v>41467.910416666666</v>
      </c>
      <c r="J1242" s="14">
        <f t="shared" si="77"/>
        <v>41409.040011574078</v>
      </c>
      <c r="K1242">
        <v>1373665860</v>
      </c>
      <c r="L1242">
        <v>1368579457</v>
      </c>
      <c r="M1242" t="b">
        <v>0</v>
      </c>
      <c r="N1242">
        <v>8</v>
      </c>
      <c r="O1242" t="b">
        <v>0</v>
      </c>
      <c r="P1242" t="s">
        <v>8284</v>
      </c>
      <c r="Q1242" s="10" t="s">
        <v>8322</v>
      </c>
      <c r="R1242" t="s">
        <v>8337</v>
      </c>
      <c r="S1242">
        <f t="shared" si="78"/>
        <v>3</v>
      </c>
      <c r="T1242">
        <f t="shared" si="79"/>
        <v>2013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4">
        <f t="shared" si="76"/>
        <v>41946.249305555553</v>
      </c>
      <c r="J1243" s="14">
        <f t="shared" si="77"/>
        <v>41923.837731481479</v>
      </c>
      <c r="K1243">
        <v>1414994340</v>
      </c>
      <c r="L1243">
        <v>1413057980</v>
      </c>
      <c r="M1243" t="b">
        <v>0</v>
      </c>
      <c r="N1243">
        <v>34</v>
      </c>
      <c r="O1243" t="b">
        <v>0</v>
      </c>
      <c r="P1243" t="s">
        <v>8284</v>
      </c>
      <c r="Q1243" s="10" t="s">
        <v>8322</v>
      </c>
      <c r="R1243" t="s">
        <v>8337</v>
      </c>
      <c r="S1243">
        <f t="shared" si="78"/>
        <v>51</v>
      </c>
      <c r="T1243">
        <f t="shared" si="79"/>
        <v>2014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4">
        <f t="shared" si="76"/>
        <v>40797.554166666669</v>
      </c>
      <c r="J1244" s="14">
        <f t="shared" si="77"/>
        <v>40782.165532407409</v>
      </c>
      <c r="K1244">
        <v>1315747080</v>
      </c>
      <c r="L1244">
        <v>1314417502</v>
      </c>
      <c r="M1244" t="b">
        <v>0</v>
      </c>
      <c r="N1244">
        <v>1</v>
      </c>
      <c r="O1244" t="b">
        <v>0</v>
      </c>
      <c r="P1244" t="s">
        <v>8284</v>
      </c>
      <c r="Q1244" s="10" t="s">
        <v>8322</v>
      </c>
      <c r="R1244" t="s">
        <v>8337</v>
      </c>
      <c r="S1244">
        <f t="shared" si="78"/>
        <v>1</v>
      </c>
      <c r="T1244">
        <f t="shared" si="79"/>
        <v>2011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4">
        <f t="shared" si="76"/>
        <v>40732.875</v>
      </c>
      <c r="J1245" s="14">
        <f t="shared" si="77"/>
        <v>40671.879293981481</v>
      </c>
      <c r="K1245">
        <v>1310158800</v>
      </c>
      <c r="L1245">
        <v>1304888771</v>
      </c>
      <c r="M1245" t="b">
        <v>0</v>
      </c>
      <c r="N1245">
        <v>38</v>
      </c>
      <c r="O1245" t="b">
        <v>0</v>
      </c>
      <c r="P1245" t="s">
        <v>8284</v>
      </c>
      <c r="Q1245" s="10" t="s">
        <v>8322</v>
      </c>
      <c r="R1245" t="s">
        <v>8337</v>
      </c>
      <c r="S1245">
        <f t="shared" si="78"/>
        <v>14</v>
      </c>
      <c r="T1245">
        <f t="shared" si="79"/>
        <v>2011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4">
        <f t="shared" si="76"/>
        <v>41386.875</v>
      </c>
      <c r="J1246" s="14">
        <f t="shared" si="77"/>
        <v>41355.825497685182</v>
      </c>
      <c r="K1246">
        <v>1366664400</v>
      </c>
      <c r="L1246">
        <v>1363981723</v>
      </c>
      <c r="M1246" t="b">
        <v>1</v>
      </c>
      <c r="N1246">
        <v>45</v>
      </c>
      <c r="O1246" t="b">
        <v>1</v>
      </c>
      <c r="P1246" t="s">
        <v>8274</v>
      </c>
      <c r="Q1246" s="10" t="s">
        <v>8322</v>
      </c>
      <c r="R1246" t="s">
        <v>8323</v>
      </c>
      <c r="S1246">
        <f t="shared" si="78"/>
        <v>104</v>
      </c>
      <c r="T1246">
        <f t="shared" si="79"/>
        <v>2013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4">
        <f t="shared" si="76"/>
        <v>41804.599930555552</v>
      </c>
      <c r="J1247" s="14">
        <f t="shared" si="77"/>
        <v>41774.599930555552</v>
      </c>
      <c r="K1247">
        <v>1402755834</v>
      </c>
      <c r="L1247">
        <v>1400163834</v>
      </c>
      <c r="M1247" t="b">
        <v>1</v>
      </c>
      <c r="N1247">
        <v>17</v>
      </c>
      <c r="O1247" t="b">
        <v>1</v>
      </c>
      <c r="P1247" t="s">
        <v>8274</v>
      </c>
      <c r="Q1247" s="10" t="s">
        <v>8322</v>
      </c>
      <c r="R1247" t="s">
        <v>8323</v>
      </c>
      <c r="S1247">
        <f t="shared" si="78"/>
        <v>120</v>
      </c>
      <c r="T1247">
        <f t="shared" si="79"/>
        <v>2014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4">
        <f t="shared" si="76"/>
        <v>40883.085057870368</v>
      </c>
      <c r="J1248" s="14">
        <f t="shared" si="77"/>
        <v>40838.043391203704</v>
      </c>
      <c r="K1248">
        <v>1323136949</v>
      </c>
      <c r="L1248">
        <v>1319245349</v>
      </c>
      <c r="M1248" t="b">
        <v>1</v>
      </c>
      <c r="N1248">
        <v>31</v>
      </c>
      <c r="O1248" t="b">
        <v>1</v>
      </c>
      <c r="P1248" t="s">
        <v>8274</v>
      </c>
      <c r="Q1248" s="10" t="s">
        <v>8322</v>
      </c>
      <c r="R1248" t="s">
        <v>8323</v>
      </c>
      <c r="S1248">
        <f t="shared" si="78"/>
        <v>117</v>
      </c>
      <c r="T1248">
        <f t="shared" si="79"/>
        <v>2011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4">
        <f t="shared" si="76"/>
        <v>41400.292303240742</v>
      </c>
      <c r="J1249" s="14">
        <f t="shared" si="77"/>
        <v>41370.292303240742</v>
      </c>
      <c r="K1249">
        <v>1367823655</v>
      </c>
      <c r="L1249">
        <v>1365231655</v>
      </c>
      <c r="M1249" t="b">
        <v>1</v>
      </c>
      <c r="N1249">
        <v>50</v>
      </c>
      <c r="O1249" t="b">
        <v>1</v>
      </c>
      <c r="P1249" t="s">
        <v>8274</v>
      </c>
      <c r="Q1249" s="10" t="s">
        <v>8322</v>
      </c>
      <c r="R1249" t="s">
        <v>8323</v>
      </c>
      <c r="S1249">
        <f t="shared" si="78"/>
        <v>122</v>
      </c>
      <c r="T1249">
        <f t="shared" si="79"/>
        <v>2013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4">
        <f t="shared" si="76"/>
        <v>41803.290972222225</v>
      </c>
      <c r="J1250" s="14">
        <f t="shared" si="77"/>
        <v>41767.656863425924</v>
      </c>
      <c r="K1250">
        <v>1402642740</v>
      </c>
      <c r="L1250">
        <v>1399563953</v>
      </c>
      <c r="M1250" t="b">
        <v>1</v>
      </c>
      <c r="N1250">
        <v>59</v>
      </c>
      <c r="O1250" t="b">
        <v>1</v>
      </c>
      <c r="P1250" t="s">
        <v>8274</v>
      </c>
      <c r="Q1250" s="10" t="s">
        <v>8322</v>
      </c>
      <c r="R1250" t="s">
        <v>8323</v>
      </c>
      <c r="S1250">
        <f t="shared" si="78"/>
        <v>152</v>
      </c>
      <c r="T1250">
        <f t="shared" si="79"/>
        <v>2014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4">
        <f t="shared" si="76"/>
        <v>41097.74086805556</v>
      </c>
      <c r="J1251" s="14">
        <f t="shared" si="77"/>
        <v>41067.74086805556</v>
      </c>
      <c r="K1251">
        <v>1341683211</v>
      </c>
      <c r="L1251">
        <v>1339091211</v>
      </c>
      <c r="M1251" t="b">
        <v>1</v>
      </c>
      <c r="N1251">
        <v>81</v>
      </c>
      <c r="O1251" t="b">
        <v>1</v>
      </c>
      <c r="P1251" t="s">
        <v>8274</v>
      </c>
      <c r="Q1251" s="10" t="s">
        <v>8322</v>
      </c>
      <c r="R1251" t="s">
        <v>8323</v>
      </c>
      <c r="S1251">
        <f t="shared" si="78"/>
        <v>104</v>
      </c>
      <c r="T1251">
        <f t="shared" si="79"/>
        <v>2012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4">
        <f t="shared" si="76"/>
        <v>41888.64271990741</v>
      </c>
      <c r="J1252" s="14">
        <f t="shared" si="77"/>
        <v>41843.64271990741</v>
      </c>
      <c r="K1252">
        <v>1410017131</v>
      </c>
      <c r="L1252">
        <v>1406129131</v>
      </c>
      <c r="M1252" t="b">
        <v>1</v>
      </c>
      <c r="N1252">
        <v>508</v>
      </c>
      <c r="O1252" t="b">
        <v>1</v>
      </c>
      <c r="P1252" t="s">
        <v>8274</v>
      </c>
      <c r="Q1252" s="10" t="s">
        <v>8322</v>
      </c>
      <c r="R1252" t="s">
        <v>8323</v>
      </c>
      <c r="S1252">
        <f t="shared" si="78"/>
        <v>200</v>
      </c>
      <c r="T1252">
        <f t="shared" si="79"/>
        <v>2014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4">
        <f t="shared" si="76"/>
        <v>40811.814432870371</v>
      </c>
      <c r="J1253" s="14">
        <f t="shared" si="77"/>
        <v>40751.814432870371</v>
      </c>
      <c r="K1253">
        <v>1316979167</v>
      </c>
      <c r="L1253">
        <v>1311795167</v>
      </c>
      <c r="M1253" t="b">
        <v>1</v>
      </c>
      <c r="N1253">
        <v>74</v>
      </c>
      <c r="O1253" t="b">
        <v>1</v>
      </c>
      <c r="P1253" t="s">
        <v>8274</v>
      </c>
      <c r="Q1253" s="10" t="s">
        <v>8322</v>
      </c>
      <c r="R1253" t="s">
        <v>8323</v>
      </c>
      <c r="S1253">
        <f t="shared" si="78"/>
        <v>102</v>
      </c>
      <c r="T1253">
        <f t="shared" si="79"/>
        <v>2011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4">
        <f t="shared" si="76"/>
        <v>41571.988067129627</v>
      </c>
      <c r="J1254" s="14">
        <f t="shared" si="77"/>
        <v>41543.988067129627</v>
      </c>
      <c r="K1254">
        <v>1382658169</v>
      </c>
      <c r="L1254">
        <v>1380238969</v>
      </c>
      <c r="M1254" t="b">
        <v>1</v>
      </c>
      <c r="N1254">
        <v>141</v>
      </c>
      <c r="O1254" t="b">
        <v>1</v>
      </c>
      <c r="P1254" t="s">
        <v>8274</v>
      </c>
      <c r="Q1254" s="10" t="s">
        <v>8322</v>
      </c>
      <c r="R1254" t="s">
        <v>8323</v>
      </c>
      <c r="S1254">
        <f t="shared" si="78"/>
        <v>138</v>
      </c>
      <c r="T1254">
        <f t="shared" si="79"/>
        <v>2013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4">
        <f t="shared" si="76"/>
        <v>41885.783645833333</v>
      </c>
      <c r="J1255" s="14">
        <f t="shared" si="77"/>
        <v>41855.783645833333</v>
      </c>
      <c r="K1255">
        <v>1409770107</v>
      </c>
      <c r="L1255">
        <v>1407178107</v>
      </c>
      <c r="M1255" t="b">
        <v>1</v>
      </c>
      <c r="N1255">
        <v>711</v>
      </c>
      <c r="O1255" t="b">
        <v>1</v>
      </c>
      <c r="P1255" t="s">
        <v>8274</v>
      </c>
      <c r="Q1255" s="10" t="s">
        <v>8322</v>
      </c>
      <c r="R1255" t="s">
        <v>8323</v>
      </c>
      <c r="S1255">
        <f t="shared" si="78"/>
        <v>303833</v>
      </c>
      <c r="T1255">
        <f t="shared" si="79"/>
        <v>2014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4">
        <f t="shared" si="76"/>
        <v>40544.207638888889</v>
      </c>
      <c r="J1256" s="14">
        <f t="shared" si="77"/>
        <v>40487.621365740742</v>
      </c>
      <c r="K1256">
        <v>1293857940</v>
      </c>
      <c r="L1256">
        <v>1288968886</v>
      </c>
      <c r="M1256" t="b">
        <v>1</v>
      </c>
      <c r="N1256">
        <v>141</v>
      </c>
      <c r="O1256" t="b">
        <v>1</v>
      </c>
      <c r="P1256" t="s">
        <v>8274</v>
      </c>
      <c r="Q1256" s="10" t="s">
        <v>8322</v>
      </c>
      <c r="R1256" t="s">
        <v>8323</v>
      </c>
      <c r="S1256">
        <f t="shared" si="78"/>
        <v>199</v>
      </c>
      <c r="T1256">
        <f t="shared" si="79"/>
        <v>2010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4">
        <f t="shared" si="76"/>
        <v>41609.887175925927</v>
      </c>
      <c r="J1257" s="14">
        <f t="shared" si="77"/>
        <v>41579.845509259263</v>
      </c>
      <c r="K1257">
        <v>1385932652</v>
      </c>
      <c r="L1257">
        <v>1383337052</v>
      </c>
      <c r="M1257" t="b">
        <v>1</v>
      </c>
      <c r="N1257">
        <v>109</v>
      </c>
      <c r="O1257" t="b">
        <v>1</v>
      </c>
      <c r="P1257" t="s">
        <v>8274</v>
      </c>
      <c r="Q1257" s="10" t="s">
        <v>8322</v>
      </c>
      <c r="R1257" t="s">
        <v>8323</v>
      </c>
      <c r="S1257">
        <f t="shared" si="78"/>
        <v>202</v>
      </c>
      <c r="T1257">
        <f t="shared" si="79"/>
        <v>2013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4">
        <f t="shared" si="76"/>
        <v>40951.919340277782</v>
      </c>
      <c r="J1258" s="14">
        <f t="shared" si="77"/>
        <v>40921.919340277782</v>
      </c>
      <c r="K1258">
        <v>1329084231</v>
      </c>
      <c r="L1258">
        <v>1326492231</v>
      </c>
      <c r="M1258" t="b">
        <v>1</v>
      </c>
      <c r="N1258">
        <v>361</v>
      </c>
      <c r="O1258" t="b">
        <v>1</v>
      </c>
      <c r="P1258" t="s">
        <v>8274</v>
      </c>
      <c r="Q1258" s="10" t="s">
        <v>8322</v>
      </c>
      <c r="R1258" t="s">
        <v>8323</v>
      </c>
      <c r="S1258">
        <f t="shared" si="78"/>
        <v>118</v>
      </c>
      <c r="T1258">
        <f t="shared" si="79"/>
        <v>2012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4">
        <f t="shared" si="76"/>
        <v>40636.043865740743</v>
      </c>
      <c r="J1259" s="14">
        <f t="shared" si="77"/>
        <v>40587.085532407407</v>
      </c>
      <c r="K1259">
        <v>1301792590</v>
      </c>
      <c r="L1259">
        <v>1297562590</v>
      </c>
      <c r="M1259" t="b">
        <v>1</v>
      </c>
      <c r="N1259">
        <v>176</v>
      </c>
      <c r="O1259" t="b">
        <v>1</v>
      </c>
      <c r="P1259" t="s">
        <v>8274</v>
      </c>
      <c r="Q1259" s="10" t="s">
        <v>8322</v>
      </c>
      <c r="R1259" t="s">
        <v>8323</v>
      </c>
      <c r="S1259">
        <f t="shared" si="78"/>
        <v>295</v>
      </c>
      <c r="T1259">
        <f t="shared" si="79"/>
        <v>2011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4">
        <f t="shared" si="76"/>
        <v>41517.611250000002</v>
      </c>
      <c r="J1260" s="14">
        <f t="shared" si="77"/>
        <v>41487.611250000002</v>
      </c>
      <c r="K1260">
        <v>1377960012</v>
      </c>
      <c r="L1260">
        <v>1375368012</v>
      </c>
      <c r="M1260" t="b">
        <v>1</v>
      </c>
      <c r="N1260">
        <v>670</v>
      </c>
      <c r="O1260" t="b">
        <v>1</v>
      </c>
      <c r="P1260" t="s">
        <v>8274</v>
      </c>
      <c r="Q1260" s="10" t="s">
        <v>8322</v>
      </c>
      <c r="R1260" t="s">
        <v>8323</v>
      </c>
      <c r="S1260">
        <f t="shared" si="78"/>
        <v>213</v>
      </c>
      <c r="T1260">
        <f t="shared" si="79"/>
        <v>2013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4">
        <f t="shared" si="76"/>
        <v>41799.165972222225</v>
      </c>
      <c r="J1261" s="14">
        <f t="shared" si="77"/>
        <v>41766.970648148148</v>
      </c>
      <c r="K1261">
        <v>1402286340</v>
      </c>
      <c r="L1261">
        <v>1399504664</v>
      </c>
      <c r="M1261" t="b">
        <v>1</v>
      </c>
      <c r="N1261">
        <v>96</v>
      </c>
      <c r="O1261" t="b">
        <v>1</v>
      </c>
      <c r="P1261" t="s">
        <v>8274</v>
      </c>
      <c r="Q1261" s="10" t="s">
        <v>8322</v>
      </c>
      <c r="R1261" t="s">
        <v>8323</v>
      </c>
      <c r="S1261">
        <f t="shared" si="78"/>
        <v>104</v>
      </c>
      <c r="T1261">
        <f t="shared" si="79"/>
        <v>2014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4">
        <f t="shared" si="76"/>
        <v>41696.842824074076</v>
      </c>
      <c r="J1262" s="14">
        <f t="shared" si="77"/>
        <v>41666.842824074076</v>
      </c>
      <c r="K1262">
        <v>1393445620</v>
      </c>
      <c r="L1262">
        <v>1390853620</v>
      </c>
      <c r="M1262" t="b">
        <v>1</v>
      </c>
      <c r="N1262">
        <v>74</v>
      </c>
      <c r="O1262" t="b">
        <v>1</v>
      </c>
      <c r="P1262" t="s">
        <v>8274</v>
      </c>
      <c r="Q1262" s="10" t="s">
        <v>8322</v>
      </c>
      <c r="R1262" t="s">
        <v>8323</v>
      </c>
      <c r="S1262">
        <f t="shared" si="78"/>
        <v>114</v>
      </c>
      <c r="T1262">
        <f t="shared" si="79"/>
        <v>2014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4">
        <f t="shared" si="76"/>
        <v>41668.342905092592</v>
      </c>
      <c r="J1263" s="14">
        <f t="shared" si="77"/>
        <v>41638.342905092592</v>
      </c>
      <c r="K1263">
        <v>1390983227</v>
      </c>
      <c r="L1263">
        <v>1388391227</v>
      </c>
      <c r="M1263" t="b">
        <v>1</v>
      </c>
      <c r="N1263">
        <v>52</v>
      </c>
      <c r="O1263" t="b">
        <v>1</v>
      </c>
      <c r="P1263" t="s">
        <v>8274</v>
      </c>
      <c r="Q1263" s="10" t="s">
        <v>8322</v>
      </c>
      <c r="R1263" t="s">
        <v>8323</v>
      </c>
      <c r="S1263">
        <f t="shared" si="78"/>
        <v>101</v>
      </c>
      <c r="T1263">
        <f t="shared" si="79"/>
        <v>2013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4">
        <f t="shared" si="76"/>
        <v>41686.762638888889</v>
      </c>
      <c r="J1264" s="14">
        <f t="shared" si="77"/>
        <v>41656.762638888889</v>
      </c>
      <c r="K1264">
        <v>1392574692</v>
      </c>
      <c r="L1264">
        <v>1389982692</v>
      </c>
      <c r="M1264" t="b">
        <v>1</v>
      </c>
      <c r="N1264">
        <v>105</v>
      </c>
      <c r="O1264" t="b">
        <v>1</v>
      </c>
      <c r="P1264" t="s">
        <v>8274</v>
      </c>
      <c r="Q1264" s="10" t="s">
        <v>8322</v>
      </c>
      <c r="R1264" t="s">
        <v>8323</v>
      </c>
      <c r="S1264">
        <f t="shared" si="78"/>
        <v>125</v>
      </c>
      <c r="T1264">
        <f t="shared" si="79"/>
        <v>2014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4">
        <f t="shared" si="76"/>
        <v>41727.041666666664</v>
      </c>
      <c r="J1265" s="14">
        <f t="shared" si="77"/>
        <v>41692.084143518521</v>
      </c>
      <c r="K1265">
        <v>1396054800</v>
      </c>
      <c r="L1265">
        <v>1393034470</v>
      </c>
      <c r="M1265" t="b">
        <v>1</v>
      </c>
      <c r="N1265">
        <v>41</v>
      </c>
      <c r="O1265" t="b">
        <v>1</v>
      </c>
      <c r="P1265" t="s">
        <v>8274</v>
      </c>
      <c r="Q1265" s="10" t="s">
        <v>8322</v>
      </c>
      <c r="R1265" t="s">
        <v>8323</v>
      </c>
      <c r="S1265">
        <f t="shared" si="78"/>
        <v>119</v>
      </c>
      <c r="T1265">
        <f t="shared" si="79"/>
        <v>2014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4">
        <f t="shared" si="76"/>
        <v>41576.662997685184</v>
      </c>
      <c r="J1266" s="14">
        <f t="shared" si="77"/>
        <v>41547.662997685184</v>
      </c>
      <c r="K1266">
        <v>1383062083</v>
      </c>
      <c r="L1266">
        <v>1380556483</v>
      </c>
      <c r="M1266" t="b">
        <v>1</v>
      </c>
      <c r="N1266">
        <v>34</v>
      </c>
      <c r="O1266" t="b">
        <v>1</v>
      </c>
      <c r="P1266" t="s">
        <v>8274</v>
      </c>
      <c r="Q1266" s="10" t="s">
        <v>8322</v>
      </c>
      <c r="R1266" t="s">
        <v>8323</v>
      </c>
      <c r="S1266">
        <f t="shared" si="78"/>
        <v>166</v>
      </c>
      <c r="T1266">
        <f t="shared" si="79"/>
        <v>2013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4">
        <f t="shared" si="76"/>
        <v>40512.655266203699</v>
      </c>
      <c r="J1267" s="14">
        <f t="shared" si="77"/>
        <v>40465.655266203699</v>
      </c>
      <c r="K1267">
        <v>1291131815</v>
      </c>
      <c r="L1267">
        <v>1287071015</v>
      </c>
      <c r="M1267" t="b">
        <v>1</v>
      </c>
      <c r="N1267">
        <v>66</v>
      </c>
      <c r="O1267" t="b">
        <v>1</v>
      </c>
      <c r="P1267" t="s">
        <v>8274</v>
      </c>
      <c r="Q1267" s="10" t="s">
        <v>8322</v>
      </c>
      <c r="R1267" t="s">
        <v>8323</v>
      </c>
      <c r="S1267">
        <f t="shared" si="78"/>
        <v>119</v>
      </c>
      <c r="T1267">
        <f t="shared" si="79"/>
        <v>2010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4">
        <f t="shared" si="76"/>
        <v>41650.87667824074</v>
      </c>
      <c r="J1268" s="14">
        <f t="shared" si="77"/>
        <v>41620.87667824074</v>
      </c>
      <c r="K1268">
        <v>1389474145</v>
      </c>
      <c r="L1268">
        <v>1386882145</v>
      </c>
      <c r="M1268" t="b">
        <v>1</v>
      </c>
      <c r="N1268">
        <v>50</v>
      </c>
      <c r="O1268" t="b">
        <v>1</v>
      </c>
      <c r="P1268" t="s">
        <v>8274</v>
      </c>
      <c r="Q1268" s="10" t="s">
        <v>8322</v>
      </c>
      <c r="R1268" t="s">
        <v>8323</v>
      </c>
      <c r="S1268">
        <f t="shared" si="78"/>
        <v>100</v>
      </c>
      <c r="T1268">
        <f t="shared" si="79"/>
        <v>2013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4">
        <f t="shared" si="76"/>
        <v>41479.585162037038</v>
      </c>
      <c r="J1269" s="14">
        <f t="shared" si="77"/>
        <v>41449.585162037038</v>
      </c>
      <c r="K1269">
        <v>1374674558</v>
      </c>
      <c r="L1269">
        <v>1372082558</v>
      </c>
      <c r="M1269" t="b">
        <v>1</v>
      </c>
      <c r="N1269">
        <v>159</v>
      </c>
      <c r="O1269" t="b">
        <v>1</v>
      </c>
      <c r="P1269" t="s">
        <v>8274</v>
      </c>
      <c r="Q1269" s="10" t="s">
        <v>8322</v>
      </c>
      <c r="R1269" t="s">
        <v>8323</v>
      </c>
      <c r="S1269">
        <f t="shared" si="78"/>
        <v>102</v>
      </c>
      <c r="T1269">
        <f t="shared" si="79"/>
        <v>2013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4">
        <f t="shared" si="76"/>
        <v>41537.845451388886</v>
      </c>
      <c r="J1270" s="14">
        <f t="shared" si="77"/>
        <v>41507.845451388886</v>
      </c>
      <c r="K1270">
        <v>1379708247</v>
      </c>
      <c r="L1270">
        <v>1377116247</v>
      </c>
      <c r="M1270" t="b">
        <v>1</v>
      </c>
      <c r="N1270">
        <v>182</v>
      </c>
      <c r="O1270" t="b">
        <v>1</v>
      </c>
      <c r="P1270" t="s">
        <v>8274</v>
      </c>
      <c r="Q1270" s="10" t="s">
        <v>8322</v>
      </c>
      <c r="R1270" t="s">
        <v>8323</v>
      </c>
      <c r="S1270">
        <f t="shared" si="78"/>
        <v>117</v>
      </c>
      <c r="T1270">
        <f t="shared" si="79"/>
        <v>2013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4">
        <f t="shared" si="76"/>
        <v>42476</v>
      </c>
      <c r="J1271" s="14">
        <f t="shared" si="77"/>
        <v>42445.823055555549</v>
      </c>
      <c r="K1271">
        <v>1460764800</v>
      </c>
      <c r="L1271">
        <v>1458157512</v>
      </c>
      <c r="M1271" t="b">
        <v>1</v>
      </c>
      <c r="N1271">
        <v>206</v>
      </c>
      <c r="O1271" t="b">
        <v>1</v>
      </c>
      <c r="P1271" t="s">
        <v>8274</v>
      </c>
      <c r="Q1271" s="10" t="s">
        <v>8322</v>
      </c>
      <c r="R1271" t="s">
        <v>8323</v>
      </c>
      <c r="S1271">
        <f t="shared" si="78"/>
        <v>109</v>
      </c>
      <c r="T1271">
        <f t="shared" si="79"/>
        <v>2016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4">
        <f t="shared" si="76"/>
        <v>40993.815300925926</v>
      </c>
      <c r="J1272" s="14">
        <f t="shared" si="77"/>
        <v>40933.856967592597</v>
      </c>
      <c r="K1272">
        <v>1332704042</v>
      </c>
      <c r="L1272">
        <v>1327523642</v>
      </c>
      <c r="M1272" t="b">
        <v>1</v>
      </c>
      <c r="N1272">
        <v>169</v>
      </c>
      <c r="O1272" t="b">
        <v>1</v>
      </c>
      <c r="P1272" t="s">
        <v>8274</v>
      </c>
      <c r="Q1272" s="10" t="s">
        <v>8322</v>
      </c>
      <c r="R1272" t="s">
        <v>8323</v>
      </c>
      <c r="S1272">
        <f t="shared" si="78"/>
        <v>115</v>
      </c>
      <c r="T1272">
        <f t="shared" si="79"/>
        <v>2012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4">
        <f t="shared" si="76"/>
        <v>41591.725219907406</v>
      </c>
      <c r="J1273" s="14">
        <f t="shared" si="77"/>
        <v>41561.683553240742</v>
      </c>
      <c r="K1273">
        <v>1384363459</v>
      </c>
      <c r="L1273">
        <v>1381767859</v>
      </c>
      <c r="M1273" t="b">
        <v>1</v>
      </c>
      <c r="N1273">
        <v>31</v>
      </c>
      <c r="O1273" t="b">
        <v>1</v>
      </c>
      <c r="P1273" t="s">
        <v>8274</v>
      </c>
      <c r="Q1273" s="10" t="s">
        <v>8322</v>
      </c>
      <c r="R1273" t="s">
        <v>8323</v>
      </c>
      <c r="S1273">
        <f t="shared" si="78"/>
        <v>102</v>
      </c>
      <c r="T1273">
        <f t="shared" si="79"/>
        <v>2013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4">
        <f t="shared" si="76"/>
        <v>40344.166666666664</v>
      </c>
      <c r="J1274" s="14">
        <f t="shared" si="77"/>
        <v>40274.745127314818</v>
      </c>
      <c r="K1274">
        <v>1276574400</v>
      </c>
      <c r="L1274">
        <v>1270576379</v>
      </c>
      <c r="M1274" t="b">
        <v>1</v>
      </c>
      <c r="N1274">
        <v>28</v>
      </c>
      <c r="O1274" t="b">
        <v>1</v>
      </c>
      <c r="P1274" t="s">
        <v>8274</v>
      </c>
      <c r="Q1274" s="10" t="s">
        <v>8322</v>
      </c>
      <c r="R1274" t="s">
        <v>8323</v>
      </c>
      <c r="S1274">
        <f t="shared" si="78"/>
        <v>106</v>
      </c>
      <c r="T1274">
        <f t="shared" si="79"/>
        <v>2010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4">
        <f t="shared" si="76"/>
        <v>41882.730219907404</v>
      </c>
      <c r="J1275" s="14">
        <f t="shared" si="77"/>
        <v>41852.730219907404</v>
      </c>
      <c r="K1275">
        <v>1409506291</v>
      </c>
      <c r="L1275">
        <v>1406914291</v>
      </c>
      <c r="M1275" t="b">
        <v>1</v>
      </c>
      <c r="N1275">
        <v>54</v>
      </c>
      <c r="O1275" t="b">
        <v>1</v>
      </c>
      <c r="P1275" t="s">
        <v>8274</v>
      </c>
      <c r="Q1275" s="10" t="s">
        <v>8322</v>
      </c>
      <c r="R1275" t="s">
        <v>8323</v>
      </c>
      <c r="S1275">
        <f t="shared" si="78"/>
        <v>104</v>
      </c>
      <c r="T1275">
        <f t="shared" si="79"/>
        <v>2014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4">
        <f t="shared" si="76"/>
        <v>41151.690104166664</v>
      </c>
      <c r="J1276" s="14">
        <f t="shared" si="77"/>
        <v>41116.690104166664</v>
      </c>
      <c r="K1276">
        <v>1346344425</v>
      </c>
      <c r="L1276">
        <v>1343320425</v>
      </c>
      <c r="M1276" t="b">
        <v>1</v>
      </c>
      <c r="N1276">
        <v>467</v>
      </c>
      <c r="O1276" t="b">
        <v>1</v>
      </c>
      <c r="P1276" t="s">
        <v>8274</v>
      </c>
      <c r="Q1276" s="10" t="s">
        <v>8322</v>
      </c>
      <c r="R1276" t="s">
        <v>8323</v>
      </c>
      <c r="S1276">
        <f t="shared" si="78"/>
        <v>155</v>
      </c>
      <c r="T1276">
        <f t="shared" si="79"/>
        <v>2012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4">
        <f t="shared" si="76"/>
        <v>41493.867905092593</v>
      </c>
      <c r="J1277" s="14">
        <f t="shared" si="77"/>
        <v>41458.867905092593</v>
      </c>
      <c r="K1277">
        <v>1375908587</v>
      </c>
      <c r="L1277">
        <v>1372884587</v>
      </c>
      <c r="M1277" t="b">
        <v>1</v>
      </c>
      <c r="N1277">
        <v>389</v>
      </c>
      <c r="O1277" t="b">
        <v>1</v>
      </c>
      <c r="P1277" t="s">
        <v>8274</v>
      </c>
      <c r="Q1277" s="10" t="s">
        <v>8322</v>
      </c>
      <c r="R1277" t="s">
        <v>8323</v>
      </c>
      <c r="S1277">
        <f t="shared" si="78"/>
        <v>162</v>
      </c>
      <c r="T1277">
        <f t="shared" si="79"/>
        <v>2013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4">
        <f t="shared" si="76"/>
        <v>40057.166666666664</v>
      </c>
      <c r="J1278" s="14">
        <f t="shared" si="77"/>
        <v>40007.704247685186</v>
      </c>
      <c r="K1278">
        <v>1251777600</v>
      </c>
      <c r="L1278">
        <v>1247504047</v>
      </c>
      <c r="M1278" t="b">
        <v>1</v>
      </c>
      <c r="N1278">
        <v>68</v>
      </c>
      <c r="O1278" t="b">
        <v>1</v>
      </c>
      <c r="P1278" t="s">
        <v>8274</v>
      </c>
      <c r="Q1278" s="10" t="s">
        <v>8322</v>
      </c>
      <c r="R1278" t="s">
        <v>8323</v>
      </c>
      <c r="S1278">
        <f t="shared" si="78"/>
        <v>104</v>
      </c>
      <c r="T1278">
        <f t="shared" si="79"/>
        <v>2009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4">
        <f t="shared" si="76"/>
        <v>41156.561886574076</v>
      </c>
      <c r="J1279" s="14">
        <f t="shared" si="77"/>
        <v>41121.561886574076</v>
      </c>
      <c r="K1279">
        <v>1346765347</v>
      </c>
      <c r="L1279">
        <v>1343741347</v>
      </c>
      <c r="M1279" t="b">
        <v>1</v>
      </c>
      <c r="N1279">
        <v>413</v>
      </c>
      <c r="O1279" t="b">
        <v>1</v>
      </c>
      <c r="P1279" t="s">
        <v>8274</v>
      </c>
      <c r="Q1279" s="10" t="s">
        <v>8322</v>
      </c>
      <c r="R1279" t="s">
        <v>8323</v>
      </c>
      <c r="S1279">
        <f t="shared" si="78"/>
        <v>106</v>
      </c>
      <c r="T1279">
        <f t="shared" si="79"/>
        <v>2012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4">
        <f t="shared" si="76"/>
        <v>41815.083333333336</v>
      </c>
      <c r="J1280" s="14">
        <f t="shared" si="77"/>
        <v>41786.555162037039</v>
      </c>
      <c r="K1280">
        <v>1403661600</v>
      </c>
      <c r="L1280">
        <v>1401196766</v>
      </c>
      <c r="M1280" t="b">
        <v>1</v>
      </c>
      <c r="N1280">
        <v>190</v>
      </c>
      <c r="O1280" t="b">
        <v>1</v>
      </c>
      <c r="P1280" t="s">
        <v>8274</v>
      </c>
      <c r="Q1280" s="10" t="s">
        <v>8322</v>
      </c>
      <c r="R1280" t="s">
        <v>8323</v>
      </c>
      <c r="S1280">
        <f t="shared" si="78"/>
        <v>155</v>
      </c>
      <c r="T1280">
        <f t="shared" si="79"/>
        <v>2014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4">
        <f t="shared" si="76"/>
        <v>41722.057523148149</v>
      </c>
      <c r="J1281" s="14">
        <f t="shared" si="77"/>
        <v>41682.099189814813</v>
      </c>
      <c r="K1281">
        <v>1395624170</v>
      </c>
      <c r="L1281">
        <v>1392171770</v>
      </c>
      <c r="M1281" t="b">
        <v>1</v>
      </c>
      <c r="N1281">
        <v>189</v>
      </c>
      <c r="O1281" t="b">
        <v>1</v>
      </c>
      <c r="P1281" t="s">
        <v>8274</v>
      </c>
      <c r="Q1281" s="10" t="s">
        <v>8322</v>
      </c>
      <c r="R1281" t="s">
        <v>8323</v>
      </c>
      <c r="S1281">
        <f t="shared" si="78"/>
        <v>111</v>
      </c>
      <c r="T1281">
        <f t="shared" si="79"/>
        <v>2014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4">
        <f t="shared" ref="I1282:I1345" si="80">K1282/60/60/24+DATE(1970,1,1)</f>
        <v>40603.757569444446</v>
      </c>
      <c r="J1282" s="14">
        <f t="shared" ref="J1282:J1345" si="81">L1282/60/60/24+DATE(1970,1,1)</f>
        <v>40513.757569444446</v>
      </c>
      <c r="K1282">
        <v>1299003054</v>
      </c>
      <c r="L1282">
        <v>1291227054</v>
      </c>
      <c r="M1282" t="b">
        <v>1</v>
      </c>
      <c r="N1282">
        <v>130</v>
      </c>
      <c r="O1282" t="b">
        <v>1</v>
      </c>
      <c r="P1282" t="s">
        <v>8274</v>
      </c>
      <c r="Q1282" s="10" t="s">
        <v>8322</v>
      </c>
      <c r="R1282" t="s">
        <v>8323</v>
      </c>
      <c r="S1282">
        <f t="shared" ref="S1282:S1345" si="82">ROUND(E1282/D1282*100,0)</f>
        <v>111</v>
      </c>
      <c r="T1282">
        <f t="shared" ref="T1282:T1345" si="83">YEAR(J1282)</f>
        <v>2010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4">
        <f t="shared" si="80"/>
        <v>41483.743472222224</v>
      </c>
      <c r="J1283" s="14">
        <f t="shared" si="81"/>
        <v>41463.743472222224</v>
      </c>
      <c r="K1283">
        <v>1375033836</v>
      </c>
      <c r="L1283">
        <v>1373305836</v>
      </c>
      <c r="M1283" t="b">
        <v>1</v>
      </c>
      <c r="N1283">
        <v>74</v>
      </c>
      <c r="O1283" t="b">
        <v>1</v>
      </c>
      <c r="P1283" t="s">
        <v>8274</v>
      </c>
      <c r="Q1283" s="10" t="s">
        <v>8322</v>
      </c>
      <c r="R1283" t="s">
        <v>8323</v>
      </c>
      <c r="S1283">
        <f t="shared" si="82"/>
        <v>111</v>
      </c>
      <c r="T1283">
        <f t="shared" si="83"/>
        <v>2013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4">
        <f t="shared" si="80"/>
        <v>41617.207638888889</v>
      </c>
      <c r="J1284" s="14">
        <f t="shared" si="81"/>
        <v>41586.475173611114</v>
      </c>
      <c r="K1284">
        <v>1386565140</v>
      </c>
      <c r="L1284">
        <v>1383909855</v>
      </c>
      <c r="M1284" t="b">
        <v>1</v>
      </c>
      <c r="N1284">
        <v>274</v>
      </c>
      <c r="O1284" t="b">
        <v>1</v>
      </c>
      <c r="P1284" t="s">
        <v>8274</v>
      </c>
      <c r="Q1284" s="10" t="s">
        <v>8322</v>
      </c>
      <c r="R1284" t="s">
        <v>8323</v>
      </c>
      <c r="S1284">
        <f t="shared" si="82"/>
        <v>124</v>
      </c>
      <c r="T1284">
        <f t="shared" si="83"/>
        <v>2013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4">
        <f t="shared" si="80"/>
        <v>41344.166666666664</v>
      </c>
      <c r="J1285" s="14">
        <f t="shared" si="81"/>
        <v>41320.717465277776</v>
      </c>
      <c r="K1285">
        <v>1362974400</v>
      </c>
      <c r="L1285">
        <v>1360948389</v>
      </c>
      <c r="M1285" t="b">
        <v>1</v>
      </c>
      <c r="N1285">
        <v>22</v>
      </c>
      <c r="O1285" t="b">
        <v>1</v>
      </c>
      <c r="P1285" t="s">
        <v>8274</v>
      </c>
      <c r="Q1285" s="10" t="s">
        <v>8322</v>
      </c>
      <c r="R1285" t="s">
        <v>8323</v>
      </c>
      <c r="S1285">
        <f t="shared" si="82"/>
        <v>211</v>
      </c>
      <c r="T1285">
        <f t="shared" si="83"/>
        <v>2013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4">
        <f t="shared" si="80"/>
        <v>42735.707638888889</v>
      </c>
      <c r="J1286" s="14">
        <f t="shared" si="81"/>
        <v>42712.23474537037</v>
      </c>
      <c r="K1286">
        <v>1483203540</v>
      </c>
      <c r="L1286">
        <v>1481175482</v>
      </c>
      <c r="M1286" t="b">
        <v>0</v>
      </c>
      <c r="N1286">
        <v>31</v>
      </c>
      <c r="O1286" t="b">
        <v>1</v>
      </c>
      <c r="P1286" t="s">
        <v>8269</v>
      </c>
      <c r="Q1286" s="10" t="s">
        <v>8314</v>
      </c>
      <c r="R1286" t="s">
        <v>8315</v>
      </c>
      <c r="S1286">
        <f t="shared" si="82"/>
        <v>101</v>
      </c>
      <c r="T1286">
        <f t="shared" si="83"/>
        <v>2016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4">
        <f t="shared" si="80"/>
        <v>42175.583043981482</v>
      </c>
      <c r="J1287" s="14">
        <f t="shared" si="81"/>
        <v>42160.583043981482</v>
      </c>
      <c r="K1287">
        <v>1434808775</v>
      </c>
      <c r="L1287">
        <v>1433512775</v>
      </c>
      <c r="M1287" t="b">
        <v>0</v>
      </c>
      <c r="N1287">
        <v>63</v>
      </c>
      <c r="O1287" t="b">
        <v>1</v>
      </c>
      <c r="P1287" t="s">
        <v>8269</v>
      </c>
      <c r="Q1287" s="10" t="s">
        <v>8314</v>
      </c>
      <c r="R1287" t="s">
        <v>8315</v>
      </c>
      <c r="S1287">
        <f t="shared" si="82"/>
        <v>102</v>
      </c>
      <c r="T1287">
        <f t="shared" si="83"/>
        <v>2015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4">
        <f t="shared" si="80"/>
        <v>42052.583333333328</v>
      </c>
      <c r="J1288" s="14">
        <f t="shared" si="81"/>
        <v>42039.384571759263</v>
      </c>
      <c r="K1288">
        <v>1424181600</v>
      </c>
      <c r="L1288">
        <v>1423041227</v>
      </c>
      <c r="M1288" t="b">
        <v>0</v>
      </c>
      <c r="N1288">
        <v>20</v>
      </c>
      <c r="O1288" t="b">
        <v>1</v>
      </c>
      <c r="P1288" t="s">
        <v>8269</v>
      </c>
      <c r="Q1288" s="10" t="s">
        <v>8314</v>
      </c>
      <c r="R1288" t="s">
        <v>8315</v>
      </c>
      <c r="S1288">
        <f t="shared" si="82"/>
        <v>108</v>
      </c>
      <c r="T1288">
        <f t="shared" si="83"/>
        <v>2015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4">
        <f t="shared" si="80"/>
        <v>42167.621018518519</v>
      </c>
      <c r="J1289" s="14">
        <f t="shared" si="81"/>
        <v>42107.621018518519</v>
      </c>
      <c r="K1289">
        <v>1434120856</v>
      </c>
      <c r="L1289">
        <v>1428936856</v>
      </c>
      <c r="M1289" t="b">
        <v>0</v>
      </c>
      <c r="N1289">
        <v>25</v>
      </c>
      <c r="O1289" t="b">
        <v>1</v>
      </c>
      <c r="P1289" t="s">
        <v>8269</v>
      </c>
      <c r="Q1289" s="10" t="s">
        <v>8314</v>
      </c>
      <c r="R1289" t="s">
        <v>8315</v>
      </c>
      <c r="S1289">
        <f t="shared" si="82"/>
        <v>242</v>
      </c>
      <c r="T1289">
        <f t="shared" si="83"/>
        <v>2015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4">
        <f t="shared" si="80"/>
        <v>42592.166666666672</v>
      </c>
      <c r="J1290" s="14">
        <f t="shared" si="81"/>
        <v>42561.154664351852</v>
      </c>
      <c r="K1290">
        <v>1470801600</v>
      </c>
      <c r="L1290">
        <v>1468122163</v>
      </c>
      <c r="M1290" t="b">
        <v>0</v>
      </c>
      <c r="N1290">
        <v>61</v>
      </c>
      <c r="O1290" t="b">
        <v>1</v>
      </c>
      <c r="P1290" t="s">
        <v>8269</v>
      </c>
      <c r="Q1290" s="10" t="s">
        <v>8314</v>
      </c>
      <c r="R1290" t="s">
        <v>8315</v>
      </c>
      <c r="S1290">
        <f t="shared" si="82"/>
        <v>100</v>
      </c>
      <c r="T1290">
        <f t="shared" si="83"/>
        <v>2016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4">
        <f t="shared" si="80"/>
        <v>42739.134780092587</v>
      </c>
      <c r="J1291" s="14">
        <f t="shared" si="81"/>
        <v>42709.134780092587</v>
      </c>
      <c r="K1291">
        <v>1483499645</v>
      </c>
      <c r="L1291">
        <v>1480907645</v>
      </c>
      <c r="M1291" t="b">
        <v>0</v>
      </c>
      <c r="N1291">
        <v>52</v>
      </c>
      <c r="O1291" t="b">
        <v>1</v>
      </c>
      <c r="P1291" t="s">
        <v>8269</v>
      </c>
      <c r="Q1291" s="10" t="s">
        <v>8314</v>
      </c>
      <c r="R1291" t="s">
        <v>8315</v>
      </c>
      <c r="S1291">
        <f t="shared" si="82"/>
        <v>125</v>
      </c>
      <c r="T1291">
        <f t="shared" si="83"/>
        <v>2016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4">
        <f t="shared" si="80"/>
        <v>42117.290972222225</v>
      </c>
      <c r="J1292" s="14">
        <f t="shared" si="81"/>
        <v>42086.614942129629</v>
      </c>
      <c r="K1292">
        <v>1429772340</v>
      </c>
      <c r="L1292">
        <v>1427121931</v>
      </c>
      <c r="M1292" t="b">
        <v>0</v>
      </c>
      <c r="N1292">
        <v>86</v>
      </c>
      <c r="O1292" t="b">
        <v>1</v>
      </c>
      <c r="P1292" t="s">
        <v>8269</v>
      </c>
      <c r="Q1292" s="10" t="s">
        <v>8314</v>
      </c>
      <c r="R1292" t="s">
        <v>8315</v>
      </c>
      <c r="S1292">
        <f t="shared" si="82"/>
        <v>109</v>
      </c>
      <c r="T1292">
        <f t="shared" si="83"/>
        <v>2015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4">
        <f t="shared" si="80"/>
        <v>42101.291666666672</v>
      </c>
      <c r="J1293" s="14">
        <f t="shared" si="81"/>
        <v>42064.652673611112</v>
      </c>
      <c r="K1293">
        <v>1428390000</v>
      </c>
      <c r="L1293">
        <v>1425224391</v>
      </c>
      <c r="M1293" t="b">
        <v>0</v>
      </c>
      <c r="N1293">
        <v>42</v>
      </c>
      <c r="O1293" t="b">
        <v>1</v>
      </c>
      <c r="P1293" t="s">
        <v>8269</v>
      </c>
      <c r="Q1293" s="10" t="s">
        <v>8314</v>
      </c>
      <c r="R1293" t="s">
        <v>8315</v>
      </c>
      <c r="S1293">
        <f t="shared" si="82"/>
        <v>146</v>
      </c>
      <c r="T1293">
        <f t="shared" si="83"/>
        <v>2015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4">
        <f t="shared" si="80"/>
        <v>42283.957638888889</v>
      </c>
      <c r="J1294" s="14">
        <f t="shared" si="81"/>
        <v>42256.764212962968</v>
      </c>
      <c r="K1294">
        <v>1444172340</v>
      </c>
      <c r="L1294">
        <v>1441822828</v>
      </c>
      <c r="M1294" t="b">
        <v>0</v>
      </c>
      <c r="N1294">
        <v>52</v>
      </c>
      <c r="O1294" t="b">
        <v>1</v>
      </c>
      <c r="P1294" t="s">
        <v>8269</v>
      </c>
      <c r="Q1294" s="10" t="s">
        <v>8314</v>
      </c>
      <c r="R1294" t="s">
        <v>8315</v>
      </c>
      <c r="S1294">
        <f t="shared" si="82"/>
        <v>110</v>
      </c>
      <c r="T1294">
        <f t="shared" si="83"/>
        <v>2015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4">
        <f t="shared" si="80"/>
        <v>42322.742719907401</v>
      </c>
      <c r="J1295" s="14">
        <f t="shared" si="81"/>
        <v>42292.701053240744</v>
      </c>
      <c r="K1295">
        <v>1447523371</v>
      </c>
      <c r="L1295">
        <v>1444927771</v>
      </c>
      <c r="M1295" t="b">
        <v>0</v>
      </c>
      <c r="N1295">
        <v>120</v>
      </c>
      <c r="O1295" t="b">
        <v>1</v>
      </c>
      <c r="P1295" t="s">
        <v>8269</v>
      </c>
      <c r="Q1295" s="10" t="s">
        <v>8314</v>
      </c>
      <c r="R1295" t="s">
        <v>8315</v>
      </c>
      <c r="S1295">
        <f t="shared" si="82"/>
        <v>102</v>
      </c>
      <c r="T1295">
        <f t="shared" si="83"/>
        <v>2015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4">
        <f t="shared" si="80"/>
        <v>42296.458333333328</v>
      </c>
      <c r="J1296" s="14">
        <f t="shared" si="81"/>
        <v>42278.453668981485</v>
      </c>
      <c r="K1296">
        <v>1445252400</v>
      </c>
      <c r="L1296">
        <v>1443696797</v>
      </c>
      <c r="M1296" t="b">
        <v>0</v>
      </c>
      <c r="N1296">
        <v>22</v>
      </c>
      <c r="O1296" t="b">
        <v>1</v>
      </c>
      <c r="P1296" t="s">
        <v>8269</v>
      </c>
      <c r="Q1296" s="10" t="s">
        <v>8314</v>
      </c>
      <c r="R1296" t="s">
        <v>8315</v>
      </c>
      <c r="S1296">
        <f t="shared" si="82"/>
        <v>122</v>
      </c>
      <c r="T1296">
        <f t="shared" si="83"/>
        <v>2015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4">
        <f t="shared" si="80"/>
        <v>42214.708333333328</v>
      </c>
      <c r="J1297" s="14">
        <f t="shared" si="81"/>
        <v>42184.572881944448</v>
      </c>
      <c r="K1297">
        <v>1438189200</v>
      </c>
      <c r="L1297">
        <v>1435585497</v>
      </c>
      <c r="M1297" t="b">
        <v>0</v>
      </c>
      <c r="N1297">
        <v>64</v>
      </c>
      <c r="O1297" t="b">
        <v>1</v>
      </c>
      <c r="P1297" t="s">
        <v>8269</v>
      </c>
      <c r="Q1297" s="10" t="s">
        <v>8314</v>
      </c>
      <c r="R1297" t="s">
        <v>8315</v>
      </c>
      <c r="S1297">
        <f t="shared" si="82"/>
        <v>102</v>
      </c>
      <c r="T1297">
        <f t="shared" si="83"/>
        <v>2015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4">
        <f t="shared" si="80"/>
        <v>42443.008946759262</v>
      </c>
      <c r="J1298" s="14">
        <f t="shared" si="81"/>
        <v>42423.050613425927</v>
      </c>
      <c r="K1298">
        <v>1457914373</v>
      </c>
      <c r="L1298">
        <v>1456189973</v>
      </c>
      <c r="M1298" t="b">
        <v>0</v>
      </c>
      <c r="N1298">
        <v>23</v>
      </c>
      <c r="O1298" t="b">
        <v>1</v>
      </c>
      <c r="P1298" t="s">
        <v>8269</v>
      </c>
      <c r="Q1298" s="10" t="s">
        <v>8314</v>
      </c>
      <c r="R1298" t="s">
        <v>8315</v>
      </c>
      <c r="S1298">
        <f t="shared" si="82"/>
        <v>141</v>
      </c>
      <c r="T1298">
        <f t="shared" si="83"/>
        <v>2016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4">
        <f t="shared" si="80"/>
        <v>42491.747199074074</v>
      </c>
      <c r="J1299" s="14">
        <f t="shared" si="81"/>
        <v>42461.747199074074</v>
      </c>
      <c r="K1299">
        <v>1462125358</v>
      </c>
      <c r="L1299">
        <v>1459533358</v>
      </c>
      <c r="M1299" t="b">
        <v>0</v>
      </c>
      <c r="N1299">
        <v>238</v>
      </c>
      <c r="O1299" t="b">
        <v>1</v>
      </c>
      <c r="P1299" t="s">
        <v>8269</v>
      </c>
      <c r="Q1299" s="10" t="s">
        <v>8314</v>
      </c>
      <c r="R1299" t="s">
        <v>8315</v>
      </c>
      <c r="S1299">
        <f t="shared" si="82"/>
        <v>110</v>
      </c>
      <c r="T1299">
        <f t="shared" si="83"/>
        <v>2016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4">
        <f t="shared" si="80"/>
        <v>42488.680925925932</v>
      </c>
      <c r="J1300" s="14">
        <f t="shared" si="81"/>
        <v>42458.680925925932</v>
      </c>
      <c r="K1300">
        <v>1461860432</v>
      </c>
      <c r="L1300">
        <v>1459268432</v>
      </c>
      <c r="M1300" t="b">
        <v>0</v>
      </c>
      <c r="N1300">
        <v>33</v>
      </c>
      <c r="O1300" t="b">
        <v>1</v>
      </c>
      <c r="P1300" t="s">
        <v>8269</v>
      </c>
      <c r="Q1300" s="10" t="s">
        <v>8314</v>
      </c>
      <c r="R1300" t="s">
        <v>8315</v>
      </c>
      <c r="S1300">
        <f t="shared" si="82"/>
        <v>105</v>
      </c>
      <c r="T1300">
        <f t="shared" si="83"/>
        <v>2016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4">
        <f t="shared" si="80"/>
        <v>42199.814340277779</v>
      </c>
      <c r="J1301" s="14">
        <f t="shared" si="81"/>
        <v>42169.814340277779</v>
      </c>
      <c r="K1301">
        <v>1436902359</v>
      </c>
      <c r="L1301">
        <v>1434310359</v>
      </c>
      <c r="M1301" t="b">
        <v>0</v>
      </c>
      <c r="N1301">
        <v>32</v>
      </c>
      <c r="O1301" t="b">
        <v>1</v>
      </c>
      <c r="P1301" t="s">
        <v>8269</v>
      </c>
      <c r="Q1301" s="10" t="s">
        <v>8314</v>
      </c>
      <c r="R1301" t="s">
        <v>8315</v>
      </c>
      <c r="S1301">
        <f t="shared" si="82"/>
        <v>124</v>
      </c>
      <c r="T1301">
        <f t="shared" si="83"/>
        <v>2015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4">
        <f t="shared" si="80"/>
        <v>42522.789583333331</v>
      </c>
      <c r="J1302" s="14">
        <f t="shared" si="81"/>
        <v>42483.675208333334</v>
      </c>
      <c r="K1302">
        <v>1464807420</v>
      </c>
      <c r="L1302">
        <v>1461427938</v>
      </c>
      <c r="M1302" t="b">
        <v>0</v>
      </c>
      <c r="N1302">
        <v>24</v>
      </c>
      <c r="O1302" t="b">
        <v>1</v>
      </c>
      <c r="P1302" t="s">
        <v>8269</v>
      </c>
      <c r="Q1302" s="10" t="s">
        <v>8314</v>
      </c>
      <c r="R1302" t="s">
        <v>8315</v>
      </c>
      <c r="S1302">
        <f t="shared" si="82"/>
        <v>135</v>
      </c>
      <c r="T1302">
        <f t="shared" si="83"/>
        <v>2016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4">
        <f t="shared" si="80"/>
        <v>42206.125</v>
      </c>
      <c r="J1303" s="14">
        <f t="shared" si="81"/>
        <v>42195.749745370369</v>
      </c>
      <c r="K1303">
        <v>1437447600</v>
      </c>
      <c r="L1303">
        <v>1436551178</v>
      </c>
      <c r="M1303" t="b">
        <v>0</v>
      </c>
      <c r="N1303">
        <v>29</v>
      </c>
      <c r="O1303" t="b">
        <v>1</v>
      </c>
      <c r="P1303" t="s">
        <v>8269</v>
      </c>
      <c r="Q1303" s="10" t="s">
        <v>8314</v>
      </c>
      <c r="R1303" t="s">
        <v>8315</v>
      </c>
      <c r="S1303">
        <f t="shared" si="82"/>
        <v>103</v>
      </c>
      <c r="T1303">
        <f t="shared" si="83"/>
        <v>2015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4">
        <f t="shared" si="80"/>
        <v>42705.099664351852</v>
      </c>
      <c r="J1304" s="14">
        <f t="shared" si="81"/>
        <v>42675.057997685188</v>
      </c>
      <c r="K1304">
        <v>1480559011</v>
      </c>
      <c r="L1304">
        <v>1477963411</v>
      </c>
      <c r="M1304" t="b">
        <v>0</v>
      </c>
      <c r="N1304">
        <v>50</v>
      </c>
      <c r="O1304" t="b">
        <v>1</v>
      </c>
      <c r="P1304" t="s">
        <v>8269</v>
      </c>
      <c r="Q1304" s="10" t="s">
        <v>8314</v>
      </c>
      <c r="R1304" t="s">
        <v>8315</v>
      </c>
      <c r="S1304">
        <f t="shared" si="82"/>
        <v>100</v>
      </c>
      <c r="T1304">
        <f t="shared" si="83"/>
        <v>2016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4">
        <f t="shared" si="80"/>
        <v>42582.458333333328</v>
      </c>
      <c r="J1305" s="14">
        <f t="shared" si="81"/>
        <v>42566.441203703704</v>
      </c>
      <c r="K1305">
        <v>1469962800</v>
      </c>
      <c r="L1305">
        <v>1468578920</v>
      </c>
      <c r="M1305" t="b">
        <v>0</v>
      </c>
      <c r="N1305">
        <v>108</v>
      </c>
      <c r="O1305" t="b">
        <v>1</v>
      </c>
      <c r="P1305" t="s">
        <v>8269</v>
      </c>
      <c r="Q1305" s="10" t="s">
        <v>8314</v>
      </c>
      <c r="R1305" t="s">
        <v>8315</v>
      </c>
      <c r="S1305">
        <f t="shared" si="82"/>
        <v>130</v>
      </c>
      <c r="T1305">
        <f t="shared" si="83"/>
        <v>2016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4">
        <f t="shared" si="80"/>
        <v>42807.152835648143</v>
      </c>
      <c r="J1306" s="14">
        <f t="shared" si="81"/>
        <v>42747.194502314815</v>
      </c>
      <c r="K1306">
        <v>1489376405</v>
      </c>
      <c r="L1306">
        <v>1484196005</v>
      </c>
      <c r="M1306" t="b">
        <v>0</v>
      </c>
      <c r="N1306">
        <v>104</v>
      </c>
      <c r="O1306" t="b">
        <v>0</v>
      </c>
      <c r="P1306" t="s">
        <v>8271</v>
      </c>
      <c r="Q1306" s="10" t="s">
        <v>8316</v>
      </c>
      <c r="R1306" t="s">
        <v>8318</v>
      </c>
      <c r="S1306">
        <f t="shared" si="82"/>
        <v>40</v>
      </c>
      <c r="T1306">
        <f t="shared" si="83"/>
        <v>2017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4">
        <f t="shared" si="80"/>
        <v>42572.729166666672</v>
      </c>
      <c r="J1307" s="14">
        <f t="shared" si="81"/>
        <v>42543.665601851855</v>
      </c>
      <c r="K1307">
        <v>1469122200</v>
      </c>
      <c r="L1307">
        <v>1466611108</v>
      </c>
      <c r="M1307" t="b">
        <v>0</v>
      </c>
      <c r="N1307">
        <v>86</v>
      </c>
      <c r="O1307" t="b">
        <v>0</v>
      </c>
      <c r="P1307" t="s">
        <v>8271</v>
      </c>
      <c r="Q1307" s="10" t="s">
        <v>8316</v>
      </c>
      <c r="R1307" t="s">
        <v>8318</v>
      </c>
      <c r="S1307">
        <f t="shared" si="82"/>
        <v>26</v>
      </c>
      <c r="T1307">
        <f t="shared" si="83"/>
        <v>2016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4">
        <f t="shared" si="80"/>
        <v>41977.457569444443</v>
      </c>
      <c r="J1308" s="14">
        <f t="shared" si="81"/>
        <v>41947.457569444443</v>
      </c>
      <c r="K1308">
        <v>1417690734</v>
      </c>
      <c r="L1308">
        <v>1415098734</v>
      </c>
      <c r="M1308" t="b">
        <v>0</v>
      </c>
      <c r="N1308">
        <v>356</v>
      </c>
      <c r="O1308" t="b">
        <v>0</v>
      </c>
      <c r="P1308" t="s">
        <v>8271</v>
      </c>
      <c r="Q1308" s="10" t="s">
        <v>8316</v>
      </c>
      <c r="R1308" t="s">
        <v>8318</v>
      </c>
      <c r="S1308">
        <f t="shared" si="82"/>
        <v>65</v>
      </c>
      <c r="T1308">
        <f t="shared" si="83"/>
        <v>2014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4">
        <f t="shared" si="80"/>
        <v>42417.503229166665</v>
      </c>
      <c r="J1309" s="14">
        <f t="shared" si="81"/>
        <v>42387.503229166665</v>
      </c>
      <c r="K1309">
        <v>1455710679</v>
      </c>
      <c r="L1309">
        <v>1453118679</v>
      </c>
      <c r="M1309" t="b">
        <v>0</v>
      </c>
      <c r="N1309">
        <v>45</v>
      </c>
      <c r="O1309" t="b">
        <v>0</v>
      </c>
      <c r="P1309" t="s">
        <v>8271</v>
      </c>
      <c r="Q1309" s="10" t="s">
        <v>8316</v>
      </c>
      <c r="R1309" t="s">
        <v>8318</v>
      </c>
      <c r="S1309">
        <f t="shared" si="82"/>
        <v>12</v>
      </c>
      <c r="T1309">
        <f t="shared" si="83"/>
        <v>2016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4">
        <f t="shared" si="80"/>
        <v>42651.613564814819</v>
      </c>
      <c r="J1310" s="14">
        <f t="shared" si="81"/>
        <v>42611.613564814819</v>
      </c>
      <c r="K1310">
        <v>1475937812</v>
      </c>
      <c r="L1310">
        <v>1472481812</v>
      </c>
      <c r="M1310" t="b">
        <v>0</v>
      </c>
      <c r="N1310">
        <v>38</v>
      </c>
      <c r="O1310" t="b">
        <v>0</v>
      </c>
      <c r="P1310" t="s">
        <v>8271</v>
      </c>
      <c r="Q1310" s="10" t="s">
        <v>8316</v>
      </c>
      <c r="R1310" t="s">
        <v>8318</v>
      </c>
      <c r="S1310">
        <f t="shared" si="82"/>
        <v>11</v>
      </c>
      <c r="T1310">
        <f t="shared" si="83"/>
        <v>2016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4">
        <f t="shared" si="80"/>
        <v>42292.882731481484</v>
      </c>
      <c r="J1311" s="14">
        <f t="shared" si="81"/>
        <v>42257.882731481484</v>
      </c>
      <c r="K1311">
        <v>1444943468</v>
      </c>
      <c r="L1311">
        <v>1441919468</v>
      </c>
      <c r="M1311" t="b">
        <v>0</v>
      </c>
      <c r="N1311">
        <v>35</v>
      </c>
      <c r="O1311" t="b">
        <v>0</v>
      </c>
      <c r="P1311" t="s">
        <v>8271</v>
      </c>
      <c r="Q1311" s="10" t="s">
        <v>8316</v>
      </c>
      <c r="R1311" t="s">
        <v>8318</v>
      </c>
      <c r="S1311">
        <f t="shared" si="82"/>
        <v>112</v>
      </c>
      <c r="T1311">
        <f t="shared" si="83"/>
        <v>2015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4">
        <f t="shared" si="80"/>
        <v>42601.667245370365</v>
      </c>
      <c r="J1312" s="14">
        <f t="shared" si="81"/>
        <v>42556.667245370365</v>
      </c>
      <c r="K1312">
        <v>1471622450</v>
      </c>
      <c r="L1312">
        <v>1467734450</v>
      </c>
      <c r="M1312" t="b">
        <v>0</v>
      </c>
      <c r="N1312">
        <v>24</v>
      </c>
      <c r="O1312" t="b">
        <v>0</v>
      </c>
      <c r="P1312" t="s">
        <v>8271</v>
      </c>
      <c r="Q1312" s="10" t="s">
        <v>8316</v>
      </c>
      <c r="R1312" t="s">
        <v>8318</v>
      </c>
      <c r="S1312">
        <f t="shared" si="82"/>
        <v>16</v>
      </c>
      <c r="T1312">
        <f t="shared" si="83"/>
        <v>2016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4">
        <f t="shared" si="80"/>
        <v>42704.843969907408</v>
      </c>
      <c r="J1313" s="14">
        <f t="shared" si="81"/>
        <v>42669.802303240736</v>
      </c>
      <c r="K1313">
        <v>1480536919</v>
      </c>
      <c r="L1313">
        <v>1477509319</v>
      </c>
      <c r="M1313" t="b">
        <v>0</v>
      </c>
      <c r="N1313">
        <v>100</v>
      </c>
      <c r="O1313" t="b">
        <v>0</v>
      </c>
      <c r="P1313" t="s">
        <v>8271</v>
      </c>
      <c r="Q1313" s="10" t="s">
        <v>8316</v>
      </c>
      <c r="R1313" t="s">
        <v>8318</v>
      </c>
      <c r="S1313">
        <f t="shared" si="82"/>
        <v>32</v>
      </c>
      <c r="T1313">
        <f t="shared" si="83"/>
        <v>2016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4">
        <f t="shared" si="80"/>
        <v>42112.702800925923</v>
      </c>
      <c r="J1314" s="14">
        <f t="shared" si="81"/>
        <v>42082.702800925923</v>
      </c>
      <c r="K1314">
        <v>1429375922</v>
      </c>
      <c r="L1314">
        <v>1426783922</v>
      </c>
      <c r="M1314" t="b">
        <v>0</v>
      </c>
      <c r="N1314">
        <v>1</v>
      </c>
      <c r="O1314" t="b">
        <v>0</v>
      </c>
      <c r="P1314" t="s">
        <v>8271</v>
      </c>
      <c r="Q1314" s="10" t="s">
        <v>8316</v>
      </c>
      <c r="R1314" t="s">
        <v>8318</v>
      </c>
      <c r="S1314">
        <f t="shared" si="82"/>
        <v>1</v>
      </c>
      <c r="T1314">
        <f t="shared" si="83"/>
        <v>2015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4">
        <f t="shared" si="80"/>
        <v>42432.709652777776</v>
      </c>
      <c r="J1315" s="14">
        <f t="shared" si="81"/>
        <v>42402.709652777776</v>
      </c>
      <c r="K1315">
        <v>1457024514</v>
      </c>
      <c r="L1315">
        <v>1454432514</v>
      </c>
      <c r="M1315" t="b">
        <v>0</v>
      </c>
      <c r="N1315">
        <v>122</v>
      </c>
      <c r="O1315" t="b">
        <v>0</v>
      </c>
      <c r="P1315" t="s">
        <v>8271</v>
      </c>
      <c r="Q1315" s="10" t="s">
        <v>8316</v>
      </c>
      <c r="R1315" t="s">
        <v>8318</v>
      </c>
      <c r="S1315">
        <f t="shared" si="82"/>
        <v>31</v>
      </c>
      <c r="T1315">
        <f t="shared" si="83"/>
        <v>2016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4">
        <f t="shared" si="80"/>
        <v>42664.669675925921</v>
      </c>
      <c r="J1316" s="14">
        <f t="shared" si="81"/>
        <v>42604.669675925921</v>
      </c>
      <c r="K1316">
        <v>1477065860</v>
      </c>
      <c r="L1316">
        <v>1471881860</v>
      </c>
      <c r="M1316" t="b">
        <v>0</v>
      </c>
      <c r="N1316">
        <v>11</v>
      </c>
      <c r="O1316" t="b">
        <v>0</v>
      </c>
      <c r="P1316" t="s">
        <v>8271</v>
      </c>
      <c r="Q1316" s="10" t="s">
        <v>8316</v>
      </c>
      <c r="R1316" t="s">
        <v>8318</v>
      </c>
      <c r="S1316">
        <f t="shared" si="82"/>
        <v>1</v>
      </c>
      <c r="T1316">
        <f t="shared" si="83"/>
        <v>2016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4">
        <f t="shared" si="80"/>
        <v>42314.041666666672</v>
      </c>
      <c r="J1317" s="14">
        <f t="shared" si="81"/>
        <v>42278.498240740737</v>
      </c>
      <c r="K1317">
        <v>1446771600</v>
      </c>
      <c r="L1317">
        <v>1443700648</v>
      </c>
      <c r="M1317" t="b">
        <v>0</v>
      </c>
      <c r="N1317">
        <v>248</v>
      </c>
      <c r="O1317" t="b">
        <v>0</v>
      </c>
      <c r="P1317" t="s">
        <v>8271</v>
      </c>
      <c r="Q1317" s="10" t="s">
        <v>8316</v>
      </c>
      <c r="R1317" t="s">
        <v>8318</v>
      </c>
      <c r="S1317">
        <f t="shared" si="82"/>
        <v>40</v>
      </c>
      <c r="T1317">
        <f t="shared" si="83"/>
        <v>2015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4">
        <f t="shared" si="80"/>
        <v>42428.961909722217</v>
      </c>
      <c r="J1318" s="14">
        <f t="shared" si="81"/>
        <v>42393.961909722217</v>
      </c>
      <c r="K1318">
        <v>1456700709</v>
      </c>
      <c r="L1318">
        <v>1453676709</v>
      </c>
      <c r="M1318" t="b">
        <v>0</v>
      </c>
      <c r="N1318">
        <v>1</v>
      </c>
      <c r="O1318" t="b">
        <v>0</v>
      </c>
      <c r="P1318" t="s">
        <v>8271</v>
      </c>
      <c r="Q1318" s="10" t="s">
        <v>8316</v>
      </c>
      <c r="R1318" t="s">
        <v>8318</v>
      </c>
      <c r="S1318">
        <f t="shared" si="82"/>
        <v>0</v>
      </c>
      <c r="T1318">
        <f t="shared" si="83"/>
        <v>2016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4">
        <f t="shared" si="80"/>
        <v>42572.583333333328</v>
      </c>
      <c r="J1319" s="14">
        <f t="shared" si="81"/>
        <v>42520.235486111109</v>
      </c>
      <c r="K1319">
        <v>1469109600</v>
      </c>
      <c r="L1319">
        <v>1464586746</v>
      </c>
      <c r="M1319" t="b">
        <v>0</v>
      </c>
      <c r="N1319">
        <v>19</v>
      </c>
      <c r="O1319" t="b">
        <v>0</v>
      </c>
      <c r="P1319" t="s">
        <v>8271</v>
      </c>
      <c r="Q1319" s="10" t="s">
        <v>8316</v>
      </c>
      <c r="R1319" t="s">
        <v>8318</v>
      </c>
      <c r="S1319">
        <f t="shared" si="82"/>
        <v>6</v>
      </c>
      <c r="T1319">
        <f t="shared" si="83"/>
        <v>2016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4">
        <f t="shared" si="80"/>
        <v>42015.043657407412</v>
      </c>
      <c r="J1320" s="14">
        <f t="shared" si="81"/>
        <v>41985.043657407412</v>
      </c>
      <c r="K1320">
        <v>1420938172</v>
      </c>
      <c r="L1320">
        <v>1418346172</v>
      </c>
      <c r="M1320" t="b">
        <v>0</v>
      </c>
      <c r="N1320">
        <v>135</v>
      </c>
      <c r="O1320" t="b">
        <v>0</v>
      </c>
      <c r="P1320" t="s">
        <v>8271</v>
      </c>
      <c r="Q1320" s="10" t="s">
        <v>8316</v>
      </c>
      <c r="R1320" t="s">
        <v>8318</v>
      </c>
      <c r="S1320">
        <f t="shared" si="82"/>
        <v>15</v>
      </c>
      <c r="T1320">
        <f t="shared" si="83"/>
        <v>2014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4">
        <f t="shared" si="80"/>
        <v>41831.666666666664</v>
      </c>
      <c r="J1321" s="14">
        <f t="shared" si="81"/>
        <v>41816.812094907407</v>
      </c>
      <c r="K1321">
        <v>1405094400</v>
      </c>
      <c r="L1321">
        <v>1403810965</v>
      </c>
      <c r="M1321" t="b">
        <v>0</v>
      </c>
      <c r="N1321">
        <v>9</v>
      </c>
      <c r="O1321" t="b">
        <v>0</v>
      </c>
      <c r="P1321" t="s">
        <v>8271</v>
      </c>
      <c r="Q1321" s="10" t="s">
        <v>8316</v>
      </c>
      <c r="R1321" t="s">
        <v>8318</v>
      </c>
      <c r="S1321">
        <f t="shared" si="82"/>
        <v>15</v>
      </c>
      <c r="T1321">
        <f t="shared" si="83"/>
        <v>2014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4">
        <f t="shared" si="80"/>
        <v>42734.958333333328</v>
      </c>
      <c r="J1322" s="14">
        <f t="shared" si="81"/>
        <v>42705.690347222218</v>
      </c>
      <c r="K1322">
        <v>1483138800</v>
      </c>
      <c r="L1322">
        <v>1480610046</v>
      </c>
      <c r="M1322" t="b">
        <v>0</v>
      </c>
      <c r="N1322">
        <v>3</v>
      </c>
      <c r="O1322" t="b">
        <v>0</v>
      </c>
      <c r="P1322" t="s">
        <v>8271</v>
      </c>
      <c r="Q1322" s="10" t="s">
        <v>8316</v>
      </c>
      <c r="R1322" t="s">
        <v>8318</v>
      </c>
      <c r="S1322">
        <f t="shared" si="82"/>
        <v>1</v>
      </c>
      <c r="T1322">
        <f t="shared" si="83"/>
        <v>2016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4">
        <f t="shared" si="80"/>
        <v>42727.74927083333</v>
      </c>
      <c r="J1323" s="14">
        <f t="shared" si="81"/>
        <v>42697.74927083333</v>
      </c>
      <c r="K1323">
        <v>1482515937</v>
      </c>
      <c r="L1323">
        <v>1479923937</v>
      </c>
      <c r="M1323" t="b">
        <v>0</v>
      </c>
      <c r="N1323">
        <v>7</v>
      </c>
      <c r="O1323" t="b">
        <v>0</v>
      </c>
      <c r="P1323" t="s">
        <v>8271</v>
      </c>
      <c r="Q1323" s="10" t="s">
        <v>8316</v>
      </c>
      <c r="R1323" t="s">
        <v>8318</v>
      </c>
      <c r="S1323">
        <f t="shared" si="82"/>
        <v>1</v>
      </c>
      <c r="T1323">
        <f t="shared" si="83"/>
        <v>2016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4">
        <f t="shared" si="80"/>
        <v>42145.656539351854</v>
      </c>
      <c r="J1324" s="14">
        <f t="shared" si="81"/>
        <v>42115.656539351854</v>
      </c>
      <c r="K1324">
        <v>1432223125</v>
      </c>
      <c r="L1324">
        <v>1429631125</v>
      </c>
      <c r="M1324" t="b">
        <v>0</v>
      </c>
      <c r="N1324">
        <v>4</v>
      </c>
      <c r="O1324" t="b">
        <v>0</v>
      </c>
      <c r="P1324" t="s">
        <v>8271</v>
      </c>
      <c r="Q1324" s="10" t="s">
        <v>8316</v>
      </c>
      <c r="R1324" t="s">
        <v>8318</v>
      </c>
      <c r="S1324">
        <f t="shared" si="82"/>
        <v>0</v>
      </c>
      <c r="T1324">
        <f t="shared" si="83"/>
        <v>2015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4">
        <f t="shared" si="80"/>
        <v>42486.288194444445</v>
      </c>
      <c r="J1325" s="14">
        <f t="shared" si="81"/>
        <v>42451.698449074072</v>
      </c>
      <c r="K1325">
        <v>1461653700</v>
      </c>
      <c r="L1325">
        <v>1458665146</v>
      </c>
      <c r="M1325" t="b">
        <v>0</v>
      </c>
      <c r="N1325">
        <v>44</v>
      </c>
      <c r="O1325" t="b">
        <v>0</v>
      </c>
      <c r="P1325" t="s">
        <v>8271</v>
      </c>
      <c r="Q1325" s="10" t="s">
        <v>8316</v>
      </c>
      <c r="R1325" t="s">
        <v>8318</v>
      </c>
      <c r="S1325">
        <f t="shared" si="82"/>
        <v>9</v>
      </c>
      <c r="T1325">
        <f t="shared" si="83"/>
        <v>2016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4">
        <f t="shared" si="80"/>
        <v>42656.633703703701</v>
      </c>
      <c r="J1326" s="14">
        <f t="shared" si="81"/>
        <v>42626.633703703701</v>
      </c>
      <c r="K1326">
        <v>1476371552</v>
      </c>
      <c r="L1326">
        <v>1473779552</v>
      </c>
      <c r="M1326" t="b">
        <v>0</v>
      </c>
      <c r="N1326">
        <v>90</v>
      </c>
      <c r="O1326" t="b">
        <v>0</v>
      </c>
      <c r="P1326" t="s">
        <v>8271</v>
      </c>
      <c r="Q1326" s="10" t="s">
        <v>8316</v>
      </c>
      <c r="R1326" t="s">
        <v>8318</v>
      </c>
      <c r="S1326">
        <f t="shared" si="82"/>
        <v>10</v>
      </c>
      <c r="T1326">
        <f t="shared" si="83"/>
        <v>2016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4">
        <f t="shared" si="80"/>
        <v>42734.086053240739</v>
      </c>
      <c r="J1327" s="14">
        <f t="shared" si="81"/>
        <v>42704.086053240739</v>
      </c>
      <c r="K1327">
        <v>1483063435</v>
      </c>
      <c r="L1327">
        <v>1480471435</v>
      </c>
      <c r="M1327" t="b">
        <v>0</v>
      </c>
      <c r="N1327">
        <v>8</v>
      </c>
      <c r="O1327" t="b">
        <v>0</v>
      </c>
      <c r="P1327" t="s">
        <v>8271</v>
      </c>
      <c r="Q1327" s="10" t="s">
        <v>8316</v>
      </c>
      <c r="R1327" t="s">
        <v>8318</v>
      </c>
      <c r="S1327">
        <f t="shared" si="82"/>
        <v>2</v>
      </c>
      <c r="T1327">
        <f t="shared" si="83"/>
        <v>2016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4">
        <f t="shared" si="80"/>
        <v>42019.791990740734</v>
      </c>
      <c r="J1328" s="14">
        <f t="shared" si="81"/>
        <v>41974.791990740734</v>
      </c>
      <c r="K1328">
        <v>1421348428</v>
      </c>
      <c r="L1328">
        <v>1417460428</v>
      </c>
      <c r="M1328" t="b">
        <v>0</v>
      </c>
      <c r="N1328">
        <v>11</v>
      </c>
      <c r="O1328" t="b">
        <v>0</v>
      </c>
      <c r="P1328" t="s">
        <v>8271</v>
      </c>
      <c r="Q1328" s="10" t="s">
        <v>8316</v>
      </c>
      <c r="R1328" t="s">
        <v>8318</v>
      </c>
      <c r="S1328">
        <f t="shared" si="82"/>
        <v>1</v>
      </c>
      <c r="T1328">
        <f t="shared" si="83"/>
        <v>2014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4">
        <f t="shared" si="80"/>
        <v>42153.678645833337</v>
      </c>
      <c r="J1329" s="14">
        <f t="shared" si="81"/>
        <v>42123.678645833337</v>
      </c>
      <c r="K1329">
        <v>1432916235</v>
      </c>
      <c r="L1329">
        <v>1430324235</v>
      </c>
      <c r="M1329" t="b">
        <v>0</v>
      </c>
      <c r="N1329">
        <v>41</v>
      </c>
      <c r="O1329" t="b">
        <v>0</v>
      </c>
      <c r="P1329" t="s">
        <v>8271</v>
      </c>
      <c r="Q1329" s="10" t="s">
        <v>8316</v>
      </c>
      <c r="R1329" t="s">
        <v>8318</v>
      </c>
      <c r="S1329">
        <f t="shared" si="82"/>
        <v>4</v>
      </c>
      <c r="T1329">
        <f t="shared" si="83"/>
        <v>2015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4">
        <f t="shared" si="80"/>
        <v>42657.642754629633</v>
      </c>
      <c r="J1330" s="14">
        <f t="shared" si="81"/>
        <v>42612.642754629633</v>
      </c>
      <c r="K1330">
        <v>1476458734</v>
      </c>
      <c r="L1330">
        <v>1472570734</v>
      </c>
      <c r="M1330" t="b">
        <v>0</v>
      </c>
      <c r="N1330">
        <v>15</v>
      </c>
      <c r="O1330" t="b">
        <v>0</v>
      </c>
      <c r="P1330" t="s">
        <v>8271</v>
      </c>
      <c r="Q1330" s="10" t="s">
        <v>8316</v>
      </c>
      <c r="R1330" t="s">
        <v>8318</v>
      </c>
      <c r="S1330">
        <f t="shared" si="82"/>
        <v>2</v>
      </c>
      <c r="T1330">
        <f t="shared" si="83"/>
        <v>2016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4">
        <f t="shared" si="80"/>
        <v>41975.263252314813</v>
      </c>
      <c r="J1331" s="14">
        <f t="shared" si="81"/>
        <v>41935.221585648149</v>
      </c>
      <c r="K1331">
        <v>1417501145</v>
      </c>
      <c r="L1331">
        <v>1414041545</v>
      </c>
      <c r="M1331" t="b">
        <v>0</v>
      </c>
      <c r="N1331">
        <v>9</v>
      </c>
      <c r="O1331" t="b">
        <v>0</v>
      </c>
      <c r="P1331" t="s">
        <v>8271</v>
      </c>
      <c r="Q1331" s="10" t="s">
        <v>8316</v>
      </c>
      <c r="R1331" t="s">
        <v>8318</v>
      </c>
      <c r="S1331">
        <f t="shared" si="82"/>
        <v>1</v>
      </c>
      <c r="T1331">
        <f t="shared" si="83"/>
        <v>2014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4">
        <f t="shared" si="80"/>
        <v>42553.166666666672</v>
      </c>
      <c r="J1332" s="14">
        <f t="shared" si="81"/>
        <v>42522.276724537034</v>
      </c>
      <c r="K1332">
        <v>1467432000</v>
      </c>
      <c r="L1332">
        <v>1464763109</v>
      </c>
      <c r="M1332" t="b">
        <v>0</v>
      </c>
      <c r="N1332">
        <v>50</v>
      </c>
      <c r="O1332" t="b">
        <v>0</v>
      </c>
      <c r="P1332" t="s">
        <v>8271</v>
      </c>
      <c r="Q1332" s="10" t="s">
        <v>8316</v>
      </c>
      <c r="R1332" t="s">
        <v>8318</v>
      </c>
      <c r="S1332">
        <f t="shared" si="82"/>
        <v>22</v>
      </c>
      <c r="T1332">
        <f t="shared" si="83"/>
        <v>2016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4">
        <f t="shared" si="80"/>
        <v>42599.50409722222</v>
      </c>
      <c r="J1333" s="14">
        <f t="shared" si="81"/>
        <v>42569.50409722222</v>
      </c>
      <c r="K1333">
        <v>1471435554</v>
      </c>
      <c r="L1333">
        <v>1468843554</v>
      </c>
      <c r="M1333" t="b">
        <v>0</v>
      </c>
      <c r="N1333">
        <v>34</v>
      </c>
      <c r="O1333" t="b">
        <v>0</v>
      </c>
      <c r="P1333" t="s">
        <v>8271</v>
      </c>
      <c r="Q1333" s="10" t="s">
        <v>8316</v>
      </c>
      <c r="R1333" t="s">
        <v>8318</v>
      </c>
      <c r="S1333">
        <f t="shared" si="82"/>
        <v>1</v>
      </c>
      <c r="T1333">
        <f t="shared" si="83"/>
        <v>2016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4">
        <f t="shared" si="80"/>
        <v>42762.060277777782</v>
      </c>
      <c r="J1334" s="14">
        <f t="shared" si="81"/>
        <v>42732.060277777782</v>
      </c>
      <c r="K1334">
        <v>1485480408</v>
      </c>
      <c r="L1334">
        <v>1482888408</v>
      </c>
      <c r="M1334" t="b">
        <v>0</v>
      </c>
      <c r="N1334">
        <v>0</v>
      </c>
      <c r="O1334" t="b">
        <v>0</v>
      </c>
      <c r="P1334" t="s">
        <v>8271</v>
      </c>
      <c r="Q1334" s="10" t="s">
        <v>8316</v>
      </c>
      <c r="R1334" t="s">
        <v>8318</v>
      </c>
      <c r="S1334">
        <f t="shared" si="82"/>
        <v>0</v>
      </c>
      <c r="T1334">
        <f t="shared" si="83"/>
        <v>2016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4">
        <f t="shared" si="80"/>
        <v>41836.106770833336</v>
      </c>
      <c r="J1335" s="14">
        <f t="shared" si="81"/>
        <v>41806.106770833336</v>
      </c>
      <c r="K1335">
        <v>1405478025</v>
      </c>
      <c r="L1335">
        <v>1402886025</v>
      </c>
      <c r="M1335" t="b">
        <v>0</v>
      </c>
      <c r="N1335">
        <v>0</v>
      </c>
      <c r="O1335" t="b">
        <v>0</v>
      </c>
      <c r="P1335" t="s">
        <v>8271</v>
      </c>
      <c r="Q1335" s="10" t="s">
        <v>8316</v>
      </c>
      <c r="R1335" t="s">
        <v>8318</v>
      </c>
      <c r="S1335">
        <f t="shared" si="82"/>
        <v>0</v>
      </c>
      <c r="T1335">
        <f t="shared" si="83"/>
        <v>2014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4">
        <f t="shared" si="80"/>
        <v>42440.774155092593</v>
      </c>
      <c r="J1336" s="14">
        <f t="shared" si="81"/>
        <v>42410.774155092593</v>
      </c>
      <c r="K1336">
        <v>1457721287</v>
      </c>
      <c r="L1336">
        <v>1455129287</v>
      </c>
      <c r="M1336" t="b">
        <v>0</v>
      </c>
      <c r="N1336">
        <v>276</v>
      </c>
      <c r="O1336" t="b">
        <v>0</v>
      </c>
      <c r="P1336" t="s">
        <v>8271</v>
      </c>
      <c r="Q1336" s="10" t="s">
        <v>8316</v>
      </c>
      <c r="R1336" t="s">
        <v>8318</v>
      </c>
      <c r="S1336">
        <f t="shared" si="82"/>
        <v>11</v>
      </c>
      <c r="T1336">
        <f t="shared" si="83"/>
        <v>2016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4">
        <f t="shared" si="80"/>
        <v>42343.936365740738</v>
      </c>
      <c r="J1337" s="14">
        <f t="shared" si="81"/>
        <v>42313.936365740738</v>
      </c>
      <c r="K1337">
        <v>1449354502</v>
      </c>
      <c r="L1337">
        <v>1446762502</v>
      </c>
      <c r="M1337" t="b">
        <v>0</v>
      </c>
      <c r="N1337">
        <v>16</v>
      </c>
      <c r="O1337" t="b">
        <v>0</v>
      </c>
      <c r="P1337" t="s">
        <v>8271</v>
      </c>
      <c r="Q1337" s="10" t="s">
        <v>8316</v>
      </c>
      <c r="R1337" t="s">
        <v>8318</v>
      </c>
      <c r="S1337">
        <f t="shared" si="82"/>
        <v>20</v>
      </c>
      <c r="T1337">
        <f t="shared" si="83"/>
        <v>2015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4">
        <f t="shared" si="80"/>
        <v>41990.863750000004</v>
      </c>
      <c r="J1338" s="14">
        <f t="shared" si="81"/>
        <v>41955.863750000004</v>
      </c>
      <c r="K1338">
        <v>1418849028</v>
      </c>
      <c r="L1338">
        <v>1415825028</v>
      </c>
      <c r="M1338" t="b">
        <v>0</v>
      </c>
      <c r="N1338">
        <v>224</v>
      </c>
      <c r="O1338" t="b">
        <v>0</v>
      </c>
      <c r="P1338" t="s">
        <v>8271</v>
      </c>
      <c r="Q1338" s="10" t="s">
        <v>8316</v>
      </c>
      <c r="R1338" t="s">
        <v>8318</v>
      </c>
      <c r="S1338">
        <f t="shared" si="82"/>
        <v>85</v>
      </c>
      <c r="T1338">
        <f t="shared" si="83"/>
        <v>2014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4">
        <f t="shared" si="80"/>
        <v>42797.577303240745</v>
      </c>
      <c r="J1339" s="14">
        <f t="shared" si="81"/>
        <v>42767.577303240745</v>
      </c>
      <c r="K1339">
        <v>1488549079</v>
      </c>
      <c r="L1339">
        <v>1485957079</v>
      </c>
      <c r="M1339" t="b">
        <v>0</v>
      </c>
      <c r="N1339">
        <v>140</v>
      </c>
      <c r="O1339" t="b">
        <v>0</v>
      </c>
      <c r="P1339" t="s">
        <v>8271</v>
      </c>
      <c r="Q1339" s="10" t="s">
        <v>8316</v>
      </c>
      <c r="R1339" t="s">
        <v>8318</v>
      </c>
      <c r="S1339">
        <f t="shared" si="82"/>
        <v>49</v>
      </c>
      <c r="T1339">
        <f t="shared" si="83"/>
        <v>2017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4">
        <f t="shared" si="80"/>
        <v>42218.803622685184</v>
      </c>
      <c r="J1340" s="14">
        <f t="shared" si="81"/>
        <v>42188.803622685184</v>
      </c>
      <c r="K1340">
        <v>1438543033</v>
      </c>
      <c r="L1340">
        <v>1435951033</v>
      </c>
      <c r="M1340" t="b">
        <v>0</v>
      </c>
      <c r="N1340">
        <v>15</v>
      </c>
      <c r="O1340" t="b">
        <v>0</v>
      </c>
      <c r="P1340" t="s">
        <v>8271</v>
      </c>
      <c r="Q1340" s="10" t="s">
        <v>8316</v>
      </c>
      <c r="R1340" t="s">
        <v>8318</v>
      </c>
      <c r="S1340">
        <f t="shared" si="82"/>
        <v>3</v>
      </c>
      <c r="T1340">
        <f t="shared" si="83"/>
        <v>2015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4">
        <f t="shared" si="80"/>
        <v>41981.688831018517</v>
      </c>
      <c r="J1341" s="14">
        <f t="shared" si="81"/>
        <v>41936.647164351853</v>
      </c>
      <c r="K1341">
        <v>1418056315</v>
      </c>
      <c r="L1341">
        <v>1414164715</v>
      </c>
      <c r="M1341" t="b">
        <v>0</v>
      </c>
      <c r="N1341">
        <v>37</v>
      </c>
      <c r="O1341" t="b">
        <v>0</v>
      </c>
      <c r="P1341" t="s">
        <v>8271</v>
      </c>
      <c r="Q1341" s="10" t="s">
        <v>8316</v>
      </c>
      <c r="R1341" t="s">
        <v>8318</v>
      </c>
      <c r="S1341">
        <f t="shared" si="82"/>
        <v>7</v>
      </c>
      <c r="T1341">
        <f t="shared" si="83"/>
        <v>2014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4">
        <f t="shared" si="80"/>
        <v>41866.595520833333</v>
      </c>
      <c r="J1342" s="14">
        <f t="shared" si="81"/>
        <v>41836.595520833333</v>
      </c>
      <c r="K1342">
        <v>1408112253</v>
      </c>
      <c r="L1342">
        <v>1405520253</v>
      </c>
      <c r="M1342" t="b">
        <v>0</v>
      </c>
      <c r="N1342">
        <v>0</v>
      </c>
      <c r="O1342" t="b">
        <v>0</v>
      </c>
      <c r="P1342" t="s">
        <v>8271</v>
      </c>
      <c r="Q1342" s="10" t="s">
        <v>8316</v>
      </c>
      <c r="R1342" t="s">
        <v>8318</v>
      </c>
      <c r="S1342">
        <f t="shared" si="82"/>
        <v>0</v>
      </c>
      <c r="T1342">
        <f t="shared" si="83"/>
        <v>2014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4">
        <f t="shared" si="80"/>
        <v>42644.624039351853</v>
      </c>
      <c r="J1343" s="14">
        <f t="shared" si="81"/>
        <v>42612.624039351853</v>
      </c>
      <c r="K1343">
        <v>1475333917</v>
      </c>
      <c r="L1343">
        <v>1472569117</v>
      </c>
      <c r="M1343" t="b">
        <v>0</v>
      </c>
      <c r="N1343">
        <v>46</v>
      </c>
      <c r="O1343" t="b">
        <v>0</v>
      </c>
      <c r="P1343" t="s">
        <v>8271</v>
      </c>
      <c r="Q1343" s="10" t="s">
        <v>8316</v>
      </c>
      <c r="R1343" t="s">
        <v>8318</v>
      </c>
      <c r="S1343">
        <f t="shared" si="82"/>
        <v>70</v>
      </c>
      <c r="T1343">
        <f t="shared" si="83"/>
        <v>2016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4">
        <f t="shared" si="80"/>
        <v>42202.816423611104</v>
      </c>
      <c r="J1344" s="14">
        <f t="shared" si="81"/>
        <v>42172.816423611104</v>
      </c>
      <c r="K1344">
        <v>1437161739</v>
      </c>
      <c r="L1344">
        <v>1434569739</v>
      </c>
      <c r="M1344" t="b">
        <v>0</v>
      </c>
      <c r="N1344">
        <v>1</v>
      </c>
      <c r="O1344" t="b">
        <v>0</v>
      </c>
      <c r="P1344" t="s">
        <v>8271</v>
      </c>
      <c r="Q1344" s="10" t="s">
        <v>8316</v>
      </c>
      <c r="R1344" t="s">
        <v>8318</v>
      </c>
      <c r="S1344">
        <f t="shared" si="82"/>
        <v>0</v>
      </c>
      <c r="T1344">
        <f t="shared" si="83"/>
        <v>2015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4">
        <f t="shared" si="80"/>
        <v>42601.165972222225</v>
      </c>
      <c r="J1345" s="14">
        <f t="shared" si="81"/>
        <v>42542.526423611111</v>
      </c>
      <c r="K1345">
        <v>1471579140</v>
      </c>
      <c r="L1345">
        <v>1466512683</v>
      </c>
      <c r="M1345" t="b">
        <v>0</v>
      </c>
      <c r="N1345">
        <v>323</v>
      </c>
      <c r="O1345" t="b">
        <v>0</v>
      </c>
      <c r="P1345" t="s">
        <v>8271</v>
      </c>
      <c r="Q1345" s="10" t="s">
        <v>8316</v>
      </c>
      <c r="R1345" t="s">
        <v>8318</v>
      </c>
      <c r="S1345">
        <f t="shared" si="82"/>
        <v>102</v>
      </c>
      <c r="T1345">
        <f t="shared" si="83"/>
        <v>2016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4">
        <f t="shared" ref="I1346:I1409" si="84">K1346/60/60/24+DATE(1970,1,1)</f>
        <v>42551.789803240739</v>
      </c>
      <c r="J1346" s="14">
        <f t="shared" ref="J1346:J1409" si="85">L1346/60/60/24+DATE(1970,1,1)</f>
        <v>42522.789803240739</v>
      </c>
      <c r="K1346">
        <v>1467313039</v>
      </c>
      <c r="L1346">
        <v>1464807439</v>
      </c>
      <c r="M1346" t="b">
        <v>0</v>
      </c>
      <c r="N1346">
        <v>139</v>
      </c>
      <c r="O1346" t="b">
        <v>1</v>
      </c>
      <c r="P1346" t="s">
        <v>8272</v>
      </c>
      <c r="Q1346" s="10" t="s">
        <v>8319</v>
      </c>
      <c r="R1346" t="s">
        <v>8320</v>
      </c>
      <c r="S1346">
        <f t="shared" ref="S1346:S1409" si="86">ROUND(E1346/D1346*100,0)</f>
        <v>378</v>
      </c>
      <c r="T1346">
        <f t="shared" ref="T1346:T1409" si="87">YEAR(J1346)</f>
        <v>2016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4">
        <f t="shared" si="84"/>
        <v>41834.814340277779</v>
      </c>
      <c r="J1347" s="14">
        <f t="shared" si="85"/>
        <v>41799.814340277779</v>
      </c>
      <c r="K1347">
        <v>1405366359</v>
      </c>
      <c r="L1347">
        <v>1402342359</v>
      </c>
      <c r="M1347" t="b">
        <v>0</v>
      </c>
      <c r="N1347">
        <v>7</v>
      </c>
      <c r="O1347" t="b">
        <v>1</v>
      </c>
      <c r="P1347" t="s">
        <v>8272</v>
      </c>
      <c r="Q1347" s="10" t="s">
        <v>8319</v>
      </c>
      <c r="R1347" t="s">
        <v>8320</v>
      </c>
      <c r="S1347">
        <f t="shared" si="86"/>
        <v>125</v>
      </c>
      <c r="T1347">
        <f t="shared" si="87"/>
        <v>2014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4">
        <f t="shared" si="84"/>
        <v>41452.075821759259</v>
      </c>
      <c r="J1348" s="14">
        <f t="shared" si="85"/>
        <v>41422.075821759259</v>
      </c>
      <c r="K1348">
        <v>1372297751</v>
      </c>
      <c r="L1348">
        <v>1369705751</v>
      </c>
      <c r="M1348" t="b">
        <v>0</v>
      </c>
      <c r="N1348">
        <v>149</v>
      </c>
      <c r="O1348" t="b">
        <v>1</v>
      </c>
      <c r="P1348" t="s">
        <v>8272</v>
      </c>
      <c r="Q1348" s="10" t="s">
        <v>8319</v>
      </c>
      <c r="R1348" t="s">
        <v>8320</v>
      </c>
      <c r="S1348">
        <f t="shared" si="86"/>
        <v>147</v>
      </c>
      <c r="T1348">
        <f t="shared" si="87"/>
        <v>2013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4">
        <f t="shared" si="84"/>
        <v>42070.638020833328</v>
      </c>
      <c r="J1349" s="14">
        <f t="shared" si="85"/>
        <v>42040.638020833328</v>
      </c>
      <c r="K1349">
        <v>1425741525</v>
      </c>
      <c r="L1349">
        <v>1423149525</v>
      </c>
      <c r="M1349" t="b">
        <v>0</v>
      </c>
      <c r="N1349">
        <v>31</v>
      </c>
      <c r="O1349" t="b">
        <v>1</v>
      </c>
      <c r="P1349" t="s">
        <v>8272</v>
      </c>
      <c r="Q1349" s="10" t="s">
        <v>8319</v>
      </c>
      <c r="R1349" t="s">
        <v>8320</v>
      </c>
      <c r="S1349">
        <f t="shared" si="86"/>
        <v>102</v>
      </c>
      <c r="T1349">
        <f t="shared" si="87"/>
        <v>2015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4">
        <f t="shared" si="84"/>
        <v>41991.506168981476</v>
      </c>
      <c r="J1350" s="14">
        <f t="shared" si="85"/>
        <v>41963.506168981476</v>
      </c>
      <c r="K1350">
        <v>1418904533</v>
      </c>
      <c r="L1350">
        <v>1416485333</v>
      </c>
      <c r="M1350" t="b">
        <v>0</v>
      </c>
      <c r="N1350">
        <v>26</v>
      </c>
      <c r="O1350" t="b">
        <v>1</v>
      </c>
      <c r="P1350" t="s">
        <v>8272</v>
      </c>
      <c r="Q1350" s="10" t="s">
        <v>8319</v>
      </c>
      <c r="R1350" t="s">
        <v>8320</v>
      </c>
      <c r="S1350">
        <f t="shared" si="86"/>
        <v>102</v>
      </c>
      <c r="T1350">
        <f t="shared" si="87"/>
        <v>2014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4">
        <f t="shared" si="84"/>
        <v>42354.290972222225</v>
      </c>
      <c r="J1351" s="14">
        <f t="shared" si="85"/>
        <v>42317.33258101852</v>
      </c>
      <c r="K1351">
        <v>1450249140</v>
      </c>
      <c r="L1351">
        <v>1447055935</v>
      </c>
      <c r="M1351" t="b">
        <v>0</v>
      </c>
      <c r="N1351">
        <v>172</v>
      </c>
      <c r="O1351" t="b">
        <v>1</v>
      </c>
      <c r="P1351" t="s">
        <v>8272</v>
      </c>
      <c r="Q1351" s="10" t="s">
        <v>8319</v>
      </c>
      <c r="R1351" t="s">
        <v>8320</v>
      </c>
      <c r="S1351">
        <f t="shared" si="86"/>
        <v>204</v>
      </c>
      <c r="T1351">
        <f t="shared" si="87"/>
        <v>2015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4">
        <f t="shared" si="84"/>
        <v>42364.013124999998</v>
      </c>
      <c r="J1352" s="14">
        <f t="shared" si="85"/>
        <v>42334.013124999998</v>
      </c>
      <c r="K1352">
        <v>1451089134</v>
      </c>
      <c r="L1352">
        <v>1448497134</v>
      </c>
      <c r="M1352" t="b">
        <v>0</v>
      </c>
      <c r="N1352">
        <v>78</v>
      </c>
      <c r="O1352" t="b">
        <v>1</v>
      </c>
      <c r="P1352" t="s">
        <v>8272</v>
      </c>
      <c r="Q1352" s="10" t="s">
        <v>8319</v>
      </c>
      <c r="R1352" t="s">
        <v>8320</v>
      </c>
      <c r="S1352">
        <f t="shared" si="86"/>
        <v>104</v>
      </c>
      <c r="T1352">
        <f t="shared" si="87"/>
        <v>2015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4">
        <f t="shared" si="84"/>
        <v>42412.74009259259</v>
      </c>
      <c r="J1353" s="14">
        <f t="shared" si="85"/>
        <v>42382.74009259259</v>
      </c>
      <c r="K1353">
        <v>1455299144</v>
      </c>
      <c r="L1353">
        <v>1452707144</v>
      </c>
      <c r="M1353" t="b">
        <v>0</v>
      </c>
      <c r="N1353">
        <v>120</v>
      </c>
      <c r="O1353" t="b">
        <v>1</v>
      </c>
      <c r="P1353" t="s">
        <v>8272</v>
      </c>
      <c r="Q1353" s="10" t="s">
        <v>8319</v>
      </c>
      <c r="R1353" t="s">
        <v>8320</v>
      </c>
      <c r="S1353">
        <f t="shared" si="86"/>
        <v>101</v>
      </c>
      <c r="T1353">
        <f t="shared" si="87"/>
        <v>2016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4">
        <f t="shared" si="84"/>
        <v>42252.165972222225</v>
      </c>
      <c r="J1354" s="14">
        <f t="shared" si="85"/>
        <v>42200.578310185185</v>
      </c>
      <c r="K1354">
        <v>1441425540</v>
      </c>
      <c r="L1354">
        <v>1436968366</v>
      </c>
      <c r="M1354" t="b">
        <v>0</v>
      </c>
      <c r="N1354">
        <v>227</v>
      </c>
      <c r="O1354" t="b">
        <v>1</v>
      </c>
      <c r="P1354" t="s">
        <v>8272</v>
      </c>
      <c r="Q1354" s="10" t="s">
        <v>8319</v>
      </c>
      <c r="R1354" t="s">
        <v>8320</v>
      </c>
      <c r="S1354">
        <f t="shared" si="86"/>
        <v>136</v>
      </c>
      <c r="T1354">
        <f t="shared" si="87"/>
        <v>2015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4">
        <f t="shared" si="84"/>
        <v>41344</v>
      </c>
      <c r="J1355" s="14">
        <f t="shared" si="85"/>
        <v>41309.11791666667</v>
      </c>
      <c r="K1355">
        <v>1362960000</v>
      </c>
      <c r="L1355">
        <v>1359946188</v>
      </c>
      <c r="M1355" t="b">
        <v>0</v>
      </c>
      <c r="N1355">
        <v>42</v>
      </c>
      <c r="O1355" t="b">
        <v>1</v>
      </c>
      <c r="P1355" t="s">
        <v>8272</v>
      </c>
      <c r="Q1355" s="10" t="s">
        <v>8319</v>
      </c>
      <c r="R1355" t="s">
        <v>8320</v>
      </c>
      <c r="S1355">
        <f t="shared" si="86"/>
        <v>134</v>
      </c>
      <c r="T1355">
        <f t="shared" si="87"/>
        <v>2013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4">
        <f t="shared" si="84"/>
        <v>42532.807627314818</v>
      </c>
      <c r="J1356" s="14">
        <f t="shared" si="85"/>
        <v>42502.807627314818</v>
      </c>
      <c r="K1356">
        <v>1465672979</v>
      </c>
      <c r="L1356">
        <v>1463080979</v>
      </c>
      <c r="M1356" t="b">
        <v>0</v>
      </c>
      <c r="N1356">
        <v>64</v>
      </c>
      <c r="O1356" t="b">
        <v>1</v>
      </c>
      <c r="P1356" t="s">
        <v>8272</v>
      </c>
      <c r="Q1356" s="10" t="s">
        <v>8319</v>
      </c>
      <c r="R1356" t="s">
        <v>8320</v>
      </c>
      <c r="S1356">
        <f t="shared" si="86"/>
        <v>130</v>
      </c>
      <c r="T1356">
        <f t="shared" si="87"/>
        <v>2016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4">
        <f t="shared" si="84"/>
        <v>41243.416666666664</v>
      </c>
      <c r="J1357" s="14">
        <f t="shared" si="85"/>
        <v>41213.254687499997</v>
      </c>
      <c r="K1357">
        <v>1354269600</v>
      </c>
      <c r="L1357">
        <v>1351663605</v>
      </c>
      <c r="M1357" t="b">
        <v>0</v>
      </c>
      <c r="N1357">
        <v>121</v>
      </c>
      <c r="O1357" t="b">
        <v>1</v>
      </c>
      <c r="P1357" t="s">
        <v>8272</v>
      </c>
      <c r="Q1357" s="10" t="s">
        <v>8319</v>
      </c>
      <c r="R1357" t="s">
        <v>8320</v>
      </c>
      <c r="S1357">
        <f t="shared" si="86"/>
        <v>123</v>
      </c>
      <c r="T1357">
        <f t="shared" si="87"/>
        <v>2012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4">
        <f t="shared" si="84"/>
        <v>41460.038888888892</v>
      </c>
      <c r="J1358" s="14">
        <f t="shared" si="85"/>
        <v>41430.038888888892</v>
      </c>
      <c r="K1358">
        <v>1372985760</v>
      </c>
      <c r="L1358">
        <v>1370393760</v>
      </c>
      <c r="M1358" t="b">
        <v>0</v>
      </c>
      <c r="N1358">
        <v>87</v>
      </c>
      <c r="O1358" t="b">
        <v>1</v>
      </c>
      <c r="P1358" t="s">
        <v>8272</v>
      </c>
      <c r="Q1358" s="10" t="s">
        <v>8319</v>
      </c>
      <c r="R1358" t="s">
        <v>8320</v>
      </c>
      <c r="S1358">
        <f t="shared" si="86"/>
        <v>183</v>
      </c>
      <c r="T1358">
        <f t="shared" si="87"/>
        <v>2013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4">
        <f t="shared" si="84"/>
        <v>41334.249305555553</v>
      </c>
      <c r="J1359" s="14">
        <f t="shared" si="85"/>
        <v>41304.962233796294</v>
      </c>
      <c r="K1359">
        <v>1362117540</v>
      </c>
      <c r="L1359">
        <v>1359587137</v>
      </c>
      <c r="M1359" t="b">
        <v>0</v>
      </c>
      <c r="N1359">
        <v>65</v>
      </c>
      <c r="O1359" t="b">
        <v>1</v>
      </c>
      <c r="P1359" t="s">
        <v>8272</v>
      </c>
      <c r="Q1359" s="10" t="s">
        <v>8319</v>
      </c>
      <c r="R1359" t="s">
        <v>8320</v>
      </c>
      <c r="S1359">
        <f t="shared" si="86"/>
        <v>125</v>
      </c>
      <c r="T1359">
        <f t="shared" si="87"/>
        <v>2013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4">
        <f t="shared" si="84"/>
        <v>40719.570868055554</v>
      </c>
      <c r="J1360" s="14">
        <f t="shared" si="85"/>
        <v>40689.570868055554</v>
      </c>
      <c r="K1360">
        <v>1309009323</v>
      </c>
      <c r="L1360">
        <v>1306417323</v>
      </c>
      <c r="M1360" t="b">
        <v>0</v>
      </c>
      <c r="N1360">
        <v>49</v>
      </c>
      <c r="O1360" t="b">
        <v>1</v>
      </c>
      <c r="P1360" t="s">
        <v>8272</v>
      </c>
      <c r="Q1360" s="10" t="s">
        <v>8319</v>
      </c>
      <c r="R1360" t="s">
        <v>8320</v>
      </c>
      <c r="S1360">
        <f t="shared" si="86"/>
        <v>112</v>
      </c>
      <c r="T1360">
        <f t="shared" si="87"/>
        <v>2011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4">
        <f t="shared" si="84"/>
        <v>40730.814699074072</v>
      </c>
      <c r="J1361" s="14">
        <f t="shared" si="85"/>
        <v>40668.814699074072</v>
      </c>
      <c r="K1361">
        <v>1309980790</v>
      </c>
      <c r="L1361">
        <v>1304623990</v>
      </c>
      <c r="M1361" t="b">
        <v>0</v>
      </c>
      <c r="N1361">
        <v>19</v>
      </c>
      <c r="O1361" t="b">
        <v>1</v>
      </c>
      <c r="P1361" t="s">
        <v>8272</v>
      </c>
      <c r="Q1361" s="10" t="s">
        <v>8319</v>
      </c>
      <c r="R1361" t="s">
        <v>8320</v>
      </c>
      <c r="S1361">
        <f t="shared" si="86"/>
        <v>116</v>
      </c>
      <c r="T1361">
        <f t="shared" si="87"/>
        <v>2011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4">
        <f t="shared" si="84"/>
        <v>41123.900694444441</v>
      </c>
      <c r="J1362" s="14">
        <f t="shared" si="85"/>
        <v>41095.900694444441</v>
      </c>
      <c r="K1362">
        <v>1343943420</v>
      </c>
      <c r="L1362">
        <v>1341524220</v>
      </c>
      <c r="M1362" t="b">
        <v>0</v>
      </c>
      <c r="N1362">
        <v>81</v>
      </c>
      <c r="O1362" t="b">
        <v>1</v>
      </c>
      <c r="P1362" t="s">
        <v>8272</v>
      </c>
      <c r="Q1362" s="10" t="s">
        <v>8319</v>
      </c>
      <c r="R1362" t="s">
        <v>8320</v>
      </c>
      <c r="S1362">
        <f t="shared" si="86"/>
        <v>173</v>
      </c>
      <c r="T1362">
        <f t="shared" si="87"/>
        <v>2012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4">
        <f t="shared" si="84"/>
        <v>41811.717268518521</v>
      </c>
      <c r="J1363" s="14">
        <f t="shared" si="85"/>
        <v>41781.717268518521</v>
      </c>
      <c r="K1363">
        <v>1403370772</v>
      </c>
      <c r="L1363">
        <v>1400778772</v>
      </c>
      <c r="M1363" t="b">
        <v>0</v>
      </c>
      <c r="N1363">
        <v>264</v>
      </c>
      <c r="O1363" t="b">
        <v>1</v>
      </c>
      <c r="P1363" t="s">
        <v>8272</v>
      </c>
      <c r="Q1363" s="10" t="s">
        <v>8319</v>
      </c>
      <c r="R1363" t="s">
        <v>8320</v>
      </c>
      <c r="S1363">
        <f t="shared" si="86"/>
        <v>126</v>
      </c>
      <c r="T1363">
        <f t="shared" si="87"/>
        <v>2014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4">
        <f t="shared" si="84"/>
        <v>41524.934386574074</v>
      </c>
      <c r="J1364" s="14">
        <f t="shared" si="85"/>
        <v>41464.934386574074</v>
      </c>
      <c r="K1364">
        <v>1378592731</v>
      </c>
      <c r="L1364">
        <v>1373408731</v>
      </c>
      <c r="M1364" t="b">
        <v>0</v>
      </c>
      <c r="N1364">
        <v>25</v>
      </c>
      <c r="O1364" t="b">
        <v>1</v>
      </c>
      <c r="P1364" t="s">
        <v>8272</v>
      </c>
      <c r="Q1364" s="10" t="s">
        <v>8319</v>
      </c>
      <c r="R1364" t="s">
        <v>8320</v>
      </c>
      <c r="S1364">
        <f t="shared" si="86"/>
        <v>109</v>
      </c>
      <c r="T1364">
        <f t="shared" si="87"/>
        <v>2013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4">
        <f t="shared" si="84"/>
        <v>42415.332638888889</v>
      </c>
      <c r="J1365" s="14">
        <f t="shared" si="85"/>
        <v>42396.8440625</v>
      </c>
      <c r="K1365">
        <v>1455523140</v>
      </c>
      <c r="L1365">
        <v>1453925727</v>
      </c>
      <c r="M1365" t="b">
        <v>0</v>
      </c>
      <c r="N1365">
        <v>5</v>
      </c>
      <c r="O1365" t="b">
        <v>1</v>
      </c>
      <c r="P1365" t="s">
        <v>8272</v>
      </c>
      <c r="Q1365" s="10" t="s">
        <v>8319</v>
      </c>
      <c r="R1365" t="s">
        <v>8320</v>
      </c>
      <c r="S1365">
        <f t="shared" si="86"/>
        <v>100</v>
      </c>
      <c r="T1365">
        <f t="shared" si="87"/>
        <v>2016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4">
        <f t="shared" si="84"/>
        <v>42011.6956712963</v>
      </c>
      <c r="J1366" s="14">
        <f t="shared" si="85"/>
        <v>41951.695671296293</v>
      </c>
      <c r="K1366">
        <v>1420648906</v>
      </c>
      <c r="L1366">
        <v>1415464906</v>
      </c>
      <c r="M1366" t="b">
        <v>0</v>
      </c>
      <c r="N1366">
        <v>144</v>
      </c>
      <c r="O1366" t="b">
        <v>1</v>
      </c>
      <c r="P1366" t="s">
        <v>8274</v>
      </c>
      <c r="Q1366" s="10" t="s">
        <v>8322</v>
      </c>
      <c r="R1366" t="s">
        <v>8323</v>
      </c>
      <c r="S1366">
        <f t="shared" si="86"/>
        <v>119</v>
      </c>
      <c r="T1366">
        <f t="shared" si="87"/>
        <v>2014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4">
        <f t="shared" si="84"/>
        <v>42079.691574074073</v>
      </c>
      <c r="J1367" s="14">
        <f t="shared" si="85"/>
        <v>42049.733240740738</v>
      </c>
      <c r="K1367">
        <v>1426523752</v>
      </c>
      <c r="L1367">
        <v>1423935352</v>
      </c>
      <c r="M1367" t="b">
        <v>0</v>
      </c>
      <c r="N1367">
        <v>92</v>
      </c>
      <c r="O1367" t="b">
        <v>1</v>
      </c>
      <c r="P1367" t="s">
        <v>8274</v>
      </c>
      <c r="Q1367" s="10" t="s">
        <v>8322</v>
      </c>
      <c r="R1367" t="s">
        <v>8323</v>
      </c>
      <c r="S1367">
        <f t="shared" si="86"/>
        <v>100</v>
      </c>
      <c r="T1367">
        <f t="shared" si="87"/>
        <v>2015</v>
      </c>
    </row>
    <row r="1368" spans="1:20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4">
        <f t="shared" si="84"/>
        <v>41970.037766203706</v>
      </c>
      <c r="J1368" s="14">
        <f t="shared" si="85"/>
        <v>41924.996099537035</v>
      </c>
      <c r="K1368">
        <v>1417049663</v>
      </c>
      <c r="L1368">
        <v>1413158063</v>
      </c>
      <c r="M1368" t="b">
        <v>0</v>
      </c>
      <c r="N1368">
        <v>147</v>
      </c>
      <c r="O1368" t="b">
        <v>1</v>
      </c>
      <c r="P1368" t="s">
        <v>8274</v>
      </c>
      <c r="Q1368" s="10" t="s">
        <v>8322</v>
      </c>
      <c r="R1368" t="s">
        <v>8323</v>
      </c>
      <c r="S1368">
        <f t="shared" si="86"/>
        <v>126</v>
      </c>
      <c r="T1368">
        <f t="shared" si="87"/>
        <v>2014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4">
        <f t="shared" si="84"/>
        <v>42322.044560185182</v>
      </c>
      <c r="J1369" s="14">
        <f t="shared" si="85"/>
        <v>42292.002893518518</v>
      </c>
      <c r="K1369">
        <v>1447463050</v>
      </c>
      <c r="L1369">
        <v>1444867450</v>
      </c>
      <c r="M1369" t="b">
        <v>0</v>
      </c>
      <c r="N1369">
        <v>90</v>
      </c>
      <c r="O1369" t="b">
        <v>1</v>
      </c>
      <c r="P1369" t="s">
        <v>8274</v>
      </c>
      <c r="Q1369" s="10" t="s">
        <v>8322</v>
      </c>
      <c r="R1369" t="s">
        <v>8323</v>
      </c>
      <c r="S1369">
        <f t="shared" si="86"/>
        <v>114</v>
      </c>
      <c r="T1369">
        <f t="shared" si="87"/>
        <v>2015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4">
        <f t="shared" si="84"/>
        <v>42170.190902777773</v>
      </c>
      <c r="J1370" s="14">
        <f t="shared" si="85"/>
        <v>42146.190902777773</v>
      </c>
      <c r="K1370">
        <v>1434342894</v>
      </c>
      <c r="L1370">
        <v>1432269294</v>
      </c>
      <c r="M1370" t="b">
        <v>0</v>
      </c>
      <c r="N1370">
        <v>87</v>
      </c>
      <c r="O1370" t="b">
        <v>1</v>
      </c>
      <c r="P1370" t="s">
        <v>8274</v>
      </c>
      <c r="Q1370" s="10" t="s">
        <v>8322</v>
      </c>
      <c r="R1370" t="s">
        <v>8323</v>
      </c>
      <c r="S1370">
        <f t="shared" si="86"/>
        <v>111</v>
      </c>
      <c r="T1370">
        <f t="shared" si="87"/>
        <v>2015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4">
        <f t="shared" si="84"/>
        <v>41740.594282407408</v>
      </c>
      <c r="J1371" s="14">
        <f t="shared" si="85"/>
        <v>41710.594282407408</v>
      </c>
      <c r="K1371">
        <v>1397225746</v>
      </c>
      <c r="L1371">
        <v>1394633746</v>
      </c>
      <c r="M1371" t="b">
        <v>0</v>
      </c>
      <c r="N1371">
        <v>406</v>
      </c>
      <c r="O1371" t="b">
        <v>1</v>
      </c>
      <c r="P1371" t="s">
        <v>8274</v>
      </c>
      <c r="Q1371" s="10" t="s">
        <v>8322</v>
      </c>
      <c r="R1371" t="s">
        <v>8323</v>
      </c>
      <c r="S1371">
        <f t="shared" si="86"/>
        <v>105</v>
      </c>
      <c r="T1371">
        <f t="shared" si="87"/>
        <v>2014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4">
        <f t="shared" si="84"/>
        <v>41563.00335648148</v>
      </c>
      <c r="J1372" s="14">
        <f t="shared" si="85"/>
        <v>41548.00335648148</v>
      </c>
      <c r="K1372">
        <v>1381881890</v>
      </c>
      <c r="L1372">
        <v>1380585890</v>
      </c>
      <c r="M1372" t="b">
        <v>0</v>
      </c>
      <c r="N1372">
        <v>20</v>
      </c>
      <c r="O1372" t="b">
        <v>1</v>
      </c>
      <c r="P1372" t="s">
        <v>8274</v>
      </c>
      <c r="Q1372" s="10" t="s">
        <v>8322</v>
      </c>
      <c r="R1372" t="s">
        <v>8323</v>
      </c>
      <c r="S1372">
        <f t="shared" si="86"/>
        <v>104</v>
      </c>
      <c r="T1372">
        <f t="shared" si="87"/>
        <v>2013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4">
        <f t="shared" si="84"/>
        <v>42131.758587962962</v>
      </c>
      <c r="J1373" s="14">
        <f t="shared" si="85"/>
        <v>42101.758587962962</v>
      </c>
      <c r="K1373">
        <v>1431022342</v>
      </c>
      <c r="L1373">
        <v>1428430342</v>
      </c>
      <c r="M1373" t="b">
        <v>0</v>
      </c>
      <c r="N1373">
        <v>70</v>
      </c>
      <c r="O1373" t="b">
        <v>1</v>
      </c>
      <c r="P1373" t="s">
        <v>8274</v>
      </c>
      <c r="Q1373" s="10" t="s">
        <v>8322</v>
      </c>
      <c r="R1373" t="s">
        <v>8323</v>
      </c>
      <c r="S1373">
        <f t="shared" si="86"/>
        <v>107</v>
      </c>
      <c r="T1373">
        <f t="shared" si="87"/>
        <v>2015</v>
      </c>
    </row>
    <row r="1374" spans="1:20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4">
        <f t="shared" si="84"/>
        <v>41102.739953703705</v>
      </c>
      <c r="J1374" s="14">
        <f t="shared" si="85"/>
        <v>41072.739953703705</v>
      </c>
      <c r="K1374">
        <v>1342115132</v>
      </c>
      <c r="L1374">
        <v>1339523132</v>
      </c>
      <c r="M1374" t="b">
        <v>0</v>
      </c>
      <c r="N1374">
        <v>16</v>
      </c>
      <c r="O1374" t="b">
        <v>1</v>
      </c>
      <c r="P1374" t="s">
        <v>8274</v>
      </c>
      <c r="Q1374" s="10" t="s">
        <v>8322</v>
      </c>
      <c r="R1374" t="s">
        <v>8323</v>
      </c>
      <c r="S1374">
        <f t="shared" si="86"/>
        <v>124</v>
      </c>
      <c r="T1374">
        <f t="shared" si="87"/>
        <v>2012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4">
        <f t="shared" si="84"/>
        <v>42734.95177083333</v>
      </c>
      <c r="J1375" s="14">
        <f t="shared" si="85"/>
        <v>42704.95177083333</v>
      </c>
      <c r="K1375">
        <v>1483138233</v>
      </c>
      <c r="L1375">
        <v>1480546233</v>
      </c>
      <c r="M1375" t="b">
        <v>0</v>
      </c>
      <c r="N1375">
        <v>52</v>
      </c>
      <c r="O1375" t="b">
        <v>1</v>
      </c>
      <c r="P1375" t="s">
        <v>8274</v>
      </c>
      <c r="Q1375" s="10" t="s">
        <v>8322</v>
      </c>
      <c r="R1375" t="s">
        <v>8323</v>
      </c>
      <c r="S1375">
        <f t="shared" si="86"/>
        <v>105</v>
      </c>
      <c r="T1375">
        <f t="shared" si="87"/>
        <v>2016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4">
        <f t="shared" si="84"/>
        <v>42454.12023148148</v>
      </c>
      <c r="J1376" s="14">
        <f t="shared" si="85"/>
        <v>42424.161898148144</v>
      </c>
      <c r="K1376">
        <v>1458874388</v>
      </c>
      <c r="L1376">
        <v>1456285988</v>
      </c>
      <c r="M1376" t="b">
        <v>0</v>
      </c>
      <c r="N1376">
        <v>66</v>
      </c>
      <c r="O1376" t="b">
        <v>1</v>
      </c>
      <c r="P1376" t="s">
        <v>8274</v>
      </c>
      <c r="Q1376" s="10" t="s">
        <v>8322</v>
      </c>
      <c r="R1376" t="s">
        <v>8323</v>
      </c>
      <c r="S1376">
        <f t="shared" si="86"/>
        <v>189</v>
      </c>
      <c r="T1376">
        <f t="shared" si="87"/>
        <v>2016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4">
        <f t="shared" si="84"/>
        <v>42750.066192129627</v>
      </c>
      <c r="J1377" s="14">
        <f t="shared" si="85"/>
        <v>42720.066192129627</v>
      </c>
      <c r="K1377">
        <v>1484444119</v>
      </c>
      <c r="L1377">
        <v>1481852119</v>
      </c>
      <c r="M1377" t="b">
        <v>0</v>
      </c>
      <c r="N1377">
        <v>109</v>
      </c>
      <c r="O1377" t="b">
        <v>1</v>
      </c>
      <c r="P1377" t="s">
        <v>8274</v>
      </c>
      <c r="Q1377" s="10" t="s">
        <v>8322</v>
      </c>
      <c r="R1377" t="s">
        <v>8323</v>
      </c>
      <c r="S1377">
        <f t="shared" si="86"/>
        <v>171</v>
      </c>
      <c r="T1377">
        <f t="shared" si="87"/>
        <v>2016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4">
        <f t="shared" si="84"/>
        <v>42707.710717592592</v>
      </c>
      <c r="J1378" s="14">
        <f t="shared" si="85"/>
        <v>42677.669050925921</v>
      </c>
      <c r="K1378">
        <v>1480784606</v>
      </c>
      <c r="L1378">
        <v>1478189006</v>
      </c>
      <c r="M1378" t="b">
        <v>0</v>
      </c>
      <c r="N1378">
        <v>168</v>
      </c>
      <c r="O1378" t="b">
        <v>1</v>
      </c>
      <c r="P1378" t="s">
        <v>8274</v>
      </c>
      <c r="Q1378" s="10" t="s">
        <v>8322</v>
      </c>
      <c r="R1378" t="s">
        <v>8323</v>
      </c>
      <c r="S1378">
        <f t="shared" si="86"/>
        <v>252</v>
      </c>
      <c r="T1378">
        <f t="shared" si="87"/>
        <v>2016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4">
        <f t="shared" si="84"/>
        <v>42769.174305555556</v>
      </c>
      <c r="J1379" s="14">
        <f t="shared" si="85"/>
        <v>42747.219560185185</v>
      </c>
      <c r="K1379">
        <v>1486095060</v>
      </c>
      <c r="L1379">
        <v>1484198170</v>
      </c>
      <c r="M1379" t="b">
        <v>0</v>
      </c>
      <c r="N1379">
        <v>31</v>
      </c>
      <c r="O1379" t="b">
        <v>1</v>
      </c>
      <c r="P1379" t="s">
        <v>8274</v>
      </c>
      <c r="Q1379" s="10" t="s">
        <v>8322</v>
      </c>
      <c r="R1379" t="s">
        <v>8323</v>
      </c>
      <c r="S1379">
        <f t="shared" si="86"/>
        <v>116</v>
      </c>
      <c r="T1379">
        <f t="shared" si="87"/>
        <v>2017</v>
      </c>
    </row>
    <row r="1380" spans="1:20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4">
        <f t="shared" si="84"/>
        <v>42583.759374999994</v>
      </c>
      <c r="J1380" s="14">
        <f t="shared" si="85"/>
        <v>42568.759374999994</v>
      </c>
      <c r="K1380">
        <v>1470075210</v>
      </c>
      <c r="L1380">
        <v>1468779210</v>
      </c>
      <c r="M1380" t="b">
        <v>0</v>
      </c>
      <c r="N1380">
        <v>133</v>
      </c>
      <c r="O1380" t="b">
        <v>1</v>
      </c>
      <c r="P1380" t="s">
        <v>8274</v>
      </c>
      <c r="Q1380" s="10" t="s">
        <v>8322</v>
      </c>
      <c r="R1380" t="s">
        <v>8323</v>
      </c>
      <c r="S1380">
        <f t="shared" si="86"/>
        <v>203</v>
      </c>
      <c r="T1380">
        <f t="shared" si="87"/>
        <v>2016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4">
        <f t="shared" si="84"/>
        <v>42160.491620370376</v>
      </c>
      <c r="J1381" s="14">
        <f t="shared" si="85"/>
        <v>42130.491620370376</v>
      </c>
      <c r="K1381">
        <v>1433504876</v>
      </c>
      <c r="L1381">
        <v>1430912876</v>
      </c>
      <c r="M1381" t="b">
        <v>0</v>
      </c>
      <c r="N1381">
        <v>151</v>
      </c>
      <c r="O1381" t="b">
        <v>1</v>
      </c>
      <c r="P1381" t="s">
        <v>8274</v>
      </c>
      <c r="Q1381" s="10" t="s">
        <v>8322</v>
      </c>
      <c r="R1381" t="s">
        <v>8323</v>
      </c>
      <c r="S1381">
        <f t="shared" si="86"/>
        <v>112</v>
      </c>
      <c r="T1381">
        <f t="shared" si="87"/>
        <v>2015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4">
        <f t="shared" si="84"/>
        <v>42164.083333333328</v>
      </c>
      <c r="J1382" s="14">
        <f t="shared" si="85"/>
        <v>42141.762800925921</v>
      </c>
      <c r="K1382">
        <v>1433815200</v>
      </c>
      <c r="L1382">
        <v>1431886706</v>
      </c>
      <c r="M1382" t="b">
        <v>0</v>
      </c>
      <c r="N1382">
        <v>5</v>
      </c>
      <c r="O1382" t="b">
        <v>1</v>
      </c>
      <c r="P1382" t="s">
        <v>8274</v>
      </c>
      <c r="Q1382" s="10" t="s">
        <v>8322</v>
      </c>
      <c r="R1382" t="s">
        <v>8323</v>
      </c>
      <c r="S1382">
        <f t="shared" si="86"/>
        <v>424</v>
      </c>
      <c r="T1382">
        <f t="shared" si="87"/>
        <v>2015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4">
        <f t="shared" si="84"/>
        <v>42733.214409722219</v>
      </c>
      <c r="J1383" s="14">
        <f t="shared" si="85"/>
        <v>42703.214409722219</v>
      </c>
      <c r="K1383">
        <v>1482988125</v>
      </c>
      <c r="L1383">
        <v>1480396125</v>
      </c>
      <c r="M1383" t="b">
        <v>0</v>
      </c>
      <c r="N1383">
        <v>73</v>
      </c>
      <c r="O1383" t="b">
        <v>1</v>
      </c>
      <c r="P1383" t="s">
        <v>8274</v>
      </c>
      <c r="Q1383" s="10" t="s">
        <v>8322</v>
      </c>
      <c r="R1383" t="s">
        <v>8323</v>
      </c>
      <c r="S1383">
        <f t="shared" si="86"/>
        <v>107</v>
      </c>
      <c r="T1383">
        <f t="shared" si="87"/>
        <v>2016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4">
        <f t="shared" si="84"/>
        <v>41400.800185185188</v>
      </c>
      <c r="J1384" s="14">
        <f t="shared" si="85"/>
        <v>41370.800185185188</v>
      </c>
      <c r="K1384">
        <v>1367867536</v>
      </c>
      <c r="L1384">
        <v>1365275536</v>
      </c>
      <c r="M1384" t="b">
        <v>0</v>
      </c>
      <c r="N1384">
        <v>148</v>
      </c>
      <c r="O1384" t="b">
        <v>1</v>
      </c>
      <c r="P1384" t="s">
        <v>8274</v>
      </c>
      <c r="Q1384" s="10" t="s">
        <v>8322</v>
      </c>
      <c r="R1384" t="s">
        <v>8323</v>
      </c>
      <c r="S1384">
        <f t="shared" si="86"/>
        <v>104</v>
      </c>
      <c r="T1384">
        <f t="shared" si="87"/>
        <v>2013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4">
        <f t="shared" si="84"/>
        <v>42727.074976851851</v>
      </c>
      <c r="J1385" s="14">
        <f t="shared" si="85"/>
        <v>42707.074976851851</v>
      </c>
      <c r="K1385">
        <v>1482457678</v>
      </c>
      <c r="L1385">
        <v>1480729678</v>
      </c>
      <c r="M1385" t="b">
        <v>0</v>
      </c>
      <c r="N1385">
        <v>93</v>
      </c>
      <c r="O1385" t="b">
        <v>1</v>
      </c>
      <c r="P1385" t="s">
        <v>8274</v>
      </c>
      <c r="Q1385" s="10" t="s">
        <v>8322</v>
      </c>
      <c r="R1385" t="s">
        <v>8323</v>
      </c>
      <c r="S1385">
        <f t="shared" si="86"/>
        <v>212</v>
      </c>
      <c r="T1385">
        <f t="shared" si="87"/>
        <v>2016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4">
        <f t="shared" si="84"/>
        <v>42190.735208333332</v>
      </c>
      <c r="J1386" s="14">
        <f t="shared" si="85"/>
        <v>42160.735208333332</v>
      </c>
      <c r="K1386">
        <v>1436117922</v>
      </c>
      <c r="L1386">
        <v>1433525922</v>
      </c>
      <c r="M1386" t="b">
        <v>0</v>
      </c>
      <c r="N1386">
        <v>63</v>
      </c>
      <c r="O1386" t="b">
        <v>1</v>
      </c>
      <c r="P1386" t="s">
        <v>8274</v>
      </c>
      <c r="Q1386" s="10" t="s">
        <v>8322</v>
      </c>
      <c r="R1386" t="s">
        <v>8323</v>
      </c>
      <c r="S1386">
        <f t="shared" si="86"/>
        <v>124</v>
      </c>
      <c r="T1386">
        <f t="shared" si="87"/>
        <v>2015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4">
        <f t="shared" si="84"/>
        <v>42489.507638888885</v>
      </c>
      <c r="J1387" s="14">
        <f t="shared" si="85"/>
        <v>42433.688900462963</v>
      </c>
      <c r="K1387">
        <v>1461931860</v>
      </c>
      <c r="L1387">
        <v>1457109121</v>
      </c>
      <c r="M1387" t="b">
        <v>0</v>
      </c>
      <c r="N1387">
        <v>134</v>
      </c>
      <c r="O1387" t="b">
        <v>1</v>
      </c>
      <c r="P1387" t="s">
        <v>8274</v>
      </c>
      <c r="Q1387" s="10" t="s">
        <v>8322</v>
      </c>
      <c r="R1387" t="s">
        <v>8323</v>
      </c>
      <c r="S1387">
        <f t="shared" si="86"/>
        <v>110</v>
      </c>
      <c r="T1387">
        <f t="shared" si="87"/>
        <v>2016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4">
        <f t="shared" si="84"/>
        <v>42214.646863425922</v>
      </c>
      <c r="J1388" s="14">
        <f t="shared" si="85"/>
        <v>42184.646863425922</v>
      </c>
      <c r="K1388">
        <v>1438183889</v>
      </c>
      <c r="L1388">
        <v>1435591889</v>
      </c>
      <c r="M1388" t="b">
        <v>0</v>
      </c>
      <c r="N1388">
        <v>14</v>
      </c>
      <c r="O1388" t="b">
        <v>1</v>
      </c>
      <c r="P1388" t="s">
        <v>8274</v>
      </c>
      <c r="Q1388" s="10" t="s">
        <v>8322</v>
      </c>
      <c r="R1388" t="s">
        <v>8323</v>
      </c>
      <c r="S1388">
        <f t="shared" si="86"/>
        <v>219</v>
      </c>
      <c r="T1388">
        <f t="shared" si="87"/>
        <v>2015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4">
        <f t="shared" si="84"/>
        <v>42158.1875</v>
      </c>
      <c r="J1389" s="14">
        <f t="shared" si="85"/>
        <v>42126.92123842593</v>
      </c>
      <c r="K1389">
        <v>1433305800</v>
      </c>
      <c r="L1389">
        <v>1430604395</v>
      </c>
      <c r="M1389" t="b">
        <v>0</v>
      </c>
      <c r="N1389">
        <v>78</v>
      </c>
      <c r="O1389" t="b">
        <v>1</v>
      </c>
      <c r="P1389" t="s">
        <v>8274</v>
      </c>
      <c r="Q1389" s="10" t="s">
        <v>8322</v>
      </c>
      <c r="R1389" t="s">
        <v>8323</v>
      </c>
      <c r="S1389">
        <f t="shared" si="86"/>
        <v>137</v>
      </c>
      <c r="T1389">
        <f t="shared" si="87"/>
        <v>2015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4">
        <f t="shared" si="84"/>
        <v>42660.676388888889</v>
      </c>
      <c r="J1390" s="14">
        <f t="shared" si="85"/>
        <v>42634.614780092597</v>
      </c>
      <c r="K1390">
        <v>1476720840</v>
      </c>
      <c r="L1390">
        <v>1474469117</v>
      </c>
      <c r="M1390" t="b">
        <v>0</v>
      </c>
      <c r="N1390">
        <v>112</v>
      </c>
      <c r="O1390" t="b">
        <v>1</v>
      </c>
      <c r="P1390" t="s">
        <v>8274</v>
      </c>
      <c r="Q1390" s="10" t="s">
        <v>8322</v>
      </c>
      <c r="R1390" t="s">
        <v>8323</v>
      </c>
      <c r="S1390">
        <f t="shared" si="86"/>
        <v>135</v>
      </c>
      <c r="T1390">
        <f t="shared" si="87"/>
        <v>2016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4">
        <f t="shared" si="84"/>
        <v>42595.480983796297</v>
      </c>
      <c r="J1391" s="14">
        <f t="shared" si="85"/>
        <v>42565.480983796297</v>
      </c>
      <c r="K1391">
        <v>1471087957</v>
      </c>
      <c r="L1391">
        <v>1468495957</v>
      </c>
      <c r="M1391" t="b">
        <v>0</v>
      </c>
      <c r="N1391">
        <v>34</v>
      </c>
      <c r="O1391" t="b">
        <v>1</v>
      </c>
      <c r="P1391" t="s">
        <v>8274</v>
      </c>
      <c r="Q1391" s="10" t="s">
        <v>8322</v>
      </c>
      <c r="R1391" t="s">
        <v>8323</v>
      </c>
      <c r="S1391">
        <f t="shared" si="86"/>
        <v>145</v>
      </c>
      <c r="T1391">
        <f t="shared" si="87"/>
        <v>2016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4">
        <f t="shared" si="84"/>
        <v>42121.716666666667</v>
      </c>
      <c r="J1392" s="14">
        <f t="shared" si="85"/>
        <v>42087.803310185183</v>
      </c>
      <c r="K1392">
        <v>1430154720</v>
      </c>
      <c r="L1392">
        <v>1427224606</v>
      </c>
      <c r="M1392" t="b">
        <v>0</v>
      </c>
      <c r="N1392">
        <v>19</v>
      </c>
      <c r="O1392" t="b">
        <v>1</v>
      </c>
      <c r="P1392" t="s">
        <v>8274</v>
      </c>
      <c r="Q1392" s="10" t="s">
        <v>8322</v>
      </c>
      <c r="R1392" t="s">
        <v>8323</v>
      </c>
      <c r="S1392">
        <f t="shared" si="86"/>
        <v>109</v>
      </c>
      <c r="T1392">
        <f t="shared" si="87"/>
        <v>2015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4">
        <f t="shared" si="84"/>
        <v>42238.207638888889</v>
      </c>
      <c r="J1393" s="14">
        <f t="shared" si="85"/>
        <v>42193.650671296295</v>
      </c>
      <c r="K1393">
        <v>1440219540</v>
      </c>
      <c r="L1393">
        <v>1436369818</v>
      </c>
      <c r="M1393" t="b">
        <v>0</v>
      </c>
      <c r="N1393">
        <v>13</v>
      </c>
      <c r="O1393" t="b">
        <v>1</v>
      </c>
      <c r="P1393" t="s">
        <v>8274</v>
      </c>
      <c r="Q1393" s="10" t="s">
        <v>8322</v>
      </c>
      <c r="R1393" t="s">
        <v>8323</v>
      </c>
      <c r="S1393">
        <f t="shared" si="86"/>
        <v>110</v>
      </c>
      <c r="T1393">
        <f t="shared" si="87"/>
        <v>2015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4">
        <f t="shared" si="84"/>
        <v>42432.154930555553</v>
      </c>
      <c r="J1394" s="14">
        <f t="shared" si="85"/>
        <v>42401.154930555553</v>
      </c>
      <c r="K1394">
        <v>1456976586</v>
      </c>
      <c r="L1394">
        <v>1454298186</v>
      </c>
      <c r="M1394" t="b">
        <v>0</v>
      </c>
      <c r="N1394">
        <v>104</v>
      </c>
      <c r="O1394" t="b">
        <v>1</v>
      </c>
      <c r="P1394" t="s">
        <v>8274</v>
      </c>
      <c r="Q1394" s="10" t="s">
        <v>8322</v>
      </c>
      <c r="R1394" t="s">
        <v>8323</v>
      </c>
      <c r="S1394">
        <f t="shared" si="86"/>
        <v>114</v>
      </c>
      <c r="T1394">
        <f t="shared" si="87"/>
        <v>2016</v>
      </c>
    </row>
    <row r="1395" spans="1:20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4">
        <f t="shared" si="84"/>
        <v>42583.681979166664</v>
      </c>
      <c r="J1395" s="14">
        <f t="shared" si="85"/>
        <v>42553.681979166664</v>
      </c>
      <c r="K1395">
        <v>1470068523</v>
      </c>
      <c r="L1395">
        <v>1467476523</v>
      </c>
      <c r="M1395" t="b">
        <v>0</v>
      </c>
      <c r="N1395">
        <v>52</v>
      </c>
      <c r="O1395" t="b">
        <v>1</v>
      </c>
      <c r="P1395" t="s">
        <v>8274</v>
      </c>
      <c r="Q1395" s="10" t="s">
        <v>8322</v>
      </c>
      <c r="R1395" t="s">
        <v>8323</v>
      </c>
      <c r="S1395">
        <f t="shared" si="86"/>
        <v>102</v>
      </c>
      <c r="T1395">
        <f t="shared" si="87"/>
        <v>2016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4">
        <f t="shared" si="84"/>
        <v>42795.125</v>
      </c>
      <c r="J1396" s="14">
        <f t="shared" si="85"/>
        <v>42752.144976851851</v>
      </c>
      <c r="K1396">
        <v>1488337200</v>
      </c>
      <c r="L1396">
        <v>1484623726</v>
      </c>
      <c r="M1396" t="b">
        <v>0</v>
      </c>
      <c r="N1396">
        <v>17</v>
      </c>
      <c r="O1396" t="b">
        <v>1</v>
      </c>
      <c r="P1396" t="s">
        <v>8274</v>
      </c>
      <c r="Q1396" s="10" t="s">
        <v>8322</v>
      </c>
      <c r="R1396" t="s">
        <v>8323</v>
      </c>
      <c r="S1396">
        <f t="shared" si="86"/>
        <v>122</v>
      </c>
      <c r="T1396">
        <f t="shared" si="87"/>
        <v>2017</v>
      </c>
    </row>
    <row r="1397" spans="1:20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4">
        <f t="shared" si="84"/>
        <v>42749.90834490741</v>
      </c>
      <c r="J1397" s="14">
        <f t="shared" si="85"/>
        <v>42719.90834490741</v>
      </c>
      <c r="K1397">
        <v>1484430481</v>
      </c>
      <c r="L1397">
        <v>1481838481</v>
      </c>
      <c r="M1397" t="b">
        <v>0</v>
      </c>
      <c r="N1397">
        <v>82</v>
      </c>
      <c r="O1397" t="b">
        <v>1</v>
      </c>
      <c r="P1397" t="s">
        <v>8274</v>
      </c>
      <c r="Q1397" s="10" t="s">
        <v>8322</v>
      </c>
      <c r="R1397" t="s">
        <v>8323</v>
      </c>
      <c r="S1397">
        <f t="shared" si="86"/>
        <v>112</v>
      </c>
      <c r="T1397">
        <f t="shared" si="87"/>
        <v>2016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4">
        <f t="shared" si="84"/>
        <v>42048.99863425926</v>
      </c>
      <c r="J1398" s="14">
        <f t="shared" si="85"/>
        <v>42018.99863425926</v>
      </c>
      <c r="K1398">
        <v>1423871882</v>
      </c>
      <c r="L1398">
        <v>1421279882</v>
      </c>
      <c r="M1398" t="b">
        <v>0</v>
      </c>
      <c r="N1398">
        <v>73</v>
      </c>
      <c r="O1398" t="b">
        <v>1</v>
      </c>
      <c r="P1398" t="s">
        <v>8274</v>
      </c>
      <c r="Q1398" s="10" t="s">
        <v>8322</v>
      </c>
      <c r="R1398" t="s">
        <v>8323</v>
      </c>
      <c r="S1398">
        <f t="shared" si="86"/>
        <v>107</v>
      </c>
      <c r="T1398">
        <f t="shared" si="87"/>
        <v>2015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4">
        <f t="shared" si="84"/>
        <v>42670.888194444444</v>
      </c>
      <c r="J1399" s="14">
        <f t="shared" si="85"/>
        <v>42640.917939814812</v>
      </c>
      <c r="K1399">
        <v>1477603140</v>
      </c>
      <c r="L1399">
        <v>1475013710</v>
      </c>
      <c r="M1399" t="b">
        <v>0</v>
      </c>
      <c r="N1399">
        <v>158</v>
      </c>
      <c r="O1399" t="b">
        <v>1</v>
      </c>
      <c r="P1399" t="s">
        <v>8274</v>
      </c>
      <c r="Q1399" s="10" t="s">
        <v>8322</v>
      </c>
      <c r="R1399" t="s">
        <v>8323</v>
      </c>
      <c r="S1399">
        <f t="shared" si="86"/>
        <v>114</v>
      </c>
      <c r="T1399">
        <f t="shared" si="87"/>
        <v>2016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4">
        <f t="shared" si="84"/>
        <v>42556.874236111107</v>
      </c>
      <c r="J1400" s="14">
        <f t="shared" si="85"/>
        <v>42526.874236111107</v>
      </c>
      <c r="K1400">
        <v>1467752334</v>
      </c>
      <c r="L1400">
        <v>1465160334</v>
      </c>
      <c r="M1400" t="b">
        <v>0</v>
      </c>
      <c r="N1400">
        <v>65</v>
      </c>
      <c r="O1400" t="b">
        <v>1</v>
      </c>
      <c r="P1400" t="s">
        <v>8274</v>
      </c>
      <c r="Q1400" s="10" t="s">
        <v>8322</v>
      </c>
      <c r="R1400" t="s">
        <v>8323</v>
      </c>
      <c r="S1400">
        <f t="shared" si="86"/>
        <v>110</v>
      </c>
      <c r="T1400">
        <f t="shared" si="87"/>
        <v>2016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4">
        <f t="shared" si="84"/>
        <v>41919.004317129627</v>
      </c>
      <c r="J1401" s="14">
        <f t="shared" si="85"/>
        <v>41889.004317129627</v>
      </c>
      <c r="K1401">
        <v>1412640373</v>
      </c>
      <c r="L1401">
        <v>1410048373</v>
      </c>
      <c r="M1401" t="b">
        <v>0</v>
      </c>
      <c r="N1401">
        <v>184</v>
      </c>
      <c r="O1401" t="b">
        <v>1</v>
      </c>
      <c r="P1401" t="s">
        <v>8274</v>
      </c>
      <c r="Q1401" s="10" t="s">
        <v>8322</v>
      </c>
      <c r="R1401" t="s">
        <v>8323</v>
      </c>
      <c r="S1401">
        <f t="shared" si="86"/>
        <v>126</v>
      </c>
      <c r="T1401">
        <f t="shared" si="87"/>
        <v>2014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4">
        <f t="shared" si="84"/>
        <v>42533.229166666672</v>
      </c>
      <c r="J1402" s="14">
        <f t="shared" si="85"/>
        <v>42498.341122685189</v>
      </c>
      <c r="K1402">
        <v>1465709400</v>
      </c>
      <c r="L1402">
        <v>1462695073</v>
      </c>
      <c r="M1402" t="b">
        <v>0</v>
      </c>
      <c r="N1402">
        <v>34</v>
      </c>
      <c r="O1402" t="b">
        <v>1</v>
      </c>
      <c r="P1402" t="s">
        <v>8274</v>
      </c>
      <c r="Q1402" s="10" t="s">
        <v>8322</v>
      </c>
      <c r="R1402" t="s">
        <v>8323</v>
      </c>
      <c r="S1402">
        <f t="shared" si="86"/>
        <v>167</v>
      </c>
      <c r="T1402">
        <f t="shared" si="87"/>
        <v>2016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4">
        <f t="shared" si="84"/>
        <v>41420.99622685185</v>
      </c>
      <c r="J1403" s="14">
        <f t="shared" si="85"/>
        <v>41399.99622685185</v>
      </c>
      <c r="K1403">
        <v>1369612474</v>
      </c>
      <c r="L1403">
        <v>1367798074</v>
      </c>
      <c r="M1403" t="b">
        <v>0</v>
      </c>
      <c r="N1403">
        <v>240</v>
      </c>
      <c r="O1403" t="b">
        <v>1</v>
      </c>
      <c r="P1403" t="s">
        <v>8274</v>
      </c>
      <c r="Q1403" s="10" t="s">
        <v>8322</v>
      </c>
      <c r="R1403" t="s">
        <v>8323</v>
      </c>
      <c r="S1403">
        <f t="shared" si="86"/>
        <v>497</v>
      </c>
      <c r="T1403">
        <f t="shared" si="87"/>
        <v>2013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4">
        <f t="shared" si="84"/>
        <v>42125.011701388896</v>
      </c>
      <c r="J1404" s="14">
        <f t="shared" si="85"/>
        <v>42065.053368055553</v>
      </c>
      <c r="K1404">
        <v>1430439411</v>
      </c>
      <c r="L1404">
        <v>1425259011</v>
      </c>
      <c r="M1404" t="b">
        <v>0</v>
      </c>
      <c r="N1404">
        <v>113</v>
      </c>
      <c r="O1404" t="b">
        <v>1</v>
      </c>
      <c r="P1404" t="s">
        <v>8274</v>
      </c>
      <c r="Q1404" s="10" t="s">
        <v>8322</v>
      </c>
      <c r="R1404" t="s">
        <v>8323</v>
      </c>
      <c r="S1404">
        <f t="shared" si="86"/>
        <v>109</v>
      </c>
      <c r="T1404">
        <f t="shared" si="87"/>
        <v>2015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4">
        <f t="shared" si="84"/>
        <v>41481.062905092593</v>
      </c>
      <c r="J1405" s="14">
        <f t="shared" si="85"/>
        <v>41451.062905092593</v>
      </c>
      <c r="K1405">
        <v>1374802235</v>
      </c>
      <c r="L1405">
        <v>1372210235</v>
      </c>
      <c r="M1405" t="b">
        <v>0</v>
      </c>
      <c r="N1405">
        <v>66</v>
      </c>
      <c r="O1405" t="b">
        <v>1</v>
      </c>
      <c r="P1405" t="s">
        <v>8274</v>
      </c>
      <c r="Q1405" s="10" t="s">
        <v>8322</v>
      </c>
      <c r="R1405" t="s">
        <v>8323</v>
      </c>
      <c r="S1405">
        <f t="shared" si="86"/>
        <v>103</v>
      </c>
      <c r="T1405">
        <f t="shared" si="87"/>
        <v>2013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4">
        <f t="shared" si="84"/>
        <v>42057.510243055556</v>
      </c>
      <c r="J1406" s="14">
        <f t="shared" si="85"/>
        <v>42032.510243055556</v>
      </c>
      <c r="K1406">
        <v>1424607285</v>
      </c>
      <c r="L1406">
        <v>1422447285</v>
      </c>
      <c r="M1406" t="b">
        <v>1</v>
      </c>
      <c r="N1406">
        <v>5</v>
      </c>
      <c r="O1406" t="b">
        <v>0</v>
      </c>
      <c r="P1406" t="s">
        <v>8285</v>
      </c>
      <c r="Q1406" s="10" t="s">
        <v>8319</v>
      </c>
      <c r="R1406" t="s">
        <v>8338</v>
      </c>
      <c r="S1406">
        <f t="shared" si="86"/>
        <v>2</v>
      </c>
      <c r="T1406">
        <f t="shared" si="87"/>
        <v>2015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4">
        <f t="shared" si="84"/>
        <v>41971.722233796296</v>
      </c>
      <c r="J1407" s="14">
        <f t="shared" si="85"/>
        <v>41941.680567129632</v>
      </c>
      <c r="K1407">
        <v>1417195201</v>
      </c>
      <c r="L1407">
        <v>1414599601</v>
      </c>
      <c r="M1407" t="b">
        <v>1</v>
      </c>
      <c r="N1407">
        <v>17</v>
      </c>
      <c r="O1407" t="b">
        <v>0</v>
      </c>
      <c r="P1407" t="s">
        <v>8285</v>
      </c>
      <c r="Q1407" s="10" t="s">
        <v>8319</v>
      </c>
      <c r="R1407" t="s">
        <v>8338</v>
      </c>
      <c r="S1407">
        <f t="shared" si="86"/>
        <v>0</v>
      </c>
      <c r="T1407">
        <f t="shared" si="87"/>
        <v>2014</v>
      </c>
    </row>
    <row r="1408" spans="1:20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4">
        <f t="shared" si="84"/>
        <v>42350.416666666672</v>
      </c>
      <c r="J1408" s="14">
        <f t="shared" si="85"/>
        <v>42297.432951388888</v>
      </c>
      <c r="K1408">
        <v>1449914400</v>
      </c>
      <c r="L1408">
        <v>1445336607</v>
      </c>
      <c r="M1408" t="b">
        <v>0</v>
      </c>
      <c r="N1408">
        <v>3</v>
      </c>
      <c r="O1408" t="b">
        <v>0</v>
      </c>
      <c r="P1408" t="s">
        <v>8285</v>
      </c>
      <c r="Q1408" s="10" t="s">
        <v>8319</v>
      </c>
      <c r="R1408" t="s">
        <v>8338</v>
      </c>
      <c r="S1408">
        <f t="shared" si="86"/>
        <v>0</v>
      </c>
      <c r="T1408">
        <f t="shared" si="87"/>
        <v>2015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4">
        <f t="shared" si="84"/>
        <v>41863.536782407406</v>
      </c>
      <c r="J1409" s="14">
        <f t="shared" si="85"/>
        <v>41838.536782407406</v>
      </c>
      <c r="K1409">
        <v>1407847978</v>
      </c>
      <c r="L1409">
        <v>1405687978</v>
      </c>
      <c r="M1409" t="b">
        <v>0</v>
      </c>
      <c r="N1409">
        <v>2</v>
      </c>
      <c r="O1409" t="b">
        <v>0</v>
      </c>
      <c r="P1409" t="s">
        <v>8285</v>
      </c>
      <c r="Q1409" s="10" t="s">
        <v>8319</v>
      </c>
      <c r="R1409" t="s">
        <v>8338</v>
      </c>
      <c r="S1409">
        <f t="shared" si="86"/>
        <v>1</v>
      </c>
      <c r="T1409">
        <f t="shared" si="87"/>
        <v>2014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4">
        <f t="shared" ref="I1410:I1473" si="88">K1410/60/60/24+DATE(1970,1,1)</f>
        <v>42321.913842592592</v>
      </c>
      <c r="J1410" s="14">
        <f t="shared" ref="J1410:J1473" si="89">L1410/60/60/24+DATE(1970,1,1)</f>
        <v>42291.872175925921</v>
      </c>
      <c r="K1410">
        <v>1447451756</v>
      </c>
      <c r="L1410">
        <v>1444856156</v>
      </c>
      <c r="M1410" t="b">
        <v>0</v>
      </c>
      <c r="N1410">
        <v>6</v>
      </c>
      <c r="O1410" t="b">
        <v>0</v>
      </c>
      <c r="P1410" t="s">
        <v>8285</v>
      </c>
      <c r="Q1410" s="10" t="s">
        <v>8319</v>
      </c>
      <c r="R1410" t="s">
        <v>8338</v>
      </c>
      <c r="S1410">
        <f t="shared" ref="S1410:S1473" si="90">ROUND(E1410/D1410*100,0)</f>
        <v>7</v>
      </c>
      <c r="T1410">
        <f t="shared" ref="T1410:T1473" si="91">YEAR(J1410)</f>
        <v>2015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4">
        <f t="shared" si="88"/>
        <v>42005.175173611111</v>
      </c>
      <c r="J1411" s="14">
        <f t="shared" si="89"/>
        <v>41945.133506944447</v>
      </c>
      <c r="K1411">
        <v>1420085535</v>
      </c>
      <c r="L1411">
        <v>1414897935</v>
      </c>
      <c r="M1411" t="b">
        <v>0</v>
      </c>
      <c r="N1411">
        <v>0</v>
      </c>
      <c r="O1411" t="b">
        <v>0</v>
      </c>
      <c r="P1411" t="s">
        <v>8285</v>
      </c>
      <c r="Q1411" s="10" t="s">
        <v>8319</v>
      </c>
      <c r="R1411" t="s">
        <v>8338</v>
      </c>
      <c r="S1411">
        <f t="shared" si="90"/>
        <v>0</v>
      </c>
      <c r="T1411">
        <f t="shared" si="91"/>
        <v>2014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4">
        <f t="shared" si="88"/>
        <v>42524.318518518514</v>
      </c>
      <c r="J1412" s="14">
        <f t="shared" si="89"/>
        <v>42479.318518518514</v>
      </c>
      <c r="K1412">
        <v>1464939520</v>
      </c>
      <c r="L1412">
        <v>1461051520</v>
      </c>
      <c r="M1412" t="b">
        <v>0</v>
      </c>
      <c r="N1412">
        <v>1</v>
      </c>
      <c r="O1412" t="b">
        <v>0</v>
      </c>
      <c r="P1412" t="s">
        <v>8285</v>
      </c>
      <c r="Q1412" s="10" t="s">
        <v>8319</v>
      </c>
      <c r="R1412" t="s">
        <v>8338</v>
      </c>
      <c r="S1412">
        <f t="shared" si="90"/>
        <v>0</v>
      </c>
      <c r="T1412">
        <f t="shared" si="91"/>
        <v>2016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4">
        <f t="shared" si="88"/>
        <v>42041.059027777781</v>
      </c>
      <c r="J1413" s="14">
        <f t="shared" si="89"/>
        <v>42013.059027777781</v>
      </c>
      <c r="K1413">
        <v>1423185900</v>
      </c>
      <c r="L1413">
        <v>1420766700</v>
      </c>
      <c r="M1413" t="b">
        <v>0</v>
      </c>
      <c r="N1413">
        <v>3</v>
      </c>
      <c r="O1413" t="b">
        <v>0</v>
      </c>
      <c r="P1413" t="s">
        <v>8285</v>
      </c>
      <c r="Q1413" s="10" t="s">
        <v>8319</v>
      </c>
      <c r="R1413" t="s">
        <v>8338</v>
      </c>
      <c r="S1413">
        <f t="shared" si="90"/>
        <v>0</v>
      </c>
      <c r="T1413">
        <f t="shared" si="91"/>
        <v>2015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4">
        <f t="shared" si="88"/>
        <v>41977.063645833332</v>
      </c>
      <c r="J1414" s="14">
        <f t="shared" si="89"/>
        <v>41947.063645833332</v>
      </c>
      <c r="K1414">
        <v>1417656699</v>
      </c>
      <c r="L1414">
        <v>1415064699</v>
      </c>
      <c r="M1414" t="b">
        <v>0</v>
      </c>
      <c r="N1414">
        <v>13</v>
      </c>
      <c r="O1414" t="b">
        <v>0</v>
      </c>
      <c r="P1414" t="s">
        <v>8285</v>
      </c>
      <c r="Q1414" s="10" t="s">
        <v>8319</v>
      </c>
      <c r="R1414" t="s">
        <v>8338</v>
      </c>
      <c r="S1414">
        <f t="shared" si="90"/>
        <v>5</v>
      </c>
      <c r="T1414">
        <f t="shared" si="91"/>
        <v>2014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4">
        <f t="shared" si="88"/>
        <v>42420.437152777777</v>
      </c>
      <c r="J1415" s="14">
        <f t="shared" si="89"/>
        <v>42360.437152777777</v>
      </c>
      <c r="K1415">
        <v>1455964170</v>
      </c>
      <c r="L1415">
        <v>1450780170</v>
      </c>
      <c r="M1415" t="b">
        <v>0</v>
      </c>
      <c r="N1415">
        <v>1</v>
      </c>
      <c r="O1415" t="b">
        <v>0</v>
      </c>
      <c r="P1415" t="s">
        <v>8285</v>
      </c>
      <c r="Q1415" s="10" t="s">
        <v>8319</v>
      </c>
      <c r="R1415" t="s">
        <v>8338</v>
      </c>
      <c r="S1415">
        <f t="shared" si="90"/>
        <v>5</v>
      </c>
      <c r="T1415">
        <f t="shared" si="91"/>
        <v>2015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4">
        <f t="shared" si="88"/>
        <v>42738.25309027778</v>
      </c>
      <c r="J1416" s="14">
        <f t="shared" si="89"/>
        <v>42708.25309027778</v>
      </c>
      <c r="K1416">
        <v>1483423467</v>
      </c>
      <c r="L1416">
        <v>1480831467</v>
      </c>
      <c r="M1416" t="b">
        <v>0</v>
      </c>
      <c r="N1416">
        <v>1</v>
      </c>
      <c r="O1416" t="b">
        <v>0</v>
      </c>
      <c r="P1416" t="s">
        <v>8285</v>
      </c>
      <c r="Q1416" s="10" t="s">
        <v>8319</v>
      </c>
      <c r="R1416" t="s">
        <v>8338</v>
      </c>
      <c r="S1416">
        <f t="shared" si="90"/>
        <v>0</v>
      </c>
      <c r="T1416">
        <f t="shared" si="91"/>
        <v>2016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4">
        <f t="shared" si="88"/>
        <v>42232.675821759258</v>
      </c>
      <c r="J1417" s="14">
        <f t="shared" si="89"/>
        <v>42192.675821759258</v>
      </c>
      <c r="K1417">
        <v>1439741591</v>
      </c>
      <c r="L1417">
        <v>1436285591</v>
      </c>
      <c r="M1417" t="b">
        <v>0</v>
      </c>
      <c r="N1417">
        <v>9</v>
      </c>
      <c r="O1417" t="b">
        <v>0</v>
      </c>
      <c r="P1417" t="s">
        <v>8285</v>
      </c>
      <c r="Q1417" s="10" t="s">
        <v>8319</v>
      </c>
      <c r="R1417" t="s">
        <v>8338</v>
      </c>
      <c r="S1417">
        <f t="shared" si="90"/>
        <v>18</v>
      </c>
      <c r="T1417">
        <f t="shared" si="91"/>
        <v>2015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4">
        <f t="shared" si="88"/>
        <v>42329.967812499999</v>
      </c>
      <c r="J1418" s="14">
        <f t="shared" si="89"/>
        <v>42299.926145833335</v>
      </c>
      <c r="K1418">
        <v>1448147619</v>
      </c>
      <c r="L1418">
        <v>1445552019</v>
      </c>
      <c r="M1418" t="b">
        <v>0</v>
      </c>
      <c r="N1418">
        <v>0</v>
      </c>
      <c r="O1418" t="b">
        <v>0</v>
      </c>
      <c r="P1418" t="s">
        <v>8285</v>
      </c>
      <c r="Q1418" s="10" t="s">
        <v>8319</v>
      </c>
      <c r="R1418" t="s">
        <v>8338</v>
      </c>
      <c r="S1418">
        <f t="shared" si="90"/>
        <v>0</v>
      </c>
      <c r="T1418">
        <f t="shared" si="91"/>
        <v>2015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4">
        <f t="shared" si="88"/>
        <v>42262.465972222228</v>
      </c>
      <c r="J1419" s="14">
        <f t="shared" si="89"/>
        <v>42232.15016203704</v>
      </c>
      <c r="K1419">
        <v>1442315460</v>
      </c>
      <c r="L1419">
        <v>1439696174</v>
      </c>
      <c r="M1419" t="b">
        <v>0</v>
      </c>
      <c r="N1419">
        <v>2</v>
      </c>
      <c r="O1419" t="b">
        <v>0</v>
      </c>
      <c r="P1419" t="s">
        <v>8285</v>
      </c>
      <c r="Q1419" s="10" t="s">
        <v>8319</v>
      </c>
      <c r="R1419" t="s">
        <v>8338</v>
      </c>
      <c r="S1419">
        <f t="shared" si="90"/>
        <v>1</v>
      </c>
      <c r="T1419">
        <f t="shared" si="91"/>
        <v>2015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4">
        <f t="shared" si="88"/>
        <v>42425.456412037034</v>
      </c>
      <c r="J1420" s="14">
        <f t="shared" si="89"/>
        <v>42395.456412037034</v>
      </c>
      <c r="K1420">
        <v>1456397834</v>
      </c>
      <c r="L1420">
        <v>1453805834</v>
      </c>
      <c r="M1420" t="b">
        <v>0</v>
      </c>
      <c r="N1420">
        <v>1</v>
      </c>
      <c r="O1420" t="b">
        <v>0</v>
      </c>
      <c r="P1420" t="s">
        <v>8285</v>
      </c>
      <c r="Q1420" s="10" t="s">
        <v>8319</v>
      </c>
      <c r="R1420" t="s">
        <v>8338</v>
      </c>
      <c r="S1420">
        <f t="shared" si="90"/>
        <v>0</v>
      </c>
      <c r="T1420">
        <f t="shared" si="91"/>
        <v>2016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4">
        <f t="shared" si="88"/>
        <v>42652.456238425926</v>
      </c>
      <c r="J1421" s="14">
        <f t="shared" si="89"/>
        <v>42622.456238425926</v>
      </c>
      <c r="K1421">
        <v>1476010619</v>
      </c>
      <c r="L1421">
        <v>1473418619</v>
      </c>
      <c r="M1421" t="b">
        <v>0</v>
      </c>
      <c r="N1421">
        <v>10</v>
      </c>
      <c r="O1421" t="b">
        <v>0</v>
      </c>
      <c r="P1421" t="s">
        <v>8285</v>
      </c>
      <c r="Q1421" s="10" t="s">
        <v>8319</v>
      </c>
      <c r="R1421" t="s">
        <v>8338</v>
      </c>
      <c r="S1421">
        <f t="shared" si="90"/>
        <v>7</v>
      </c>
      <c r="T1421">
        <f t="shared" si="91"/>
        <v>2016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4">
        <f t="shared" si="88"/>
        <v>42549.667662037042</v>
      </c>
      <c r="J1422" s="14">
        <f t="shared" si="89"/>
        <v>42524.667662037042</v>
      </c>
      <c r="K1422">
        <v>1467129686</v>
      </c>
      <c r="L1422">
        <v>1464969686</v>
      </c>
      <c r="M1422" t="b">
        <v>0</v>
      </c>
      <c r="N1422">
        <v>3</v>
      </c>
      <c r="O1422" t="b">
        <v>0</v>
      </c>
      <c r="P1422" t="s">
        <v>8285</v>
      </c>
      <c r="Q1422" s="10" t="s">
        <v>8319</v>
      </c>
      <c r="R1422" t="s">
        <v>8338</v>
      </c>
      <c r="S1422">
        <f t="shared" si="90"/>
        <v>3</v>
      </c>
      <c r="T1422">
        <f t="shared" si="91"/>
        <v>2016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4">
        <f t="shared" si="88"/>
        <v>42043.915613425925</v>
      </c>
      <c r="J1423" s="14">
        <f t="shared" si="89"/>
        <v>42013.915613425925</v>
      </c>
      <c r="K1423">
        <v>1423432709</v>
      </c>
      <c r="L1423">
        <v>1420840709</v>
      </c>
      <c r="M1423" t="b">
        <v>0</v>
      </c>
      <c r="N1423">
        <v>2</v>
      </c>
      <c r="O1423" t="b">
        <v>0</v>
      </c>
      <c r="P1423" t="s">
        <v>8285</v>
      </c>
      <c r="Q1423" s="10" t="s">
        <v>8319</v>
      </c>
      <c r="R1423" t="s">
        <v>8338</v>
      </c>
      <c r="S1423">
        <f t="shared" si="90"/>
        <v>0</v>
      </c>
      <c r="T1423">
        <f t="shared" si="91"/>
        <v>2015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4">
        <f t="shared" si="88"/>
        <v>42634.239629629628</v>
      </c>
      <c r="J1424" s="14">
        <f t="shared" si="89"/>
        <v>42604.239629629628</v>
      </c>
      <c r="K1424">
        <v>1474436704</v>
      </c>
      <c r="L1424">
        <v>1471844704</v>
      </c>
      <c r="M1424" t="b">
        <v>0</v>
      </c>
      <c r="N1424">
        <v>2</v>
      </c>
      <c r="O1424" t="b">
        <v>0</v>
      </c>
      <c r="P1424" t="s">
        <v>8285</v>
      </c>
      <c r="Q1424" s="10" t="s">
        <v>8319</v>
      </c>
      <c r="R1424" t="s">
        <v>8338</v>
      </c>
      <c r="S1424">
        <f t="shared" si="90"/>
        <v>0</v>
      </c>
      <c r="T1424">
        <f t="shared" si="91"/>
        <v>2016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4">
        <f t="shared" si="88"/>
        <v>42370.360312500001</v>
      </c>
      <c r="J1425" s="14">
        <f t="shared" si="89"/>
        <v>42340.360312500001</v>
      </c>
      <c r="K1425">
        <v>1451637531</v>
      </c>
      <c r="L1425">
        <v>1449045531</v>
      </c>
      <c r="M1425" t="b">
        <v>0</v>
      </c>
      <c r="N1425">
        <v>1</v>
      </c>
      <c r="O1425" t="b">
        <v>0</v>
      </c>
      <c r="P1425" t="s">
        <v>8285</v>
      </c>
      <c r="Q1425" s="10" t="s">
        <v>8319</v>
      </c>
      <c r="R1425" t="s">
        <v>8338</v>
      </c>
      <c r="S1425">
        <f t="shared" si="90"/>
        <v>0</v>
      </c>
      <c r="T1425">
        <f t="shared" si="91"/>
        <v>2015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4">
        <f t="shared" si="88"/>
        <v>42689.759282407409</v>
      </c>
      <c r="J1426" s="14">
        <f t="shared" si="89"/>
        <v>42676.717615740738</v>
      </c>
      <c r="K1426">
        <v>1479233602</v>
      </c>
      <c r="L1426">
        <v>1478106802</v>
      </c>
      <c r="M1426" t="b">
        <v>0</v>
      </c>
      <c r="N1426">
        <v>14</v>
      </c>
      <c r="O1426" t="b">
        <v>0</v>
      </c>
      <c r="P1426" t="s">
        <v>8285</v>
      </c>
      <c r="Q1426" s="10" t="s">
        <v>8319</v>
      </c>
      <c r="R1426" t="s">
        <v>8338</v>
      </c>
      <c r="S1426">
        <f t="shared" si="90"/>
        <v>20</v>
      </c>
      <c r="T1426">
        <f t="shared" si="91"/>
        <v>2016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4">
        <f t="shared" si="88"/>
        <v>42123.131469907406</v>
      </c>
      <c r="J1427" s="14">
        <f t="shared" si="89"/>
        <v>42093.131469907406</v>
      </c>
      <c r="K1427">
        <v>1430276959</v>
      </c>
      <c r="L1427">
        <v>1427684959</v>
      </c>
      <c r="M1427" t="b">
        <v>0</v>
      </c>
      <c r="N1427">
        <v>0</v>
      </c>
      <c r="O1427" t="b">
        <v>0</v>
      </c>
      <c r="P1427" t="s">
        <v>8285</v>
      </c>
      <c r="Q1427" s="10" t="s">
        <v>8319</v>
      </c>
      <c r="R1427" t="s">
        <v>8338</v>
      </c>
      <c r="S1427">
        <f t="shared" si="90"/>
        <v>0</v>
      </c>
      <c r="T1427">
        <f t="shared" si="91"/>
        <v>2015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4">
        <f t="shared" si="88"/>
        <v>42240.390277777777</v>
      </c>
      <c r="J1428" s="14">
        <f t="shared" si="89"/>
        <v>42180.390277777777</v>
      </c>
      <c r="K1428">
        <v>1440408120</v>
      </c>
      <c r="L1428">
        <v>1435224120</v>
      </c>
      <c r="M1428" t="b">
        <v>0</v>
      </c>
      <c r="N1428">
        <v>0</v>
      </c>
      <c r="O1428" t="b">
        <v>0</v>
      </c>
      <c r="P1428" t="s">
        <v>8285</v>
      </c>
      <c r="Q1428" s="10" t="s">
        <v>8319</v>
      </c>
      <c r="R1428" t="s">
        <v>8338</v>
      </c>
      <c r="S1428">
        <f t="shared" si="90"/>
        <v>0</v>
      </c>
      <c r="T1428">
        <f t="shared" si="91"/>
        <v>2015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4">
        <f t="shared" si="88"/>
        <v>42631.851678240739</v>
      </c>
      <c r="J1429" s="14">
        <f t="shared" si="89"/>
        <v>42601.851678240739</v>
      </c>
      <c r="K1429">
        <v>1474230385</v>
      </c>
      <c r="L1429">
        <v>1471638385</v>
      </c>
      <c r="M1429" t="b">
        <v>0</v>
      </c>
      <c r="N1429">
        <v>4</v>
      </c>
      <c r="O1429" t="b">
        <v>0</v>
      </c>
      <c r="P1429" t="s">
        <v>8285</v>
      </c>
      <c r="Q1429" s="10" t="s">
        <v>8319</v>
      </c>
      <c r="R1429" t="s">
        <v>8338</v>
      </c>
      <c r="S1429">
        <f t="shared" si="90"/>
        <v>8</v>
      </c>
      <c r="T1429">
        <f t="shared" si="91"/>
        <v>2016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4">
        <f t="shared" si="88"/>
        <v>42462.338159722218</v>
      </c>
      <c r="J1430" s="14">
        <f t="shared" si="89"/>
        <v>42432.379826388889</v>
      </c>
      <c r="K1430">
        <v>1459584417</v>
      </c>
      <c r="L1430">
        <v>1456996017</v>
      </c>
      <c r="M1430" t="b">
        <v>0</v>
      </c>
      <c r="N1430">
        <v>3</v>
      </c>
      <c r="O1430" t="b">
        <v>0</v>
      </c>
      <c r="P1430" t="s">
        <v>8285</v>
      </c>
      <c r="Q1430" s="10" t="s">
        <v>8319</v>
      </c>
      <c r="R1430" t="s">
        <v>8338</v>
      </c>
      <c r="S1430">
        <f t="shared" si="90"/>
        <v>5</v>
      </c>
      <c r="T1430">
        <f t="shared" si="91"/>
        <v>2016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4">
        <f t="shared" si="88"/>
        <v>42104.060671296291</v>
      </c>
      <c r="J1431" s="14">
        <f t="shared" si="89"/>
        <v>42074.060671296291</v>
      </c>
      <c r="K1431">
        <v>1428629242</v>
      </c>
      <c r="L1431">
        <v>1426037242</v>
      </c>
      <c r="M1431" t="b">
        <v>0</v>
      </c>
      <c r="N1431">
        <v>0</v>
      </c>
      <c r="O1431" t="b">
        <v>0</v>
      </c>
      <c r="P1431" t="s">
        <v>8285</v>
      </c>
      <c r="Q1431" s="10" t="s">
        <v>8319</v>
      </c>
      <c r="R1431" t="s">
        <v>8338</v>
      </c>
      <c r="S1431">
        <f t="shared" si="90"/>
        <v>0</v>
      </c>
      <c r="T1431">
        <f t="shared" si="91"/>
        <v>2015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4">
        <f t="shared" si="88"/>
        <v>41992.813518518517</v>
      </c>
      <c r="J1432" s="14">
        <f t="shared" si="89"/>
        <v>41961.813518518517</v>
      </c>
      <c r="K1432">
        <v>1419017488</v>
      </c>
      <c r="L1432">
        <v>1416339088</v>
      </c>
      <c r="M1432" t="b">
        <v>0</v>
      </c>
      <c r="N1432">
        <v>5</v>
      </c>
      <c r="O1432" t="b">
        <v>0</v>
      </c>
      <c r="P1432" t="s">
        <v>8285</v>
      </c>
      <c r="Q1432" s="10" t="s">
        <v>8319</v>
      </c>
      <c r="R1432" t="s">
        <v>8338</v>
      </c>
      <c r="S1432">
        <f t="shared" si="90"/>
        <v>8</v>
      </c>
      <c r="T1432">
        <f t="shared" si="91"/>
        <v>2014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4">
        <f t="shared" si="88"/>
        <v>42334.252500000002</v>
      </c>
      <c r="J1433" s="14">
        <f t="shared" si="89"/>
        <v>42304.210833333331</v>
      </c>
      <c r="K1433">
        <v>1448517816</v>
      </c>
      <c r="L1433">
        <v>1445922216</v>
      </c>
      <c r="M1433" t="b">
        <v>0</v>
      </c>
      <c r="N1433">
        <v>47</v>
      </c>
      <c r="O1433" t="b">
        <v>0</v>
      </c>
      <c r="P1433" t="s">
        <v>8285</v>
      </c>
      <c r="Q1433" s="10" t="s">
        <v>8319</v>
      </c>
      <c r="R1433" t="s">
        <v>8338</v>
      </c>
      <c r="S1433">
        <f t="shared" si="90"/>
        <v>32</v>
      </c>
      <c r="T1433">
        <f t="shared" si="91"/>
        <v>2015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4">
        <f t="shared" si="88"/>
        <v>42205.780416666668</v>
      </c>
      <c r="J1434" s="14">
        <f t="shared" si="89"/>
        <v>42175.780416666668</v>
      </c>
      <c r="K1434">
        <v>1437417828</v>
      </c>
      <c r="L1434">
        <v>1434825828</v>
      </c>
      <c r="M1434" t="b">
        <v>0</v>
      </c>
      <c r="N1434">
        <v>0</v>
      </c>
      <c r="O1434" t="b">
        <v>0</v>
      </c>
      <c r="P1434" t="s">
        <v>8285</v>
      </c>
      <c r="Q1434" s="10" t="s">
        <v>8319</v>
      </c>
      <c r="R1434" t="s">
        <v>8338</v>
      </c>
      <c r="S1434">
        <f t="shared" si="90"/>
        <v>0</v>
      </c>
      <c r="T1434">
        <f t="shared" si="91"/>
        <v>2015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4">
        <f t="shared" si="88"/>
        <v>42714.458333333328</v>
      </c>
      <c r="J1435" s="14">
        <f t="shared" si="89"/>
        <v>42673.625868055555</v>
      </c>
      <c r="K1435">
        <v>1481367600</v>
      </c>
      <c r="L1435">
        <v>1477839675</v>
      </c>
      <c r="M1435" t="b">
        <v>0</v>
      </c>
      <c r="N1435">
        <v>10</v>
      </c>
      <c r="O1435" t="b">
        <v>0</v>
      </c>
      <c r="P1435" t="s">
        <v>8285</v>
      </c>
      <c r="Q1435" s="10" t="s">
        <v>8319</v>
      </c>
      <c r="R1435" t="s">
        <v>8338</v>
      </c>
      <c r="S1435">
        <f t="shared" si="90"/>
        <v>7</v>
      </c>
      <c r="T1435">
        <f t="shared" si="91"/>
        <v>2016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4">
        <f t="shared" si="88"/>
        <v>42163.625</v>
      </c>
      <c r="J1436" s="14">
        <f t="shared" si="89"/>
        <v>42142.767106481479</v>
      </c>
      <c r="K1436">
        <v>1433775600</v>
      </c>
      <c r="L1436">
        <v>1431973478</v>
      </c>
      <c r="M1436" t="b">
        <v>0</v>
      </c>
      <c r="N1436">
        <v>11</v>
      </c>
      <c r="O1436" t="b">
        <v>0</v>
      </c>
      <c r="P1436" t="s">
        <v>8285</v>
      </c>
      <c r="Q1436" s="10" t="s">
        <v>8319</v>
      </c>
      <c r="R1436" t="s">
        <v>8338</v>
      </c>
      <c r="S1436">
        <f t="shared" si="90"/>
        <v>10</v>
      </c>
      <c r="T1436">
        <f t="shared" si="91"/>
        <v>2015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4">
        <f t="shared" si="88"/>
        <v>42288.780324074076</v>
      </c>
      <c r="J1437" s="14">
        <f t="shared" si="89"/>
        <v>42258.780324074076</v>
      </c>
      <c r="K1437">
        <v>1444589020</v>
      </c>
      <c r="L1437">
        <v>1441997020</v>
      </c>
      <c r="M1437" t="b">
        <v>0</v>
      </c>
      <c r="N1437">
        <v>2</v>
      </c>
      <c r="O1437" t="b">
        <v>0</v>
      </c>
      <c r="P1437" t="s">
        <v>8285</v>
      </c>
      <c r="Q1437" s="10" t="s">
        <v>8319</v>
      </c>
      <c r="R1437" t="s">
        <v>8338</v>
      </c>
      <c r="S1437">
        <f t="shared" si="90"/>
        <v>0</v>
      </c>
      <c r="T1437">
        <f t="shared" si="91"/>
        <v>2015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4">
        <f t="shared" si="88"/>
        <v>42421.35019675926</v>
      </c>
      <c r="J1438" s="14">
        <f t="shared" si="89"/>
        <v>42391.35019675926</v>
      </c>
      <c r="K1438">
        <v>1456043057</v>
      </c>
      <c r="L1438">
        <v>1453451057</v>
      </c>
      <c r="M1438" t="b">
        <v>0</v>
      </c>
      <c r="N1438">
        <v>2</v>
      </c>
      <c r="O1438" t="b">
        <v>0</v>
      </c>
      <c r="P1438" t="s">
        <v>8285</v>
      </c>
      <c r="Q1438" s="10" t="s">
        <v>8319</v>
      </c>
      <c r="R1438" t="s">
        <v>8338</v>
      </c>
      <c r="S1438">
        <f t="shared" si="90"/>
        <v>1</v>
      </c>
      <c r="T1438">
        <f t="shared" si="91"/>
        <v>2016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4">
        <f t="shared" si="88"/>
        <v>41833.207638888889</v>
      </c>
      <c r="J1439" s="14">
        <f t="shared" si="89"/>
        <v>41796.531701388885</v>
      </c>
      <c r="K1439">
        <v>1405227540</v>
      </c>
      <c r="L1439">
        <v>1402058739</v>
      </c>
      <c r="M1439" t="b">
        <v>0</v>
      </c>
      <c r="N1439">
        <v>22</v>
      </c>
      <c r="O1439" t="b">
        <v>0</v>
      </c>
      <c r="P1439" t="s">
        <v>8285</v>
      </c>
      <c r="Q1439" s="10" t="s">
        <v>8319</v>
      </c>
      <c r="R1439" t="s">
        <v>8338</v>
      </c>
      <c r="S1439">
        <f t="shared" si="90"/>
        <v>27</v>
      </c>
      <c r="T1439">
        <f t="shared" si="91"/>
        <v>2014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4">
        <f t="shared" si="88"/>
        <v>42487.579861111109</v>
      </c>
      <c r="J1440" s="14">
        <f t="shared" si="89"/>
        <v>42457.871516203704</v>
      </c>
      <c r="K1440">
        <v>1461765300</v>
      </c>
      <c r="L1440">
        <v>1459198499</v>
      </c>
      <c r="M1440" t="b">
        <v>0</v>
      </c>
      <c r="N1440">
        <v>8</v>
      </c>
      <c r="O1440" t="b">
        <v>0</v>
      </c>
      <c r="P1440" t="s">
        <v>8285</v>
      </c>
      <c r="Q1440" s="10" t="s">
        <v>8319</v>
      </c>
      <c r="R1440" t="s">
        <v>8338</v>
      </c>
      <c r="S1440">
        <f t="shared" si="90"/>
        <v>3</v>
      </c>
      <c r="T1440">
        <f t="shared" si="91"/>
        <v>2016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4">
        <f t="shared" si="88"/>
        <v>42070.829872685179</v>
      </c>
      <c r="J1441" s="14">
        <f t="shared" si="89"/>
        <v>42040.829872685179</v>
      </c>
      <c r="K1441">
        <v>1425758101</v>
      </c>
      <c r="L1441">
        <v>1423166101</v>
      </c>
      <c r="M1441" t="b">
        <v>0</v>
      </c>
      <c r="N1441">
        <v>6</v>
      </c>
      <c r="O1441" t="b">
        <v>0</v>
      </c>
      <c r="P1441" t="s">
        <v>8285</v>
      </c>
      <c r="Q1441" s="10" t="s">
        <v>8319</v>
      </c>
      <c r="R1441" t="s">
        <v>8338</v>
      </c>
      <c r="S1441">
        <f t="shared" si="90"/>
        <v>7</v>
      </c>
      <c r="T1441">
        <f t="shared" si="91"/>
        <v>2015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4">
        <f t="shared" si="88"/>
        <v>42516.748414351852</v>
      </c>
      <c r="J1442" s="14">
        <f t="shared" si="89"/>
        <v>42486.748414351852</v>
      </c>
      <c r="K1442">
        <v>1464285463</v>
      </c>
      <c r="L1442">
        <v>1461693463</v>
      </c>
      <c r="M1442" t="b">
        <v>0</v>
      </c>
      <c r="N1442">
        <v>1</v>
      </c>
      <c r="O1442" t="b">
        <v>0</v>
      </c>
      <c r="P1442" t="s">
        <v>8285</v>
      </c>
      <c r="Q1442" s="10" t="s">
        <v>8319</v>
      </c>
      <c r="R1442" t="s">
        <v>8338</v>
      </c>
      <c r="S1442">
        <f t="shared" si="90"/>
        <v>0</v>
      </c>
      <c r="T1442">
        <f t="shared" si="91"/>
        <v>2016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4">
        <f t="shared" si="88"/>
        <v>42258.765844907408</v>
      </c>
      <c r="J1443" s="14">
        <f t="shared" si="89"/>
        <v>42198.765844907408</v>
      </c>
      <c r="K1443">
        <v>1441995769</v>
      </c>
      <c r="L1443">
        <v>1436811769</v>
      </c>
      <c r="M1443" t="b">
        <v>0</v>
      </c>
      <c r="N1443">
        <v>3</v>
      </c>
      <c r="O1443" t="b">
        <v>0</v>
      </c>
      <c r="P1443" t="s">
        <v>8285</v>
      </c>
      <c r="Q1443" s="10" t="s">
        <v>8319</v>
      </c>
      <c r="R1443" t="s">
        <v>8338</v>
      </c>
      <c r="S1443">
        <f t="shared" si="90"/>
        <v>1</v>
      </c>
      <c r="T1443">
        <f t="shared" si="91"/>
        <v>2015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4">
        <f t="shared" si="88"/>
        <v>42515.64534722222</v>
      </c>
      <c r="J1444" s="14">
        <f t="shared" si="89"/>
        <v>42485.64534722222</v>
      </c>
      <c r="K1444">
        <v>1464190158</v>
      </c>
      <c r="L1444">
        <v>1461598158</v>
      </c>
      <c r="M1444" t="b">
        <v>0</v>
      </c>
      <c r="N1444">
        <v>0</v>
      </c>
      <c r="O1444" t="b">
        <v>0</v>
      </c>
      <c r="P1444" t="s">
        <v>8285</v>
      </c>
      <c r="Q1444" s="10" t="s">
        <v>8319</v>
      </c>
      <c r="R1444" t="s">
        <v>8338</v>
      </c>
      <c r="S1444">
        <f t="shared" si="90"/>
        <v>0</v>
      </c>
      <c r="T1444">
        <f t="shared" si="91"/>
        <v>2016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4">
        <f t="shared" si="88"/>
        <v>42737.926030092596</v>
      </c>
      <c r="J1445" s="14">
        <f t="shared" si="89"/>
        <v>42707.926030092596</v>
      </c>
      <c r="K1445">
        <v>1483395209</v>
      </c>
      <c r="L1445">
        <v>1480803209</v>
      </c>
      <c r="M1445" t="b">
        <v>0</v>
      </c>
      <c r="N1445">
        <v>0</v>
      </c>
      <c r="O1445" t="b">
        <v>0</v>
      </c>
      <c r="P1445" t="s">
        <v>8285</v>
      </c>
      <c r="Q1445" s="10" t="s">
        <v>8319</v>
      </c>
      <c r="R1445" t="s">
        <v>8338</v>
      </c>
      <c r="S1445">
        <f t="shared" si="90"/>
        <v>0</v>
      </c>
      <c r="T1445">
        <f t="shared" si="91"/>
        <v>2016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4">
        <f t="shared" si="88"/>
        <v>42259.873402777783</v>
      </c>
      <c r="J1446" s="14">
        <f t="shared" si="89"/>
        <v>42199.873402777783</v>
      </c>
      <c r="K1446">
        <v>1442091462</v>
      </c>
      <c r="L1446">
        <v>1436907462</v>
      </c>
      <c r="M1446" t="b">
        <v>0</v>
      </c>
      <c r="N1446">
        <v>0</v>
      </c>
      <c r="O1446" t="b">
        <v>0</v>
      </c>
      <c r="P1446" t="s">
        <v>8285</v>
      </c>
      <c r="Q1446" s="10" t="s">
        <v>8319</v>
      </c>
      <c r="R1446" t="s">
        <v>8338</v>
      </c>
      <c r="S1446">
        <f t="shared" si="90"/>
        <v>0</v>
      </c>
      <c r="T1446">
        <f t="shared" si="91"/>
        <v>2015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4">
        <f t="shared" si="88"/>
        <v>42169.542303240742</v>
      </c>
      <c r="J1447" s="14">
        <f t="shared" si="89"/>
        <v>42139.542303240742</v>
      </c>
      <c r="K1447">
        <v>1434286855</v>
      </c>
      <c r="L1447">
        <v>1431694855</v>
      </c>
      <c r="M1447" t="b">
        <v>0</v>
      </c>
      <c r="N1447">
        <v>0</v>
      </c>
      <c r="O1447" t="b">
        <v>0</v>
      </c>
      <c r="P1447" t="s">
        <v>8285</v>
      </c>
      <c r="Q1447" s="10" t="s">
        <v>8319</v>
      </c>
      <c r="R1447" t="s">
        <v>8338</v>
      </c>
      <c r="S1447">
        <f t="shared" si="90"/>
        <v>0</v>
      </c>
      <c r="T1447">
        <f t="shared" si="91"/>
        <v>2015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4">
        <f t="shared" si="88"/>
        <v>42481.447662037041</v>
      </c>
      <c r="J1448" s="14">
        <f t="shared" si="89"/>
        <v>42461.447662037041</v>
      </c>
      <c r="K1448">
        <v>1461235478</v>
      </c>
      <c r="L1448">
        <v>1459507478</v>
      </c>
      <c r="M1448" t="b">
        <v>0</v>
      </c>
      <c r="N1448">
        <v>0</v>
      </c>
      <c r="O1448" t="b">
        <v>0</v>
      </c>
      <c r="P1448" t="s">
        <v>8285</v>
      </c>
      <c r="Q1448" s="10" t="s">
        <v>8319</v>
      </c>
      <c r="R1448" t="s">
        <v>8338</v>
      </c>
      <c r="S1448">
        <f t="shared" si="90"/>
        <v>0</v>
      </c>
      <c r="T1448">
        <f t="shared" si="91"/>
        <v>2016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4">
        <f t="shared" si="88"/>
        <v>42559.730717592596</v>
      </c>
      <c r="J1449" s="14">
        <f t="shared" si="89"/>
        <v>42529.730717592596</v>
      </c>
      <c r="K1449">
        <v>1467999134</v>
      </c>
      <c r="L1449">
        <v>1465407134</v>
      </c>
      <c r="M1449" t="b">
        <v>0</v>
      </c>
      <c r="N1449">
        <v>3</v>
      </c>
      <c r="O1449" t="b">
        <v>0</v>
      </c>
      <c r="P1449" t="s">
        <v>8285</v>
      </c>
      <c r="Q1449" s="10" t="s">
        <v>8319</v>
      </c>
      <c r="R1449" t="s">
        <v>8338</v>
      </c>
      <c r="S1449">
        <f t="shared" si="90"/>
        <v>0</v>
      </c>
      <c r="T1449">
        <f t="shared" si="91"/>
        <v>2016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4">
        <f t="shared" si="88"/>
        <v>42146.225694444445</v>
      </c>
      <c r="J1450" s="14">
        <f t="shared" si="89"/>
        <v>42115.936550925922</v>
      </c>
      <c r="K1450">
        <v>1432272300</v>
      </c>
      <c r="L1450">
        <v>1429655318</v>
      </c>
      <c r="M1450" t="b">
        <v>0</v>
      </c>
      <c r="N1450">
        <v>0</v>
      </c>
      <c r="O1450" t="b">
        <v>0</v>
      </c>
      <c r="P1450" t="s">
        <v>8285</v>
      </c>
      <c r="Q1450" s="10" t="s">
        <v>8319</v>
      </c>
      <c r="R1450" t="s">
        <v>8338</v>
      </c>
      <c r="S1450">
        <f t="shared" si="90"/>
        <v>0</v>
      </c>
      <c r="T1450">
        <f t="shared" si="91"/>
        <v>2015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4">
        <f t="shared" si="88"/>
        <v>42134.811400462961</v>
      </c>
      <c r="J1451" s="14">
        <f t="shared" si="89"/>
        <v>42086.811400462961</v>
      </c>
      <c r="K1451">
        <v>1431286105</v>
      </c>
      <c r="L1451">
        <v>1427138905</v>
      </c>
      <c r="M1451" t="b">
        <v>0</v>
      </c>
      <c r="N1451">
        <v>0</v>
      </c>
      <c r="O1451" t="b">
        <v>0</v>
      </c>
      <c r="P1451" t="s">
        <v>8285</v>
      </c>
      <c r="Q1451" s="10" t="s">
        <v>8319</v>
      </c>
      <c r="R1451" t="s">
        <v>8338</v>
      </c>
      <c r="S1451">
        <f t="shared" si="90"/>
        <v>0</v>
      </c>
      <c r="T1451">
        <f t="shared" si="91"/>
        <v>2015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4">
        <f t="shared" si="88"/>
        <v>42420.171261574069</v>
      </c>
      <c r="J1452" s="14">
        <f t="shared" si="89"/>
        <v>42390.171261574069</v>
      </c>
      <c r="K1452">
        <v>1455941197</v>
      </c>
      <c r="L1452">
        <v>1453349197</v>
      </c>
      <c r="M1452" t="b">
        <v>0</v>
      </c>
      <c r="N1452">
        <v>1</v>
      </c>
      <c r="O1452" t="b">
        <v>0</v>
      </c>
      <c r="P1452" t="s">
        <v>8285</v>
      </c>
      <c r="Q1452" s="10" t="s">
        <v>8319</v>
      </c>
      <c r="R1452" t="s">
        <v>8338</v>
      </c>
      <c r="S1452">
        <f t="shared" si="90"/>
        <v>0</v>
      </c>
      <c r="T1452">
        <f t="shared" si="91"/>
        <v>2016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4">
        <f t="shared" si="88"/>
        <v>41962.00068287037</v>
      </c>
      <c r="J1453" s="14">
        <f t="shared" si="89"/>
        <v>41931.959016203706</v>
      </c>
      <c r="K1453">
        <v>1416355259</v>
      </c>
      <c r="L1453">
        <v>1413759659</v>
      </c>
      <c r="M1453" t="b">
        <v>0</v>
      </c>
      <c r="N1453">
        <v>2</v>
      </c>
      <c r="O1453" t="b">
        <v>0</v>
      </c>
      <c r="P1453" t="s">
        <v>8285</v>
      </c>
      <c r="Q1453" s="10" t="s">
        <v>8319</v>
      </c>
      <c r="R1453" t="s">
        <v>8338</v>
      </c>
      <c r="S1453">
        <f t="shared" si="90"/>
        <v>0</v>
      </c>
      <c r="T1453">
        <f t="shared" si="91"/>
        <v>2014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4">
        <f t="shared" si="88"/>
        <v>41848.703275462962</v>
      </c>
      <c r="J1454" s="14">
        <f t="shared" si="89"/>
        <v>41818.703275462962</v>
      </c>
      <c r="K1454">
        <v>1406566363</v>
      </c>
      <c r="L1454">
        <v>1403974363</v>
      </c>
      <c r="M1454" t="b">
        <v>0</v>
      </c>
      <c r="N1454">
        <v>0</v>
      </c>
      <c r="O1454" t="b">
        <v>0</v>
      </c>
      <c r="P1454" t="s">
        <v>8285</v>
      </c>
      <c r="Q1454" s="10" t="s">
        <v>8319</v>
      </c>
      <c r="R1454" t="s">
        <v>8338</v>
      </c>
      <c r="S1454">
        <f t="shared" si="90"/>
        <v>0</v>
      </c>
      <c r="T1454">
        <f t="shared" si="91"/>
        <v>2014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4">
        <f t="shared" si="88"/>
        <v>42840.654479166667</v>
      </c>
      <c r="J1455" s="14">
        <f t="shared" si="89"/>
        <v>42795.696145833332</v>
      </c>
      <c r="K1455">
        <v>1492270947</v>
      </c>
      <c r="L1455">
        <v>1488386547</v>
      </c>
      <c r="M1455" t="b">
        <v>0</v>
      </c>
      <c r="N1455">
        <v>0</v>
      </c>
      <c r="O1455" t="b">
        <v>0</v>
      </c>
      <c r="P1455" t="s">
        <v>8285</v>
      </c>
      <c r="Q1455" s="10" t="s">
        <v>8319</v>
      </c>
      <c r="R1455" t="s">
        <v>8338</v>
      </c>
      <c r="S1455">
        <f t="shared" si="90"/>
        <v>0</v>
      </c>
      <c r="T1455">
        <f t="shared" si="91"/>
        <v>2017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4">
        <f t="shared" si="88"/>
        <v>42484.915972222225</v>
      </c>
      <c r="J1456" s="14">
        <f t="shared" si="89"/>
        <v>42463.866666666669</v>
      </c>
      <c r="K1456">
        <v>1461535140</v>
      </c>
      <c r="L1456">
        <v>1459716480</v>
      </c>
      <c r="M1456" t="b">
        <v>0</v>
      </c>
      <c r="N1456">
        <v>1</v>
      </c>
      <c r="O1456" t="b">
        <v>0</v>
      </c>
      <c r="P1456" t="s">
        <v>8285</v>
      </c>
      <c r="Q1456" s="10" t="s">
        <v>8319</v>
      </c>
      <c r="R1456" t="s">
        <v>8338</v>
      </c>
      <c r="S1456">
        <f t="shared" si="90"/>
        <v>1</v>
      </c>
      <c r="T1456">
        <f t="shared" si="91"/>
        <v>2016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4">
        <f t="shared" si="88"/>
        <v>41887.568749999999</v>
      </c>
      <c r="J1457" s="14">
        <f t="shared" si="89"/>
        <v>41832.672685185185</v>
      </c>
      <c r="K1457">
        <v>1409924340</v>
      </c>
      <c r="L1457">
        <v>1405181320</v>
      </c>
      <c r="M1457" t="b">
        <v>0</v>
      </c>
      <c r="N1457">
        <v>7</v>
      </c>
      <c r="O1457" t="b">
        <v>0</v>
      </c>
      <c r="P1457" t="s">
        <v>8285</v>
      </c>
      <c r="Q1457" s="10" t="s">
        <v>8319</v>
      </c>
      <c r="R1457" t="s">
        <v>8338</v>
      </c>
      <c r="S1457">
        <f t="shared" si="90"/>
        <v>11</v>
      </c>
      <c r="T1457">
        <f t="shared" si="91"/>
        <v>2014</v>
      </c>
    </row>
    <row r="1458" spans="1:20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4">
        <f t="shared" si="88"/>
        <v>42738.668576388889</v>
      </c>
      <c r="J1458" s="14">
        <f t="shared" si="89"/>
        <v>42708.668576388889</v>
      </c>
      <c r="K1458">
        <v>1483459365</v>
      </c>
      <c r="L1458">
        <v>1480867365</v>
      </c>
      <c r="M1458" t="b">
        <v>0</v>
      </c>
      <c r="N1458">
        <v>3</v>
      </c>
      <c r="O1458" t="b">
        <v>0</v>
      </c>
      <c r="P1458" t="s">
        <v>8285</v>
      </c>
      <c r="Q1458" s="10" t="s">
        <v>8319</v>
      </c>
      <c r="R1458" t="s">
        <v>8338</v>
      </c>
      <c r="S1458">
        <f t="shared" si="90"/>
        <v>3</v>
      </c>
      <c r="T1458">
        <f t="shared" si="91"/>
        <v>2016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4">
        <f t="shared" si="88"/>
        <v>42319.938009259262</v>
      </c>
      <c r="J1459" s="14">
        <f t="shared" si="89"/>
        <v>42289.89634259259</v>
      </c>
      <c r="K1459">
        <v>1447281044</v>
      </c>
      <c r="L1459">
        <v>1444685444</v>
      </c>
      <c r="M1459" t="b">
        <v>0</v>
      </c>
      <c r="N1459">
        <v>0</v>
      </c>
      <c r="O1459" t="b">
        <v>0</v>
      </c>
      <c r="P1459" t="s">
        <v>8285</v>
      </c>
      <c r="Q1459" s="10" t="s">
        <v>8319</v>
      </c>
      <c r="R1459" t="s">
        <v>8338</v>
      </c>
      <c r="S1459">
        <f t="shared" si="90"/>
        <v>0</v>
      </c>
      <c r="T1459">
        <f t="shared" si="91"/>
        <v>2015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4">
        <f t="shared" si="88"/>
        <v>41862.166666666664</v>
      </c>
      <c r="J1460" s="14">
        <f t="shared" si="89"/>
        <v>41831.705555555556</v>
      </c>
      <c r="K1460">
        <v>1407729600</v>
      </c>
      <c r="L1460">
        <v>1405097760</v>
      </c>
      <c r="M1460" t="b">
        <v>0</v>
      </c>
      <c r="N1460">
        <v>0</v>
      </c>
      <c r="O1460" t="b">
        <v>0</v>
      </c>
      <c r="P1460" t="s">
        <v>8285</v>
      </c>
      <c r="Q1460" s="10" t="s">
        <v>8319</v>
      </c>
      <c r="R1460" t="s">
        <v>8338</v>
      </c>
      <c r="S1460">
        <f t="shared" si="90"/>
        <v>0</v>
      </c>
      <c r="T1460">
        <f t="shared" si="91"/>
        <v>2014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4">
        <f t="shared" si="88"/>
        <v>42340.725694444445</v>
      </c>
      <c r="J1461" s="14">
        <f t="shared" si="89"/>
        <v>42312.204814814817</v>
      </c>
      <c r="K1461">
        <v>1449077100</v>
      </c>
      <c r="L1461">
        <v>1446612896</v>
      </c>
      <c r="M1461" t="b">
        <v>0</v>
      </c>
      <c r="N1461">
        <v>0</v>
      </c>
      <c r="O1461" t="b">
        <v>0</v>
      </c>
      <c r="P1461" t="s">
        <v>8285</v>
      </c>
      <c r="Q1461" s="10" t="s">
        <v>8319</v>
      </c>
      <c r="R1461" t="s">
        <v>8338</v>
      </c>
      <c r="S1461">
        <f t="shared" si="90"/>
        <v>0</v>
      </c>
      <c r="T1461">
        <f t="shared" si="91"/>
        <v>2015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4">
        <f t="shared" si="88"/>
        <v>41973.989583333328</v>
      </c>
      <c r="J1462" s="14">
        <f t="shared" si="89"/>
        <v>41915.896967592591</v>
      </c>
      <c r="K1462">
        <v>1417391100</v>
      </c>
      <c r="L1462">
        <v>1412371898</v>
      </c>
      <c r="M1462" t="b">
        <v>0</v>
      </c>
      <c r="N1462">
        <v>0</v>
      </c>
      <c r="O1462" t="b">
        <v>0</v>
      </c>
      <c r="P1462" t="s">
        <v>8285</v>
      </c>
      <c r="Q1462" s="10" t="s">
        <v>8319</v>
      </c>
      <c r="R1462" t="s">
        <v>8338</v>
      </c>
      <c r="S1462">
        <f t="shared" si="90"/>
        <v>0</v>
      </c>
      <c r="T1462">
        <f t="shared" si="91"/>
        <v>2014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4">
        <f t="shared" si="88"/>
        <v>41933</v>
      </c>
      <c r="J1463" s="14">
        <f t="shared" si="89"/>
        <v>41899.645300925928</v>
      </c>
      <c r="K1463">
        <v>1413849600</v>
      </c>
      <c r="L1463">
        <v>1410967754</v>
      </c>
      <c r="M1463" t="b">
        <v>1</v>
      </c>
      <c r="N1463">
        <v>340</v>
      </c>
      <c r="O1463" t="b">
        <v>1</v>
      </c>
      <c r="P1463" t="s">
        <v>8286</v>
      </c>
      <c r="Q1463" s="10" t="s">
        <v>8319</v>
      </c>
      <c r="R1463" t="s">
        <v>8339</v>
      </c>
      <c r="S1463">
        <f t="shared" si="90"/>
        <v>101</v>
      </c>
      <c r="T1463">
        <f t="shared" si="91"/>
        <v>2014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4">
        <f t="shared" si="88"/>
        <v>41374.662858796299</v>
      </c>
      <c r="J1464" s="14">
        <f t="shared" si="89"/>
        <v>41344.662858796299</v>
      </c>
      <c r="K1464">
        <v>1365609271</v>
      </c>
      <c r="L1464">
        <v>1363017271</v>
      </c>
      <c r="M1464" t="b">
        <v>1</v>
      </c>
      <c r="N1464">
        <v>150</v>
      </c>
      <c r="O1464" t="b">
        <v>1</v>
      </c>
      <c r="P1464" t="s">
        <v>8286</v>
      </c>
      <c r="Q1464" s="10" t="s">
        <v>8319</v>
      </c>
      <c r="R1464" t="s">
        <v>8339</v>
      </c>
      <c r="S1464">
        <f t="shared" si="90"/>
        <v>109</v>
      </c>
      <c r="T1464">
        <f t="shared" si="91"/>
        <v>2013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4">
        <f t="shared" si="88"/>
        <v>41371.869652777779</v>
      </c>
      <c r="J1465" s="14">
        <f t="shared" si="89"/>
        <v>41326.911319444444</v>
      </c>
      <c r="K1465">
        <v>1365367938</v>
      </c>
      <c r="L1465">
        <v>1361483538</v>
      </c>
      <c r="M1465" t="b">
        <v>1</v>
      </c>
      <c r="N1465">
        <v>25</v>
      </c>
      <c r="O1465" t="b">
        <v>1</v>
      </c>
      <c r="P1465" t="s">
        <v>8286</v>
      </c>
      <c r="Q1465" s="10" t="s">
        <v>8319</v>
      </c>
      <c r="R1465" t="s">
        <v>8339</v>
      </c>
      <c r="S1465">
        <f t="shared" si="90"/>
        <v>148</v>
      </c>
      <c r="T1465">
        <f t="shared" si="91"/>
        <v>2013</v>
      </c>
    </row>
    <row r="1466" spans="1:20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4">
        <f t="shared" si="88"/>
        <v>41321.661550925928</v>
      </c>
      <c r="J1466" s="14">
        <f t="shared" si="89"/>
        <v>41291.661550925928</v>
      </c>
      <c r="K1466">
        <v>1361029958</v>
      </c>
      <c r="L1466">
        <v>1358437958</v>
      </c>
      <c r="M1466" t="b">
        <v>1</v>
      </c>
      <c r="N1466">
        <v>234</v>
      </c>
      <c r="O1466" t="b">
        <v>1</v>
      </c>
      <c r="P1466" t="s">
        <v>8286</v>
      </c>
      <c r="Q1466" s="10" t="s">
        <v>8319</v>
      </c>
      <c r="R1466" t="s">
        <v>8339</v>
      </c>
      <c r="S1466">
        <f t="shared" si="90"/>
        <v>163</v>
      </c>
      <c r="T1466">
        <f t="shared" si="91"/>
        <v>2013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4">
        <f t="shared" si="88"/>
        <v>40990.125</v>
      </c>
      <c r="J1467" s="14">
        <f t="shared" si="89"/>
        <v>40959.734398148146</v>
      </c>
      <c r="K1467">
        <v>1332385200</v>
      </c>
      <c r="L1467">
        <v>1329759452</v>
      </c>
      <c r="M1467" t="b">
        <v>1</v>
      </c>
      <c r="N1467">
        <v>2602</v>
      </c>
      <c r="O1467" t="b">
        <v>1</v>
      </c>
      <c r="P1467" t="s">
        <v>8286</v>
      </c>
      <c r="Q1467" s="10" t="s">
        <v>8319</v>
      </c>
      <c r="R1467" t="s">
        <v>8339</v>
      </c>
      <c r="S1467">
        <f t="shared" si="90"/>
        <v>456</v>
      </c>
      <c r="T1467">
        <f t="shared" si="91"/>
        <v>2012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4">
        <f t="shared" si="88"/>
        <v>42381.208333333328</v>
      </c>
      <c r="J1468" s="14">
        <f t="shared" si="89"/>
        <v>42340.172060185185</v>
      </c>
      <c r="K1468">
        <v>1452574800</v>
      </c>
      <c r="L1468">
        <v>1449029266</v>
      </c>
      <c r="M1468" t="b">
        <v>1</v>
      </c>
      <c r="N1468">
        <v>248</v>
      </c>
      <c r="O1468" t="b">
        <v>1</v>
      </c>
      <c r="P1468" t="s">
        <v>8286</v>
      </c>
      <c r="Q1468" s="10" t="s">
        <v>8319</v>
      </c>
      <c r="R1468" t="s">
        <v>8339</v>
      </c>
      <c r="S1468">
        <f t="shared" si="90"/>
        <v>108</v>
      </c>
      <c r="T1468">
        <f t="shared" si="91"/>
        <v>2015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4">
        <f t="shared" si="88"/>
        <v>40993.760243055556</v>
      </c>
      <c r="J1469" s="14">
        <f t="shared" si="89"/>
        <v>40933.80190972222</v>
      </c>
      <c r="K1469">
        <v>1332699285</v>
      </c>
      <c r="L1469">
        <v>1327518885</v>
      </c>
      <c r="M1469" t="b">
        <v>1</v>
      </c>
      <c r="N1469">
        <v>600</v>
      </c>
      <c r="O1469" t="b">
        <v>1</v>
      </c>
      <c r="P1469" t="s">
        <v>8286</v>
      </c>
      <c r="Q1469" s="10" t="s">
        <v>8319</v>
      </c>
      <c r="R1469" t="s">
        <v>8339</v>
      </c>
      <c r="S1469">
        <f t="shared" si="90"/>
        <v>115</v>
      </c>
      <c r="T1469">
        <f t="shared" si="91"/>
        <v>2012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4">
        <f t="shared" si="88"/>
        <v>40706.014456018522</v>
      </c>
      <c r="J1470" s="14">
        <f t="shared" si="89"/>
        <v>40646.014456018522</v>
      </c>
      <c r="K1470">
        <v>1307838049</v>
      </c>
      <c r="L1470">
        <v>1302654049</v>
      </c>
      <c r="M1470" t="b">
        <v>1</v>
      </c>
      <c r="N1470">
        <v>293</v>
      </c>
      <c r="O1470" t="b">
        <v>1</v>
      </c>
      <c r="P1470" t="s">
        <v>8286</v>
      </c>
      <c r="Q1470" s="10" t="s">
        <v>8319</v>
      </c>
      <c r="R1470" t="s">
        <v>8339</v>
      </c>
      <c r="S1470">
        <f t="shared" si="90"/>
        <v>102</v>
      </c>
      <c r="T1470">
        <f t="shared" si="91"/>
        <v>2011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4">
        <f t="shared" si="88"/>
        <v>41320.598483796297</v>
      </c>
      <c r="J1471" s="14">
        <f t="shared" si="89"/>
        <v>41290.598483796297</v>
      </c>
      <c r="K1471">
        <v>1360938109</v>
      </c>
      <c r="L1471">
        <v>1358346109</v>
      </c>
      <c r="M1471" t="b">
        <v>1</v>
      </c>
      <c r="N1471">
        <v>321</v>
      </c>
      <c r="O1471" t="b">
        <v>1</v>
      </c>
      <c r="P1471" t="s">
        <v>8286</v>
      </c>
      <c r="Q1471" s="10" t="s">
        <v>8319</v>
      </c>
      <c r="R1471" t="s">
        <v>8339</v>
      </c>
      <c r="S1471">
        <f t="shared" si="90"/>
        <v>108</v>
      </c>
      <c r="T1471">
        <f t="shared" si="91"/>
        <v>2013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4">
        <f t="shared" si="88"/>
        <v>41271.827118055553</v>
      </c>
      <c r="J1472" s="14">
        <f t="shared" si="89"/>
        <v>41250.827118055553</v>
      </c>
      <c r="K1472">
        <v>1356724263</v>
      </c>
      <c r="L1472">
        <v>1354909863</v>
      </c>
      <c r="M1472" t="b">
        <v>1</v>
      </c>
      <c r="N1472">
        <v>81</v>
      </c>
      <c r="O1472" t="b">
        <v>1</v>
      </c>
      <c r="P1472" t="s">
        <v>8286</v>
      </c>
      <c r="Q1472" s="10" t="s">
        <v>8319</v>
      </c>
      <c r="R1472" t="s">
        <v>8339</v>
      </c>
      <c r="S1472">
        <f t="shared" si="90"/>
        <v>125</v>
      </c>
      <c r="T1472">
        <f t="shared" si="91"/>
        <v>2012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4">
        <f t="shared" si="88"/>
        <v>42103.957569444443</v>
      </c>
      <c r="J1473" s="14">
        <f t="shared" si="89"/>
        <v>42073.957569444443</v>
      </c>
      <c r="K1473">
        <v>1428620334</v>
      </c>
      <c r="L1473">
        <v>1426028334</v>
      </c>
      <c r="M1473" t="b">
        <v>1</v>
      </c>
      <c r="N1473">
        <v>343</v>
      </c>
      <c r="O1473" t="b">
        <v>1</v>
      </c>
      <c r="P1473" t="s">
        <v>8286</v>
      </c>
      <c r="Q1473" s="10" t="s">
        <v>8319</v>
      </c>
      <c r="R1473" t="s">
        <v>8339</v>
      </c>
      <c r="S1473">
        <f t="shared" si="90"/>
        <v>104</v>
      </c>
      <c r="T1473">
        <f t="shared" si="91"/>
        <v>2015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4">
        <f t="shared" ref="I1474:I1537" si="92">K1474/60/60/24+DATE(1970,1,1)</f>
        <v>41563.542858796296</v>
      </c>
      <c r="J1474" s="14">
        <f t="shared" ref="J1474:J1537" si="93">L1474/60/60/24+DATE(1970,1,1)</f>
        <v>41533.542858796296</v>
      </c>
      <c r="K1474">
        <v>1381928503</v>
      </c>
      <c r="L1474">
        <v>1379336503</v>
      </c>
      <c r="M1474" t="b">
        <v>1</v>
      </c>
      <c r="N1474">
        <v>336</v>
      </c>
      <c r="O1474" t="b">
        <v>1</v>
      </c>
      <c r="P1474" t="s">
        <v>8286</v>
      </c>
      <c r="Q1474" s="10" t="s">
        <v>8319</v>
      </c>
      <c r="R1474" t="s">
        <v>8339</v>
      </c>
      <c r="S1474">
        <f t="shared" ref="S1474:S1537" si="94">ROUND(E1474/D1474*100,0)</f>
        <v>139</v>
      </c>
      <c r="T1474">
        <f t="shared" ref="T1474:T1537" si="95">YEAR(J1474)</f>
        <v>2013</v>
      </c>
    </row>
    <row r="1475" spans="1:20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4">
        <f t="shared" si="92"/>
        <v>40969.979618055557</v>
      </c>
      <c r="J1475" s="14">
        <f t="shared" si="93"/>
        <v>40939.979618055557</v>
      </c>
      <c r="K1475">
        <v>1330644639</v>
      </c>
      <c r="L1475">
        <v>1328052639</v>
      </c>
      <c r="M1475" t="b">
        <v>1</v>
      </c>
      <c r="N1475">
        <v>47</v>
      </c>
      <c r="O1475" t="b">
        <v>1</v>
      </c>
      <c r="P1475" t="s">
        <v>8286</v>
      </c>
      <c r="Q1475" s="10" t="s">
        <v>8319</v>
      </c>
      <c r="R1475" t="s">
        <v>8339</v>
      </c>
      <c r="S1475">
        <f t="shared" si="94"/>
        <v>121</v>
      </c>
      <c r="T1475">
        <f t="shared" si="95"/>
        <v>2012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4">
        <f t="shared" si="92"/>
        <v>41530.727916666663</v>
      </c>
      <c r="J1476" s="14">
        <f t="shared" si="93"/>
        <v>41500.727916666663</v>
      </c>
      <c r="K1476">
        <v>1379093292</v>
      </c>
      <c r="L1476">
        <v>1376501292</v>
      </c>
      <c r="M1476" t="b">
        <v>1</v>
      </c>
      <c r="N1476">
        <v>76</v>
      </c>
      <c r="O1476" t="b">
        <v>1</v>
      </c>
      <c r="P1476" t="s">
        <v>8286</v>
      </c>
      <c r="Q1476" s="10" t="s">
        <v>8319</v>
      </c>
      <c r="R1476" t="s">
        <v>8339</v>
      </c>
      <c r="S1476">
        <f t="shared" si="94"/>
        <v>112</v>
      </c>
      <c r="T1476">
        <f t="shared" si="95"/>
        <v>2013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4">
        <f t="shared" si="92"/>
        <v>41993.207638888889</v>
      </c>
      <c r="J1477" s="14">
        <f t="shared" si="93"/>
        <v>41960.722951388889</v>
      </c>
      <c r="K1477">
        <v>1419051540</v>
      </c>
      <c r="L1477">
        <v>1416244863</v>
      </c>
      <c r="M1477" t="b">
        <v>1</v>
      </c>
      <c r="N1477">
        <v>441</v>
      </c>
      <c r="O1477" t="b">
        <v>1</v>
      </c>
      <c r="P1477" t="s">
        <v>8286</v>
      </c>
      <c r="Q1477" s="10" t="s">
        <v>8319</v>
      </c>
      <c r="R1477" t="s">
        <v>8339</v>
      </c>
      <c r="S1477">
        <f t="shared" si="94"/>
        <v>189</v>
      </c>
      <c r="T1477">
        <f t="shared" si="95"/>
        <v>2014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4">
        <f t="shared" si="92"/>
        <v>40796.041921296295</v>
      </c>
      <c r="J1478" s="14">
        <f t="shared" si="93"/>
        <v>40766.041921296295</v>
      </c>
      <c r="K1478">
        <v>1315616422</v>
      </c>
      <c r="L1478">
        <v>1313024422</v>
      </c>
      <c r="M1478" t="b">
        <v>1</v>
      </c>
      <c r="N1478">
        <v>916</v>
      </c>
      <c r="O1478" t="b">
        <v>1</v>
      </c>
      <c r="P1478" t="s">
        <v>8286</v>
      </c>
      <c r="Q1478" s="10" t="s">
        <v>8319</v>
      </c>
      <c r="R1478" t="s">
        <v>8339</v>
      </c>
      <c r="S1478">
        <f t="shared" si="94"/>
        <v>662</v>
      </c>
      <c r="T1478">
        <f t="shared" si="95"/>
        <v>2011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4">
        <f t="shared" si="92"/>
        <v>40900.125</v>
      </c>
      <c r="J1479" s="14">
        <f t="shared" si="93"/>
        <v>40840.615787037037</v>
      </c>
      <c r="K1479">
        <v>1324609200</v>
      </c>
      <c r="L1479">
        <v>1319467604</v>
      </c>
      <c r="M1479" t="b">
        <v>1</v>
      </c>
      <c r="N1479">
        <v>369</v>
      </c>
      <c r="O1479" t="b">
        <v>1</v>
      </c>
      <c r="P1479" t="s">
        <v>8286</v>
      </c>
      <c r="Q1479" s="10" t="s">
        <v>8319</v>
      </c>
      <c r="R1479" t="s">
        <v>8339</v>
      </c>
      <c r="S1479">
        <f t="shared" si="94"/>
        <v>111</v>
      </c>
      <c r="T1479">
        <f t="shared" si="95"/>
        <v>2011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4">
        <f t="shared" si="92"/>
        <v>41408.871678240743</v>
      </c>
      <c r="J1480" s="14">
        <f t="shared" si="93"/>
        <v>41394.871678240743</v>
      </c>
      <c r="K1480">
        <v>1368564913</v>
      </c>
      <c r="L1480">
        <v>1367355313</v>
      </c>
      <c r="M1480" t="b">
        <v>1</v>
      </c>
      <c r="N1480">
        <v>20242</v>
      </c>
      <c r="O1480" t="b">
        <v>1</v>
      </c>
      <c r="P1480" t="s">
        <v>8286</v>
      </c>
      <c r="Q1480" s="10" t="s">
        <v>8319</v>
      </c>
      <c r="R1480" t="s">
        <v>8339</v>
      </c>
      <c r="S1480">
        <f t="shared" si="94"/>
        <v>1182</v>
      </c>
      <c r="T1480">
        <f t="shared" si="95"/>
        <v>2013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4">
        <f t="shared" si="92"/>
        <v>41769.165972222225</v>
      </c>
      <c r="J1481" s="14">
        <f t="shared" si="93"/>
        <v>41754.745243055557</v>
      </c>
      <c r="K1481">
        <v>1399694340</v>
      </c>
      <c r="L1481">
        <v>1398448389</v>
      </c>
      <c r="M1481" t="b">
        <v>1</v>
      </c>
      <c r="N1481">
        <v>71</v>
      </c>
      <c r="O1481" t="b">
        <v>1</v>
      </c>
      <c r="P1481" t="s">
        <v>8286</v>
      </c>
      <c r="Q1481" s="10" t="s">
        <v>8319</v>
      </c>
      <c r="R1481" t="s">
        <v>8339</v>
      </c>
      <c r="S1481">
        <f t="shared" si="94"/>
        <v>137</v>
      </c>
      <c r="T1481">
        <f t="shared" si="95"/>
        <v>2014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4">
        <f t="shared" si="92"/>
        <v>41481.708333333336</v>
      </c>
      <c r="J1482" s="14">
        <f t="shared" si="93"/>
        <v>41464.934016203704</v>
      </c>
      <c r="K1482">
        <v>1374858000</v>
      </c>
      <c r="L1482">
        <v>1373408699</v>
      </c>
      <c r="M1482" t="b">
        <v>1</v>
      </c>
      <c r="N1482">
        <v>635</v>
      </c>
      <c r="O1482" t="b">
        <v>1</v>
      </c>
      <c r="P1482" t="s">
        <v>8286</v>
      </c>
      <c r="Q1482" s="10" t="s">
        <v>8319</v>
      </c>
      <c r="R1482" t="s">
        <v>8339</v>
      </c>
      <c r="S1482">
        <f t="shared" si="94"/>
        <v>117</v>
      </c>
      <c r="T1482">
        <f t="shared" si="95"/>
        <v>2013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4">
        <f t="shared" si="92"/>
        <v>41580.922974537039</v>
      </c>
      <c r="J1483" s="14">
        <f t="shared" si="93"/>
        <v>41550.922974537039</v>
      </c>
      <c r="K1483">
        <v>1383430145</v>
      </c>
      <c r="L1483">
        <v>1380838145</v>
      </c>
      <c r="M1483" t="b">
        <v>0</v>
      </c>
      <c r="N1483">
        <v>6</v>
      </c>
      <c r="O1483" t="b">
        <v>0</v>
      </c>
      <c r="P1483" t="s">
        <v>8273</v>
      </c>
      <c r="Q1483" s="10" t="s">
        <v>8319</v>
      </c>
      <c r="R1483" t="s">
        <v>8321</v>
      </c>
      <c r="S1483">
        <f t="shared" si="94"/>
        <v>2</v>
      </c>
      <c r="T1483">
        <f t="shared" si="95"/>
        <v>2013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4">
        <f t="shared" si="92"/>
        <v>41159.32708333333</v>
      </c>
      <c r="J1484" s="14">
        <f t="shared" si="93"/>
        <v>41136.85805555556</v>
      </c>
      <c r="K1484">
        <v>1347004260</v>
      </c>
      <c r="L1484">
        <v>1345062936</v>
      </c>
      <c r="M1484" t="b">
        <v>0</v>
      </c>
      <c r="N1484">
        <v>1</v>
      </c>
      <c r="O1484" t="b">
        <v>0</v>
      </c>
      <c r="P1484" t="s">
        <v>8273</v>
      </c>
      <c r="Q1484" s="10" t="s">
        <v>8319</v>
      </c>
      <c r="R1484" t="s">
        <v>8321</v>
      </c>
      <c r="S1484">
        <f t="shared" si="94"/>
        <v>0</v>
      </c>
      <c r="T1484">
        <f t="shared" si="95"/>
        <v>2012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4">
        <f t="shared" si="92"/>
        <v>42573.192997685182</v>
      </c>
      <c r="J1485" s="14">
        <f t="shared" si="93"/>
        <v>42548.192997685182</v>
      </c>
      <c r="K1485">
        <v>1469162275</v>
      </c>
      <c r="L1485">
        <v>1467002275</v>
      </c>
      <c r="M1485" t="b">
        <v>0</v>
      </c>
      <c r="N1485">
        <v>2</v>
      </c>
      <c r="O1485" t="b">
        <v>0</v>
      </c>
      <c r="P1485" t="s">
        <v>8273</v>
      </c>
      <c r="Q1485" s="10" t="s">
        <v>8319</v>
      </c>
      <c r="R1485" t="s">
        <v>8321</v>
      </c>
      <c r="S1485">
        <f t="shared" si="94"/>
        <v>1</v>
      </c>
      <c r="T1485">
        <f t="shared" si="95"/>
        <v>2016</v>
      </c>
    </row>
    <row r="1486" spans="1:20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4">
        <f t="shared" si="92"/>
        <v>41111.618750000001</v>
      </c>
      <c r="J1486" s="14">
        <f t="shared" si="93"/>
        <v>41053.200960648144</v>
      </c>
      <c r="K1486">
        <v>1342882260</v>
      </c>
      <c r="L1486">
        <v>1337834963</v>
      </c>
      <c r="M1486" t="b">
        <v>0</v>
      </c>
      <c r="N1486">
        <v>0</v>
      </c>
      <c r="O1486" t="b">
        <v>0</v>
      </c>
      <c r="P1486" t="s">
        <v>8273</v>
      </c>
      <c r="Q1486" s="10" t="s">
        <v>8319</v>
      </c>
      <c r="R1486" t="s">
        <v>8321</v>
      </c>
      <c r="S1486">
        <f t="shared" si="94"/>
        <v>0</v>
      </c>
      <c r="T1486">
        <f t="shared" si="95"/>
        <v>2012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4">
        <f t="shared" si="92"/>
        <v>42175.795983796299</v>
      </c>
      <c r="J1487" s="14">
        <f t="shared" si="93"/>
        <v>42130.795983796299</v>
      </c>
      <c r="K1487">
        <v>1434827173</v>
      </c>
      <c r="L1487">
        <v>1430939173</v>
      </c>
      <c r="M1487" t="b">
        <v>0</v>
      </c>
      <c r="N1487">
        <v>3</v>
      </c>
      <c r="O1487" t="b">
        <v>0</v>
      </c>
      <c r="P1487" t="s">
        <v>8273</v>
      </c>
      <c r="Q1487" s="10" t="s">
        <v>8319</v>
      </c>
      <c r="R1487" t="s">
        <v>8321</v>
      </c>
      <c r="S1487">
        <f t="shared" si="94"/>
        <v>2</v>
      </c>
      <c r="T1487">
        <f t="shared" si="95"/>
        <v>2015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4">
        <f t="shared" si="92"/>
        <v>42062.168530092589</v>
      </c>
      <c r="J1488" s="14">
        <f t="shared" si="93"/>
        <v>42032.168530092589</v>
      </c>
      <c r="K1488">
        <v>1425009761</v>
      </c>
      <c r="L1488">
        <v>1422417761</v>
      </c>
      <c r="M1488" t="b">
        <v>0</v>
      </c>
      <c r="N1488">
        <v>3</v>
      </c>
      <c r="O1488" t="b">
        <v>0</v>
      </c>
      <c r="P1488" t="s">
        <v>8273</v>
      </c>
      <c r="Q1488" s="10" t="s">
        <v>8319</v>
      </c>
      <c r="R1488" t="s">
        <v>8321</v>
      </c>
      <c r="S1488">
        <f t="shared" si="94"/>
        <v>0</v>
      </c>
      <c r="T1488">
        <f t="shared" si="95"/>
        <v>2015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4">
        <f t="shared" si="92"/>
        <v>42584.917488425926</v>
      </c>
      <c r="J1489" s="14">
        <f t="shared" si="93"/>
        <v>42554.917488425926</v>
      </c>
      <c r="K1489">
        <v>1470175271</v>
      </c>
      <c r="L1489">
        <v>1467583271</v>
      </c>
      <c r="M1489" t="b">
        <v>0</v>
      </c>
      <c r="N1489">
        <v>0</v>
      </c>
      <c r="O1489" t="b">
        <v>0</v>
      </c>
      <c r="P1489" t="s">
        <v>8273</v>
      </c>
      <c r="Q1489" s="10" t="s">
        <v>8319</v>
      </c>
      <c r="R1489" t="s">
        <v>8321</v>
      </c>
      <c r="S1489">
        <f t="shared" si="94"/>
        <v>0</v>
      </c>
      <c r="T1489">
        <f t="shared" si="95"/>
        <v>2016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4">
        <f t="shared" si="92"/>
        <v>41644.563194444447</v>
      </c>
      <c r="J1490" s="14">
        <f t="shared" si="93"/>
        <v>41614.563194444447</v>
      </c>
      <c r="K1490">
        <v>1388928660</v>
      </c>
      <c r="L1490">
        <v>1386336660</v>
      </c>
      <c r="M1490" t="b">
        <v>0</v>
      </c>
      <c r="N1490">
        <v>6</v>
      </c>
      <c r="O1490" t="b">
        <v>0</v>
      </c>
      <c r="P1490" t="s">
        <v>8273</v>
      </c>
      <c r="Q1490" s="10" t="s">
        <v>8319</v>
      </c>
      <c r="R1490" t="s">
        <v>8321</v>
      </c>
      <c r="S1490">
        <f t="shared" si="94"/>
        <v>2</v>
      </c>
      <c r="T1490">
        <f t="shared" si="95"/>
        <v>2013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4">
        <f t="shared" si="92"/>
        <v>41228.653379629628</v>
      </c>
      <c r="J1491" s="14">
        <f t="shared" si="93"/>
        <v>41198.611712962964</v>
      </c>
      <c r="K1491">
        <v>1352994052</v>
      </c>
      <c r="L1491">
        <v>1350398452</v>
      </c>
      <c r="M1491" t="b">
        <v>0</v>
      </c>
      <c r="N1491">
        <v>0</v>
      </c>
      <c r="O1491" t="b">
        <v>0</v>
      </c>
      <c r="P1491" t="s">
        <v>8273</v>
      </c>
      <c r="Q1491" s="10" t="s">
        <v>8319</v>
      </c>
      <c r="R1491" t="s">
        <v>8321</v>
      </c>
      <c r="S1491">
        <f t="shared" si="94"/>
        <v>0</v>
      </c>
      <c r="T1491">
        <f t="shared" si="95"/>
        <v>2012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4">
        <f t="shared" si="92"/>
        <v>41549.561041666668</v>
      </c>
      <c r="J1492" s="14">
        <f t="shared" si="93"/>
        <v>41520.561041666668</v>
      </c>
      <c r="K1492">
        <v>1380720474</v>
      </c>
      <c r="L1492">
        <v>1378214874</v>
      </c>
      <c r="M1492" t="b">
        <v>0</v>
      </c>
      <c r="N1492">
        <v>19</v>
      </c>
      <c r="O1492" t="b">
        <v>0</v>
      </c>
      <c r="P1492" t="s">
        <v>8273</v>
      </c>
      <c r="Q1492" s="10" t="s">
        <v>8319</v>
      </c>
      <c r="R1492" t="s">
        <v>8321</v>
      </c>
      <c r="S1492">
        <f t="shared" si="94"/>
        <v>31</v>
      </c>
      <c r="T1492">
        <f t="shared" si="95"/>
        <v>2013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4">
        <f t="shared" si="92"/>
        <v>42050.651388888888</v>
      </c>
      <c r="J1493" s="14">
        <f t="shared" si="93"/>
        <v>41991.713460648149</v>
      </c>
      <c r="K1493">
        <v>1424014680</v>
      </c>
      <c r="L1493">
        <v>1418922443</v>
      </c>
      <c r="M1493" t="b">
        <v>0</v>
      </c>
      <c r="N1493">
        <v>1</v>
      </c>
      <c r="O1493" t="b">
        <v>0</v>
      </c>
      <c r="P1493" t="s">
        <v>8273</v>
      </c>
      <c r="Q1493" s="10" t="s">
        <v>8319</v>
      </c>
      <c r="R1493" t="s">
        <v>8321</v>
      </c>
      <c r="S1493">
        <f t="shared" si="94"/>
        <v>8</v>
      </c>
      <c r="T1493">
        <f t="shared" si="95"/>
        <v>2014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4">
        <f t="shared" si="92"/>
        <v>40712.884791666671</v>
      </c>
      <c r="J1494" s="14">
        <f t="shared" si="93"/>
        <v>40682.884791666671</v>
      </c>
      <c r="K1494">
        <v>1308431646</v>
      </c>
      <c r="L1494">
        <v>1305839646</v>
      </c>
      <c r="M1494" t="b">
        <v>0</v>
      </c>
      <c r="N1494">
        <v>2</v>
      </c>
      <c r="O1494" t="b">
        <v>0</v>
      </c>
      <c r="P1494" t="s">
        <v>8273</v>
      </c>
      <c r="Q1494" s="10" t="s">
        <v>8319</v>
      </c>
      <c r="R1494" t="s">
        <v>8321</v>
      </c>
      <c r="S1494">
        <f t="shared" si="94"/>
        <v>1</v>
      </c>
      <c r="T1494">
        <f t="shared" si="95"/>
        <v>2011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4">
        <f t="shared" si="92"/>
        <v>41441.866608796299</v>
      </c>
      <c r="J1495" s="14">
        <f t="shared" si="93"/>
        <v>41411.866608796299</v>
      </c>
      <c r="K1495">
        <v>1371415675</v>
      </c>
      <c r="L1495">
        <v>1368823675</v>
      </c>
      <c r="M1495" t="b">
        <v>0</v>
      </c>
      <c r="N1495">
        <v>0</v>
      </c>
      <c r="O1495" t="b">
        <v>0</v>
      </c>
      <c r="P1495" t="s">
        <v>8273</v>
      </c>
      <c r="Q1495" s="10" t="s">
        <v>8319</v>
      </c>
      <c r="R1495" t="s">
        <v>8321</v>
      </c>
      <c r="S1495">
        <f t="shared" si="94"/>
        <v>0</v>
      </c>
      <c r="T1495">
        <f t="shared" si="95"/>
        <v>2013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4">
        <f t="shared" si="92"/>
        <v>42097.651388888888</v>
      </c>
      <c r="J1496" s="14">
        <f t="shared" si="93"/>
        <v>42067.722372685181</v>
      </c>
      <c r="K1496">
        <v>1428075480</v>
      </c>
      <c r="L1496">
        <v>1425489613</v>
      </c>
      <c r="M1496" t="b">
        <v>0</v>
      </c>
      <c r="N1496">
        <v>11</v>
      </c>
      <c r="O1496" t="b">
        <v>0</v>
      </c>
      <c r="P1496" t="s">
        <v>8273</v>
      </c>
      <c r="Q1496" s="10" t="s">
        <v>8319</v>
      </c>
      <c r="R1496" t="s">
        <v>8321</v>
      </c>
      <c r="S1496">
        <f t="shared" si="94"/>
        <v>9</v>
      </c>
      <c r="T1496">
        <f t="shared" si="95"/>
        <v>2015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4">
        <f t="shared" si="92"/>
        <v>40782.789710648147</v>
      </c>
      <c r="J1497" s="14">
        <f t="shared" si="93"/>
        <v>40752.789710648147</v>
      </c>
      <c r="K1497">
        <v>1314471431</v>
      </c>
      <c r="L1497">
        <v>1311879431</v>
      </c>
      <c r="M1497" t="b">
        <v>0</v>
      </c>
      <c r="N1497">
        <v>0</v>
      </c>
      <c r="O1497" t="b">
        <v>0</v>
      </c>
      <c r="P1497" t="s">
        <v>8273</v>
      </c>
      <c r="Q1497" s="10" t="s">
        <v>8319</v>
      </c>
      <c r="R1497" t="s">
        <v>8321</v>
      </c>
      <c r="S1497">
        <f t="shared" si="94"/>
        <v>0</v>
      </c>
      <c r="T1497">
        <f t="shared" si="95"/>
        <v>2011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4">
        <f t="shared" si="92"/>
        <v>41898.475219907406</v>
      </c>
      <c r="J1498" s="14">
        <f t="shared" si="93"/>
        <v>41838.475219907406</v>
      </c>
      <c r="K1498">
        <v>1410866659</v>
      </c>
      <c r="L1498">
        <v>1405682659</v>
      </c>
      <c r="M1498" t="b">
        <v>0</v>
      </c>
      <c r="N1498">
        <v>0</v>
      </c>
      <c r="O1498" t="b">
        <v>0</v>
      </c>
      <c r="P1498" t="s">
        <v>8273</v>
      </c>
      <c r="Q1498" s="10" t="s">
        <v>8319</v>
      </c>
      <c r="R1498" t="s">
        <v>8321</v>
      </c>
      <c r="S1498">
        <f t="shared" si="94"/>
        <v>0</v>
      </c>
      <c r="T1498">
        <f t="shared" si="95"/>
        <v>2014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4">
        <f t="shared" si="92"/>
        <v>41486.821527777778</v>
      </c>
      <c r="J1499" s="14">
        <f t="shared" si="93"/>
        <v>41444.64261574074</v>
      </c>
      <c r="K1499">
        <v>1375299780</v>
      </c>
      <c r="L1499">
        <v>1371655522</v>
      </c>
      <c r="M1499" t="b">
        <v>0</v>
      </c>
      <c r="N1499">
        <v>1</v>
      </c>
      <c r="O1499" t="b">
        <v>0</v>
      </c>
      <c r="P1499" t="s">
        <v>8273</v>
      </c>
      <c r="Q1499" s="10" t="s">
        <v>8319</v>
      </c>
      <c r="R1499" t="s">
        <v>8321</v>
      </c>
      <c r="S1499">
        <f t="shared" si="94"/>
        <v>0</v>
      </c>
      <c r="T1499">
        <f t="shared" si="95"/>
        <v>2013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4">
        <f t="shared" si="92"/>
        <v>41885.983541666668</v>
      </c>
      <c r="J1500" s="14">
        <f t="shared" si="93"/>
        <v>41840.983541666668</v>
      </c>
      <c r="K1500">
        <v>1409787378</v>
      </c>
      <c r="L1500">
        <v>1405899378</v>
      </c>
      <c r="M1500" t="b">
        <v>0</v>
      </c>
      <c r="N1500">
        <v>3</v>
      </c>
      <c r="O1500" t="b">
        <v>0</v>
      </c>
      <c r="P1500" t="s">
        <v>8273</v>
      </c>
      <c r="Q1500" s="10" t="s">
        <v>8319</v>
      </c>
      <c r="R1500" t="s">
        <v>8321</v>
      </c>
      <c r="S1500">
        <f t="shared" si="94"/>
        <v>2</v>
      </c>
      <c r="T1500">
        <f t="shared" si="95"/>
        <v>2014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4">
        <f t="shared" si="92"/>
        <v>42587.007326388892</v>
      </c>
      <c r="J1501" s="14">
        <f t="shared" si="93"/>
        <v>42527.007326388892</v>
      </c>
      <c r="K1501">
        <v>1470355833</v>
      </c>
      <c r="L1501">
        <v>1465171833</v>
      </c>
      <c r="M1501" t="b">
        <v>0</v>
      </c>
      <c r="N1501">
        <v>1</v>
      </c>
      <c r="O1501" t="b">
        <v>0</v>
      </c>
      <c r="P1501" t="s">
        <v>8273</v>
      </c>
      <c r="Q1501" s="10" t="s">
        <v>8319</v>
      </c>
      <c r="R1501" t="s">
        <v>8321</v>
      </c>
      <c r="S1501">
        <f t="shared" si="94"/>
        <v>0</v>
      </c>
      <c r="T1501">
        <f t="shared" si="95"/>
        <v>2016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4">
        <f t="shared" si="92"/>
        <v>41395.904594907406</v>
      </c>
      <c r="J1502" s="14">
        <f t="shared" si="93"/>
        <v>41365.904594907406</v>
      </c>
      <c r="K1502">
        <v>1367444557</v>
      </c>
      <c r="L1502">
        <v>1364852557</v>
      </c>
      <c r="M1502" t="b">
        <v>0</v>
      </c>
      <c r="N1502">
        <v>15</v>
      </c>
      <c r="O1502" t="b">
        <v>0</v>
      </c>
      <c r="P1502" t="s">
        <v>8273</v>
      </c>
      <c r="Q1502" s="10" t="s">
        <v>8319</v>
      </c>
      <c r="R1502" t="s">
        <v>8321</v>
      </c>
      <c r="S1502">
        <f t="shared" si="94"/>
        <v>25</v>
      </c>
      <c r="T1502">
        <f t="shared" si="95"/>
        <v>2013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4">
        <f t="shared" si="92"/>
        <v>42193.583599537036</v>
      </c>
      <c r="J1503" s="14">
        <f t="shared" si="93"/>
        <v>42163.583599537036</v>
      </c>
      <c r="K1503">
        <v>1436364023</v>
      </c>
      <c r="L1503">
        <v>1433772023</v>
      </c>
      <c r="M1503" t="b">
        <v>1</v>
      </c>
      <c r="N1503">
        <v>885</v>
      </c>
      <c r="O1503" t="b">
        <v>1</v>
      </c>
      <c r="P1503" t="s">
        <v>8283</v>
      </c>
      <c r="Q1503" s="10" t="s">
        <v>8335</v>
      </c>
      <c r="R1503" t="s">
        <v>8336</v>
      </c>
      <c r="S1503">
        <f t="shared" si="94"/>
        <v>166</v>
      </c>
      <c r="T1503">
        <f t="shared" si="95"/>
        <v>2015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4">
        <f t="shared" si="92"/>
        <v>42454.916666666672</v>
      </c>
      <c r="J1504" s="14">
        <f t="shared" si="93"/>
        <v>42426.542592592596</v>
      </c>
      <c r="K1504">
        <v>1458943200</v>
      </c>
      <c r="L1504">
        <v>1456491680</v>
      </c>
      <c r="M1504" t="b">
        <v>1</v>
      </c>
      <c r="N1504">
        <v>329</v>
      </c>
      <c r="O1504" t="b">
        <v>1</v>
      </c>
      <c r="P1504" t="s">
        <v>8283</v>
      </c>
      <c r="Q1504" s="10" t="s">
        <v>8335</v>
      </c>
      <c r="R1504" t="s">
        <v>8336</v>
      </c>
      <c r="S1504">
        <f t="shared" si="94"/>
        <v>101</v>
      </c>
      <c r="T1504">
        <f t="shared" si="95"/>
        <v>2016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4">
        <f t="shared" si="92"/>
        <v>42666.347233796296</v>
      </c>
      <c r="J1505" s="14">
        <f t="shared" si="93"/>
        <v>42606.347233796296</v>
      </c>
      <c r="K1505">
        <v>1477210801</v>
      </c>
      <c r="L1505">
        <v>1472026801</v>
      </c>
      <c r="M1505" t="b">
        <v>1</v>
      </c>
      <c r="N1505">
        <v>71</v>
      </c>
      <c r="O1505" t="b">
        <v>1</v>
      </c>
      <c r="P1505" t="s">
        <v>8283</v>
      </c>
      <c r="Q1505" s="10" t="s">
        <v>8335</v>
      </c>
      <c r="R1505" t="s">
        <v>8336</v>
      </c>
      <c r="S1505">
        <f t="shared" si="94"/>
        <v>108</v>
      </c>
      <c r="T1505">
        <f t="shared" si="95"/>
        <v>2016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4">
        <f t="shared" si="92"/>
        <v>41800.356249999997</v>
      </c>
      <c r="J1506" s="14">
        <f t="shared" si="93"/>
        <v>41772.657685185186</v>
      </c>
      <c r="K1506">
        <v>1402389180</v>
      </c>
      <c r="L1506">
        <v>1399996024</v>
      </c>
      <c r="M1506" t="b">
        <v>1</v>
      </c>
      <c r="N1506">
        <v>269</v>
      </c>
      <c r="O1506" t="b">
        <v>1</v>
      </c>
      <c r="P1506" t="s">
        <v>8283</v>
      </c>
      <c r="Q1506" s="10" t="s">
        <v>8335</v>
      </c>
      <c r="R1506" t="s">
        <v>8336</v>
      </c>
      <c r="S1506">
        <f t="shared" si="94"/>
        <v>278</v>
      </c>
      <c r="T1506">
        <f t="shared" si="95"/>
        <v>2014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4">
        <f t="shared" si="92"/>
        <v>42451.834027777775</v>
      </c>
      <c r="J1507" s="14">
        <f t="shared" si="93"/>
        <v>42414.44332175926</v>
      </c>
      <c r="K1507">
        <v>1458676860</v>
      </c>
      <c r="L1507">
        <v>1455446303</v>
      </c>
      <c r="M1507" t="b">
        <v>1</v>
      </c>
      <c r="N1507">
        <v>345</v>
      </c>
      <c r="O1507" t="b">
        <v>1</v>
      </c>
      <c r="P1507" t="s">
        <v>8283</v>
      </c>
      <c r="Q1507" s="10" t="s">
        <v>8335</v>
      </c>
      <c r="R1507" t="s">
        <v>8336</v>
      </c>
      <c r="S1507">
        <f t="shared" si="94"/>
        <v>104</v>
      </c>
      <c r="T1507">
        <f t="shared" si="95"/>
        <v>2016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4">
        <f t="shared" si="92"/>
        <v>41844.785925925928</v>
      </c>
      <c r="J1508" s="14">
        <f t="shared" si="93"/>
        <v>41814.785925925928</v>
      </c>
      <c r="K1508">
        <v>1406227904</v>
      </c>
      <c r="L1508">
        <v>1403635904</v>
      </c>
      <c r="M1508" t="b">
        <v>1</v>
      </c>
      <c r="N1508">
        <v>43</v>
      </c>
      <c r="O1508" t="b">
        <v>1</v>
      </c>
      <c r="P1508" t="s">
        <v>8283</v>
      </c>
      <c r="Q1508" s="10" t="s">
        <v>8335</v>
      </c>
      <c r="R1508" t="s">
        <v>8336</v>
      </c>
      <c r="S1508">
        <f t="shared" si="94"/>
        <v>111</v>
      </c>
      <c r="T1508">
        <f t="shared" si="95"/>
        <v>2014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4">
        <f t="shared" si="92"/>
        <v>40313.340277777781</v>
      </c>
      <c r="J1509" s="14">
        <f t="shared" si="93"/>
        <v>40254.450335648151</v>
      </c>
      <c r="K1509">
        <v>1273911000</v>
      </c>
      <c r="L1509">
        <v>1268822909</v>
      </c>
      <c r="M1509" t="b">
        <v>1</v>
      </c>
      <c r="N1509">
        <v>33</v>
      </c>
      <c r="O1509" t="b">
        <v>1</v>
      </c>
      <c r="P1509" t="s">
        <v>8283</v>
      </c>
      <c r="Q1509" s="10" t="s">
        <v>8335</v>
      </c>
      <c r="R1509" t="s">
        <v>8336</v>
      </c>
      <c r="S1509">
        <f t="shared" si="94"/>
        <v>215</v>
      </c>
      <c r="T1509">
        <f t="shared" si="95"/>
        <v>2010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4">
        <f t="shared" si="92"/>
        <v>41817.614363425928</v>
      </c>
      <c r="J1510" s="14">
        <f t="shared" si="93"/>
        <v>41786.614363425928</v>
      </c>
      <c r="K1510">
        <v>1403880281</v>
      </c>
      <c r="L1510">
        <v>1401201881</v>
      </c>
      <c r="M1510" t="b">
        <v>1</v>
      </c>
      <c r="N1510">
        <v>211</v>
      </c>
      <c r="O1510" t="b">
        <v>1</v>
      </c>
      <c r="P1510" t="s">
        <v>8283</v>
      </c>
      <c r="Q1510" s="10" t="s">
        <v>8335</v>
      </c>
      <c r="R1510" t="s">
        <v>8336</v>
      </c>
      <c r="S1510">
        <f t="shared" si="94"/>
        <v>111</v>
      </c>
      <c r="T1510">
        <f t="shared" si="95"/>
        <v>2014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4">
        <f t="shared" si="92"/>
        <v>42780.957638888889</v>
      </c>
      <c r="J1511" s="14">
        <f t="shared" si="93"/>
        <v>42751.533391203702</v>
      </c>
      <c r="K1511">
        <v>1487113140</v>
      </c>
      <c r="L1511">
        <v>1484570885</v>
      </c>
      <c r="M1511" t="b">
        <v>1</v>
      </c>
      <c r="N1511">
        <v>196</v>
      </c>
      <c r="O1511" t="b">
        <v>1</v>
      </c>
      <c r="P1511" t="s">
        <v>8283</v>
      </c>
      <c r="Q1511" s="10" t="s">
        <v>8335</v>
      </c>
      <c r="R1511" t="s">
        <v>8336</v>
      </c>
      <c r="S1511">
        <f t="shared" si="94"/>
        <v>124</v>
      </c>
      <c r="T1511">
        <f t="shared" si="95"/>
        <v>2017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4">
        <f t="shared" si="92"/>
        <v>41839.385162037033</v>
      </c>
      <c r="J1512" s="14">
        <f t="shared" si="93"/>
        <v>41809.385162037033</v>
      </c>
      <c r="K1512">
        <v>1405761278</v>
      </c>
      <c r="L1512">
        <v>1403169278</v>
      </c>
      <c r="M1512" t="b">
        <v>1</v>
      </c>
      <c r="N1512">
        <v>405</v>
      </c>
      <c r="O1512" t="b">
        <v>1</v>
      </c>
      <c r="P1512" t="s">
        <v>8283</v>
      </c>
      <c r="Q1512" s="10" t="s">
        <v>8335</v>
      </c>
      <c r="R1512" t="s">
        <v>8336</v>
      </c>
      <c r="S1512">
        <f t="shared" si="94"/>
        <v>101</v>
      </c>
      <c r="T1512">
        <f t="shared" si="95"/>
        <v>2014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4">
        <f t="shared" si="92"/>
        <v>42326.625046296293</v>
      </c>
      <c r="J1513" s="14">
        <f t="shared" si="93"/>
        <v>42296.583379629628</v>
      </c>
      <c r="K1513">
        <v>1447858804</v>
      </c>
      <c r="L1513">
        <v>1445263204</v>
      </c>
      <c r="M1513" t="b">
        <v>1</v>
      </c>
      <c r="N1513">
        <v>206</v>
      </c>
      <c r="O1513" t="b">
        <v>1</v>
      </c>
      <c r="P1513" t="s">
        <v>8283</v>
      </c>
      <c r="Q1513" s="10" t="s">
        <v>8335</v>
      </c>
      <c r="R1513" t="s">
        <v>8336</v>
      </c>
      <c r="S1513">
        <f t="shared" si="94"/>
        <v>112</v>
      </c>
      <c r="T1513">
        <f t="shared" si="95"/>
        <v>2015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4">
        <f t="shared" si="92"/>
        <v>42771.684479166666</v>
      </c>
      <c r="J1514" s="14">
        <f t="shared" si="93"/>
        <v>42741.684479166666</v>
      </c>
      <c r="K1514">
        <v>1486311939</v>
      </c>
      <c r="L1514">
        <v>1483719939</v>
      </c>
      <c r="M1514" t="b">
        <v>1</v>
      </c>
      <c r="N1514">
        <v>335</v>
      </c>
      <c r="O1514" t="b">
        <v>1</v>
      </c>
      <c r="P1514" t="s">
        <v>8283</v>
      </c>
      <c r="Q1514" s="10" t="s">
        <v>8335</v>
      </c>
      <c r="R1514" t="s">
        <v>8336</v>
      </c>
      <c r="S1514">
        <f t="shared" si="94"/>
        <v>559</v>
      </c>
      <c r="T1514">
        <f t="shared" si="95"/>
        <v>2017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4">
        <f t="shared" si="92"/>
        <v>41836.637337962966</v>
      </c>
      <c r="J1515" s="14">
        <f t="shared" si="93"/>
        <v>41806.637337962966</v>
      </c>
      <c r="K1515">
        <v>1405523866</v>
      </c>
      <c r="L1515">
        <v>1402931866</v>
      </c>
      <c r="M1515" t="b">
        <v>1</v>
      </c>
      <c r="N1515">
        <v>215</v>
      </c>
      <c r="O1515" t="b">
        <v>1</v>
      </c>
      <c r="P1515" t="s">
        <v>8283</v>
      </c>
      <c r="Q1515" s="10" t="s">
        <v>8335</v>
      </c>
      <c r="R1515" t="s">
        <v>8336</v>
      </c>
      <c r="S1515">
        <f t="shared" si="94"/>
        <v>150</v>
      </c>
      <c r="T1515">
        <f t="shared" si="95"/>
        <v>2014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4">
        <f t="shared" si="92"/>
        <v>42274.597685185188</v>
      </c>
      <c r="J1516" s="14">
        <f t="shared" si="93"/>
        <v>42234.597685185188</v>
      </c>
      <c r="K1516">
        <v>1443363640</v>
      </c>
      <c r="L1516">
        <v>1439907640</v>
      </c>
      <c r="M1516" t="b">
        <v>1</v>
      </c>
      <c r="N1516">
        <v>176</v>
      </c>
      <c r="O1516" t="b">
        <v>1</v>
      </c>
      <c r="P1516" t="s">
        <v>8283</v>
      </c>
      <c r="Q1516" s="10" t="s">
        <v>8335</v>
      </c>
      <c r="R1516" t="s">
        <v>8336</v>
      </c>
      <c r="S1516">
        <f t="shared" si="94"/>
        <v>106</v>
      </c>
      <c r="T1516">
        <f t="shared" si="95"/>
        <v>2015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4">
        <f t="shared" si="92"/>
        <v>42445.211770833332</v>
      </c>
      <c r="J1517" s="14">
        <f t="shared" si="93"/>
        <v>42415.253437499996</v>
      </c>
      <c r="K1517">
        <v>1458104697</v>
      </c>
      <c r="L1517">
        <v>1455516297</v>
      </c>
      <c r="M1517" t="b">
        <v>1</v>
      </c>
      <c r="N1517">
        <v>555</v>
      </c>
      <c r="O1517" t="b">
        <v>1</v>
      </c>
      <c r="P1517" t="s">
        <v>8283</v>
      </c>
      <c r="Q1517" s="10" t="s">
        <v>8335</v>
      </c>
      <c r="R1517" t="s">
        <v>8336</v>
      </c>
      <c r="S1517">
        <f t="shared" si="94"/>
        <v>157</v>
      </c>
      <c r="T1517">
        <f t="shared" si="95"/>
        <v>2016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4">
        <f t="shared" si="92"/>
        <v>42649.583333333328</v>
      </c>
      <c r="J1518" s="14">
        <f t="shared" si="93"/>
        <v>42619.466342592597</v>
      </c>
      <c r="K1518">
        <v>1475762400</v>
      </c>
      <c r="L1518">
        <v>1473160292</v>
      </c>
      <c r="M1518" t="b">
        <v>1</v>
      </c>
      <c r="N1518">
        <v>116</v>
      </c>
      <c r="O1518" t="b">
        <v>1</v>
      </c>
      <c r="P1518" t="s">
        <v>8283</v>
      </c>
      <c r="Q1518" s="10" t="s">
        <v>8335</v>
      </c>
      <c r="R1518" t="s">
        <v>8336</v>
      </c>
      <c r="S1518">
        <f t="shared" si="94"/>
        <v>109</v>
      </c>
      <c r="T1518">
        <f t="shared" si="95"/>
        <v>2016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4">
        <f t="shared" si="92"/>
        <v>41979.25</v>
      </c>
      <c r="J1519" s="14">
        <f t="shared" si="93"/>
        <v>41948.56658564815</v>
      </c>
      <c r="K1519">
        <v>1417845600</v>
      </c>
      <c r="L1519">
        <v>1415194553</v>
      </c>
      <c r="M1519" t="b">
        <v>1</v>
      </c>
      <c r="N1519">
        <v>615</v>
      </c>
      <c r="O1519" t="b">
        <v>1</v>
      </c>
      <c r="P1519" t="s">
        <v>8283</v>
      </c>
      <c r="Q1519" s="10" t="s">
        <v>8335</v>
      </c>
      <c r="R1519" t="s">
        <v>8336</v>
      </c>
      <c r="S1519">
        <f t="shared" si="94"/>
        <v>162</v>
      </c>
      <c r="T1519">
        <f t="shared" si="95"/>
        <v>2014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4">
        <f t="shared" si="92"/>
        <v>41790.8200462963</v>
      </c>
      <c r="J1520" s="14">
        <f t="shared" si="93"/>
        <v>41760.8200462963</v>
      </c>
      <c r="K1520">
        <v>1401565252</v>
      </c>
      <c r="L1520">
        <v>1398973252</v>
      </c>
      <c r="M1520" t="b">
        <v>1</v>
      </c>
      <c r="N1520">
        <v>236</v>
      </c>
      <c r="O1520" t="b">
        <v>1</v>
      </c>
      <c r="P1520" t="s">
        <v>8283</v>
      </c>
      <c r="Q1520" s="10" t="s">
        <v>8335</v>
      </c>
      <c r="R1520" t="s">
        <v>8336</v>
      </c>
      <c r="S1520">
        <f t="shared" si="94"/>
        <v>205</v>
      </c>
      <c r="T1520">
        <f t="shared" si="95"/>
        <v>2014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4">
        <f t="shared" si="92"/>
        <v>41810.915972222225</v>
      </c>
      <c r="J1521" s="14">
        <f t="shared" si="93"/>
        <v>41782.741701388892</v>
      </c>
      <c r="K1521">
        <v>1403301540</v>
      </c>
      <c r="L1521">
        <v>1400867283</v>
      </c>
      <c r="M1521" t="b">
        <v>1</v>
      </c>
      <c r="N1521">
        <v>145</v>
      </c>
      <c r="O1521" t="b">
        <v>1</v>
      </c>
      <c r="P1521" t="s">
        <v>8283</v>
      </c>
      <c r="Q1521" s="10" t="s">
        <v>8335</v>
      </c>
      <c r="R1521" t="s">
        <v>8336</v>
      </c>
      <c r="S1521">
        <f t="shared" si="94"/>
        <v>103</v>
      </c>
      <c r="T1521">
        <f t="shared" si="95"/>
        <v>2014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4">
        <f t="shared" si="92"/>
        <v>41992.166666666672</v>
      </c>
      <c r="J1522" s="14">
        <f t="shared" si="93"/>
        <v>41955.857789351852</v>
      </c>
      <c r="K1522">
        <v>1418961600</v>
      </c>
      <c r="L1522">
        <v>1415824513</v>
      </c>
      <c r="M1522" t="b">
        <v>1</v>
      </c>
      <c r="N1522">
        <v>167</v>
      </c>
      <c r="O1522" t="b">
        <v>1</v>
      </c>
      <c r="P1522" t="s">
        <v>8283</v>
      </c>
      <c r="Q1522" s="10" t="s">
        <v>8335</v>
      </c>
      <c r="R1522" t="s">
        <v>8336</v>
      </c>
      <c r="S1522">
        <f t="shared" si="94"/>
        <v>103</v>
      </c>
      <c r="T1522">
        <f t="shared" si="95"/>
        <v>2014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4">
        <f t="shared" si="92"/>
        <v>42528.167719907404</v>
      </c>
      <c r="J1523" s="14">
        <f t="shared" si="93"/>
        <v>42493.167719907404</v>
      </c>
      <c r="K1523">
        <v>1465272091</v>
      </c>
      <c r="L1523">
        <v>1462248091</v>
      </c>
      <c r="M1523" t="b">
        <v>1</v>
      </c>
      <c r="N1523">
        <v>235</v>
      </c>
      <c r="O1523" t="b">
        <v>1</v>
      </c>
      <c r="P1523" t="s">
        <v>8283</v>
      </c>
      <c r="Q1523" s="10" t="s">
        <v>8335</v>
      </c>
      <c r="R1523" t="s">
        <v>8336</v>
      </c>
      <c r="S1523">
        <f t="shared" si="94"/>
        <v>107</v>
      </c>
      <c r="T1523">
        <f t="shared" si="95"/>
        <v>2016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4">
        <f t="shared" si="92"/>
        <v>41929.830312500002</v>
      </c>
      <c r="J1524" s="14">
        <f t="shared" si="93"/>
        <v>41899.830312500002</v>
      </c>
      <c r="K1524">
        <v>1413575739</v>
      </c>
      <c r="L1524">
        <v>1410983739</v>
      </c>
      <c r="M1524" t="b">
        <v>1</v>
      </c>
      <c r="N1524">
        <v>452</v>
      </c>
      <c r="O1524" t="b">
        <v>1</v>
      </c>
      <c r="P1524" t="s">
        <v>8283</v>
      </c>
      <c r="Q1524" s="10" t="s">
        <v>8335</v>
      </c>
      <c r="R1524" t="s">
        <v>8336</v>
      </c>
      <c r="S1524">
        <f t="shared" si="94"/>
        <v>139</v>
      </c>
      <c r="T1524">
        <f t="shared" si="95"/>
        <v>2014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4">
        <f t="shared" si="92"/>
        <v>41996</v>
      </c>
      <c r="J1525" s="14">
        <f t="shared" si="93"/>
        <v>41964.751342592594</v>
      </c>
      <c r="K1525">
        <v>1419292800</v>
      </c>
      <c r="L1525">
        <v>1416592916</v>
      </c>
      <c r="M1525" t="b">
        <v>1</v>
      </c>
      <c r="N1525">
        <v>241</v>
      </c>
      <c r="O1525" t="b">
        <v>1</v>
      </c>
      <c r="P1525" t="s">
        <v>8283</v>
      </c>
      <c r="Q1525" s="10" t="s">
        <v>8335</v>
      </c>
      <c r="R1525" t="s">
        <v>8336</v>
      </c>
      <c r="S1525">
        <f t="shared" si="94"/>
        <v>125</v>
      </c>
      <c r="T1525">
        <f t="shared" si="95"/>
        <v>2014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4">
        <f t="shared" si="92"/>
        <v>42786.501041666663</v>
      </c>
      <c r="J1526" s="14">
        <f t="shared" si="93"/>
        <v>42756.501041666663</v>
      </c>
      <c r="K1526">
        <v>1487592090</v>
      </c>
      <c r="L1526">
        <v>1485000090</v>
      </c>
      <c r="M1526" t="b">
        <v>1</v>
      </c>
      <c r="N1526">
        <v>28</v>
      </c>
      <c r="O1526" t="b">
        <v>1</v>
      </c>
      <c r="P1526" t="s">
        <v>8283</v>
      </c>
      <c r="Q1526" s="10" t="s">
        <v>8335</v>
      </c>
      <c r="R1526" t="s">
        <v>8336</v>
      </c>
      <c r="S1526">
        <f t="shared" si="94"/>
        <v>207</v>
      </c>
      <c r="T1526">
        <f t="shared" si="95"/>
        <v>2017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4">
        <f t="shared" si="92"/>
        <v>42600.702986111108</v>
      </c>
      <c r="J1527" s="14">
        <f t="shared" si="93"/>
        <v>42570.702986111108</v>
      </c>
      <c r="K1527">
        <v>1471539138</v>
      </c>
      <c r="L1527">
        <v>1468947138</v>
      </c>
      <c r="M1527" t="b">
        <v>1</v>
      </c>
      <c r="N1527">
        <v>140</v>
      </c>
      <c r="O1527" t="b">
        <v>1</v>
      </c>
      <c r="P1527" t="s">
        <v>8283</v>
      </c>
      <c r="Q1527" s="10" t="s">
        <v>8335</v>
      </c>
      <c r="R1527" t="s">
        <v>8336</v>
      </c>
      <c r="S1527">
        <f t="shared" si="94"/>
        <v>174</v>
      </c>
      <c r="T1527">
        <f t="shared" si="95"/>
        <v>2016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4">
        <f t="shared" si="92"/>
        <v>42388.276006944448</v>
      </c>
      <c r="J1528" s="14">
        <f t="shared" si="93"/>
        <v>42339.276006944448</v>
      </c>
      <c r="K1528">
        <v>1453185447</v>
      </c>
      <c r="L1528">
        <v>1448951847</v>
      </c>
      <c r="M1528" t="b">
        <v>1</v>
      </c>
      <c r="N1528">
        <v>280</v>
      </c>
      <c r="O1528" t="b">
        <v>1</v>
      </c>
      <c r="P1528" t="s">
        <v>8283</v>
      </c>
      <c r="Q1528" s="10" t="s">
        <v>8335</v>
      </c>
      <c r="R1528" t="s">
        <v>8336</v>
      </c>
      <c r="S1528">
        <f t="shared" si="94"/>
        <v>120</v>
      </c>
      <c r="T1528">
        <f t="shared" si="95"/>
        <v>2015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4">
        <f t="shared" si="92"/>
        <v>42808.558865740735</v>
      </c>
      <c r="J1529" s="14">
        <f t="shared" si="93"/>
        <v>42780.600532407407</v>
      </c>
      <c r="K1529">
        <v>1489497886</v>
      </c>
      <c r="L1529">
        <v>1487082286</v>
      </c>
      <c r="M1529" t="b">
        <v>1</v>
      </c>
      <c r="N1529">
        <v>70</v>
      </c>
      <c r="O1529" t="b">
        <v>1</v>
      </c>
      <c r="P1529" t="s">
        <v>8283</v>
      </c>
      <c r="Q1529" s="10" t="s">
        <v>8335</v>
      </c>
      <c r="R1529" t="s">
        <v>8336</v>
      </c>
      <c r="S1529">
        <f t="shared" si="94"/>
        <v>110</v>
      </c>
      <c r="T1529">
        <f t="shared" si="95"/>
        <v>2017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4">
        <f t="shared" si="92"/>
        <v>42767</v>
      </c>
      <c r="J1530" s="14">
        <f t="shared" si="93"/>
        <v>42736.732893518521</v>
      </c>
      <c r="K1530">
        <v>1485907200</v>
      </c>
      <c r="L1530">
        <v>1483292122</v>
      </c>
      <c r="M1530" t="b">
        <v>1</v>
      </c>
      <c r="N1530">
        <v>160</v>
      </c>
      <c r="O1530" t="b">
        <v>1</v>
      </c>
      <c r="P1530" t="s">
        <v>8283</v>
      </c>
      <c r="Q1530" s="10" t="s">
        <v>8335</v>
      </c>
      <c r="R1530" t="s">
        <v>8336</v>
      </c>
      <c r="S1530">
        <f t="shared" si="94"/>
        <v>282</v>
      </c>
      <c r="T1530">
        <f t="shared" si="95"/>
        <v>2017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4">
        <f t="shared" si="92"/>
        <v>42082.587037037039</v>
      </c>
      <c r="J1531" s="14">
        <f t="shared" si="93"/>
        <v>42052.628703703704</v>
      </c>
      <c r="K1531">
        <v>1426773920</v>
      </c>
      <c r="L1531">
        <v>1424185520</v>
      </c>
      <c r="M1531" t="b">
        <v>1</v>
      </c>
      <c r="N1531">
        <v>141</v>
      </c>
      <c r="O1531" t="b">
        <v>1</v>
      </c>
      <c r="P1531" t="s">
        <v>8283</v>
      </c>
      <c r="Q1531" s="10" t="s">
        <v>8335</v>
      </c>
      <c r="R1531" t="s">
        <v>8336</v>
      </c>
      <c r="S1531">
        <f t="shared" si="94"/>
        <v>101</v>
      </c>
      <c r="T1531">
        <f t="shared" si="95"/>
        <v>2015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4">
        <f t="shared" si="92"/>
        <v>42300.767303240747</v>
      </c>
      <c r="J1532" s="14">
        <f t="shared" si="93"/>
        <v>42275.767303240747</v>
      </c>
      <c r="K1532">
        <v>1445624695</v>
      </c>
      <c r="L1532">
        <v>1443464695</v>
      </c>
      <c r="M1532" t="b">
        <v>1</v>
      </c>
      <c r="N1532">
        <v>874</v>
      </c>
      <c r="O1532" t="b">
        <v>1</v>
      </c>
      <c r="P1532" t="s">
        <v>8283</v>
      </c>
      <c r="Q1532" s="10" t="s">
        <v>8335</v>
      </c>
      <c r="R1532" t="s">
        <v>8336</v>
      </c>
      <c r="S1532">
        <f t="shared" si="94"/>
        <v>135</v>
      </c>
      <c r="T1532">
        <f t="shared" si="95"/>
        <v>2015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4">
        <f t="shared" si="92"/>
        <v>41974.125</v>
      </c>
      <c r="J1533" s="14">
        <f t="shared" si="93"/>
        <v>41941.802384259259</v>
      </c>
      <c r="K1533">
        <v>1417402800</v>
      </c>
      <c r="L1533">
        <v>1414610126</v>
      </c>
      <c r="M1533" t="b">
        <v>1</v>
      </c>
      <c r="N1533">
        <v>73</v>
      </c>
      <c r="O1533" t="b">
        <v>1</v>
      </c>
      <c r="P1533" t="s">
        <v>8283</v>
      </c>
      <c r="Q1533" s="10" t="s">
        <v>8335</v>
      </c>
      <c r="R1533" t="s">
        <v>8336</v>
      </c>
      <c r="S1533">
        <f t="shared" si="94"/>
        <v>176</v>
      </c>
      <c r="T1533">
        <f t="shared" si="95"/>
        <v>2014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4">
        <f t="shared" si="92"/>
        <v>42415.625</v>
      </c>
      <c r="J1534" s="14">
        <f t="shared" si="93"/>
        <v>42391.475289351853</v>
      </c>
      <c r="K1534">
        <v>1455548400</v>
      </c>
      <c r="L1534">
        <v>1453461865</v>
      </c>
      <c r="M1534" t="b">
        <v>1</v>
      </c>
      <c r="N1534">
        <v>294</v>
      </c>
      <c r="O1534" t="b">
        <v>1</v>
      </c>
      <c r="P1534" t="s">
        <v>8283</v>
      </c>
      <c r="Q1534" s="10" t="s">
        <v>8335</v>
      </c>
      <c r="R1534" t="s">
        <v>8336</v>
      </c>
      <c r="S1534">
        <f t="shared" si="94"/>
        <v>484</v>
      </c>
      <c r="T1534">
        <f t="shared" si="95"/>
        <v>2016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4">
        <f t="shared" si="92"/>
        <v>42492.165972222225</v>
      </c>
      <c r="J1535" s="14">
        <f t="shared" si="93"/>
        <v>42443.00204861111</v>
      </c>
      <c r="K1535">
        <v>1462161540</v>
      </c>
      <c r="L1535">
        <v>1457913777</v>
      </c>
      <c r="M1535" t="b">
        <v>1</v>
      </c>
      <c r="N1535">
        <v>740</v>
      </c>
      <c r="O1535" t="b">
        <v>1</v>
      </c>
      <c r="P1535" t="s">
        <v>8283</v>
      </c>
      <c r="Q1535" s="10" t="s">
        <v>8335</v>
      </c>
      <c r="R1535" t="s">
        <v>8336</v>
      </c>
      <c r="S1535">
        <f t="shared" si="94"/>
        <v>145</v>
      </c>
      <c r="T1535">
        <f t="shared" si="95"/>
        <v>2016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4">
        <f t="shared" si="92"/>
        <v>42251.67432870371</v>
      </c>
      <c r="J1536" s="14">
        <f t="shared" si="93"/>
        <v>42221.67432870371</v>
      </c>
      <c r="K1536">
        <v>1441383062</v>
      </c>
      <c r="L1536">
        <v>1438791062</v>
      </c>
      <c r="M1536" t="b">
        <v>1</v>
      </c>
      <c r="N1536">
        <v>369</v>
      </c>
      <c r="O1536" t="b">
        <v>1</v>
      </c>
      <c r="P1536" t="s">
        <v>8283</v>
      </c>
      <c r="Q1536" s="10" t="s">
        <v>8335</v>
      </c>
      <c r="R1536" t="s">
        <v>8336</v>
      </c>
      <c r="S1536">
        <f t="shared" si="94"/>
        <v>418</v>
      </c>
      <c r="T1536">
        <f t="shared" si="95"/>
        <v>2015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4">
        <f t="shared" si="92"/>
        <v>42513.916666666672</v>
      </c>
      <c r="J1537" s="14">
        <f t="shared" si="93"/>
        <v>42484.829062500001</v>
      </c>
      <c r="K1537">
        <v>1464040800</v>
      </c>
      <c r="L1537">
        <v>1461527631</v>
      </c>
      <c r="M1537" t="b">
        <v>1</v>
      </c>
      <c r="N1537">
        <v>110</v>
      </c>
      <c r="O1537" t="b">
        <v>1</v>
      </c>
      <c r="P1537" t="s">
        <v>8283</v>
      </c>
      <c r="Q1537" s="10" t="s">
        <v>8335</v>
      </c>
      <c r="R1537" t="s">
        <v>8336</v>
      </c>
      <c r="S1537">
        <f t="shared" si="94"/>
        <v>132</v>
      </c>
      <c r="T1537">
        <f t="shared" si="95"/>
        <v>2016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4">
        <f t="shared" ref="I1538:I1601" si="96">K1538/60/60/24+DATE(1970,1,1)</f>
        <v>42243.802199074074</v>
      </c>
      <c r="J1538" s="14">
        <f t="shared" ref="J1538:J1601" si="97">L1538/60/60/24+DATE(1970,1,1)</f>
        <v>42213.802199074074</v>
      </c>
      <c r="K1538">
        <v>1440702910</v>
      </c>
      <c r="L1538">
        <v>1438110910</v>
      </c>
      <c r="M1538" t="b">
        <v>1</v>
      </c>
      <c r="N1538">
        <v>455</v>
      </c>
      <c r="O1538" t="b">
        <v>1</v>
      </c>
      <c r="P1538" t="s">
        <v>8283</v>
      </c>
      <c r="Q1538" s="10" t="s">
        <v>8335</v>
      </c>
      <c r="R1538" t="s">
        <v>8336</v>
      </c>
      <c r="S1538">
        <f t="shared" ref="S1538:S1601" si="98">ROUND(E1538/D1538*100,0)</f>
        <v>250</v>
      </c>
      <c r="T1538">
        <f t="shared" ref="T1538:T1601" si="99">YEAR(J1538)</f>
        <v>2015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4">
        <f t="shared" si="96"/>
        <v>42588.75</v>
      </c>
      <c r="J1539" s="14">
        <f t="shared" si="97"/>
        <v>42552.315127314811</v>
      </c>
      <c r="K1539">
        <v>1470506400</v>
      </c>
      <c r="L1539">
        <v>1467358427</v>
      </c>
      <c r="M1539" t="b">
        <v>1</v>
      </c>
      <c r="N1539">
        <v>224</v>
      </c>
      <c r="O1539" t="b">
        <v>1</v>
      </c>
      <c r="P1539" t="s">
        <v>8283</v>
      </c>
      <c r="Q1539" s="10" t="s">
        <v>8335</v>
      </c>
      <c r="R1539" t="s">
        <v>8336</v>
      </c>
      <c r="S1539">
        <f t="shared" si="98"/>
        <v>180</v>
      </c>
      <c r="T1539">
        <f t="shared" si="99"/>
        <v>2016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4">
        <f t="shared" si="96"/>
        <v>42026.782060185185</v>
      </c>
      <c r="J1540" s="14">
        <f t="shared" si="97"/>
        <v>41981.782060185185</v>
      </c>
      <c r="K1540">
        <v>1421952370</v>
      </c>
      <c r="L1540">
        <v>1418064370</v>
      </c>
      <c r="M1540" t="b">
        <v>1</v>
      </c>
      <c r="N1540">
        <v>46</v>
      </c>
      <c r="O1540" t="b">
        <v>1</v>
      </c>
      <c r="P1540" t="s">
        <v>8283</v>
      </c>
      <c r="Q1540" s="10" t="s">
        <v>8335</v>
      </c>
      <c r="R1540" t="s">
        <v>8336</v>
      </c>
      <c r="S1540">
        <f t="shared" si="98"/>
        <v>103</v>
      </c>
      <c r="T1540">
        <f t="shared" si="99"/>
        <v>2014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4">
        <f t="shared" si="96"/>
        <v>42738.919201388882</v>
      </c>
      <c r="J1541" s="14">
        <f t="shared" si="97"/>
        <v>42705.919201388882</v>
      </c>
      <c r="K1541">
        <v>1483481019</v>
      </c>
      <c r="L1541">
        <v>1480629819</v>
      </c>
      <c r="M1541" t="b">
        <v>0</v>
      </c>
      <c r="N1541">
        <v>284</v>
      </c>
      <c r="O1541" t="b">
        <v>1</v>
      </c>
      <c r="P1541" t="s">
        <v>8283</v>
      </c>
      <c r="Q1541" s="10" t="s">
        <v>8335</v>
      </c>
      <c r="R1541" t="s">
        <v>8336</v>
      </c>
      <c r="S1541">
        <f t="shared" si="98"/>
        <v>136</v>
      </c>
      <c r="T1541">
        <f t="shared" si="99"/>
        <v>2016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4">
        <f t="shared" si="96"/>
        <v>41969.052083333328</v>
      </c>
      <c r="J1542" s="14">
        <f t="shared" si="97"/>
        <v>41939.00712962963</v>
      </c>
      <c r="K1542">
        <v>1416964500</v>
      </c>
      <c r="L1542">
        <v>1414368616</v>
      </c>
      <c r="M1542" t="b">
        <v>1</v>
      </c>
      <c r="N1542">
        <v>98</v>
      </c>
      <c r="O1542" t="b">
        <v>1</v>
      </c>
      <c r="P1542" t="s">
        <v>8283</v>
      </c>
      <c r="Q1542" s="10" t="s">
        <v>8335</v>
      </c>
      <c r="R1542" t="s">
        <v>8336</v>
      </c>
      <c r="S1542">
        <f t="shared" si="98"/>
        <v>118</v>
      </c>
      <c r="T1542">
        <f t="shared" si="99"/>
        <v>2014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4">
        <f t="shared" si="96"/>
        <v>42004.712245370371</v>
      </c>
      <c r="J1543" s="14">
        <f t="shared" si="97"/>
        <v>41974.712245370371</v>
      </c>
      <c r="K1543">
        <v>1420045538</v>
      </c>
      <c r="L1543">
        <v>1417453538</v>
      </c>
      <c r="M1543" t="b">
        <v>0</v>
      </c>
      <c r="N1543">
        <v>2</v>
      </c>
      <c r="O1543" t="b">
        <v>0</v>
      </c>
      <c r="P1543" t="s">
        <v>8287</v>
      </c>
      <c r="Q1543" s="10" t="s">
        <v>8335</v>
      </c>
      <c r="R1543" t="s">
        <v>8340</v>
      </c>
      <c r="S1543">
        <f t="shared" si="98"/>
        <v>0</v>
      </c>
      <c r="T1543">
        <f t="shared" si="99"/>
        <v>2014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4">
        <f t="shared" si="96"/>
        <v>42185.996527777781</v>
      </c>
      <c r="J1544" s="14">
        <f t="shared" si="97"/>
        <v>42170.996527777781</v>
      </c>
      <c r="K1544">
        <v>1435708500</v>
      </c>
      <c r="L1544">
        <v>1434412500</v>
      </c>
      <c r="M1544" t="b">
        <v>0</v>
      </c>
      <c r="N1544">
        <v>1</v>
      </c>
      <c r="O1544" t="b">
        <v>0</v>
      </c>
      <c r="P1544" t="s">
        <v>8287</v>
      </c>
      <c r="Q1544" s="10" t="s">
        <v>8335</v>
      </c>
      <c r="R1544" t="s">
        <v>8340</v>
      </c>
      <c r="S1544">
        <f t="shared" si="98"/>
        <v>4</v>
      </c>
      <c r="T1544">
        <f t="shared" si="99"/>
        <v>2015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4">
        <f t="shared" si="96"/>
        <v>41965.551319444443</v>
      </c>
      <c r="J1545" s="14">
        <f t="shared" si="97"/>
        <v>41935.509652777779</v>
      </c>
      <c r="K1545">
        <v>1416662034</v>
      </c>
      <c r="L1545">
        <v>1414066434</v>
      </c>
      <c r="M1545" t="b">
        <v>0</v>
      </c>
      <c r="N1545">
        <v>1</v>
      </c>
      <c r="O1545" t="b">
        <v>0</v>
      </c>
      <c r="P1545" t="s">
        <v>8287</v>
      </c>
      <c r="Q1545" s="10" t="s">
        <v>8335</v>
      </c>
      <c r="R1545" t="s">
        <v>8340</v>
      </c>
      <c r="S1545">
        <f t="shared" si="98"/>
        <v>0</v>
      </c>
      <c r="T1545">
        <f t="shared" si="99"/>
        <v>2014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4">
        <f t="shared" si="96"/>
        <v>42095.012499999997</v>
      </c>
      <c r="J1546" s="14">
        <f t="shared" si="97"/>
        <v>42053.051203703704</v>
      </c>
      <c r="K1546">
        <v>1427847480</v>
      </c>
      <c r="L1546">
        <v>1424222024</v>
      </c>
      <c r="M1546" t="b">
        <v>0</v>
      </c>
      <c r="N1546">
        <v>0</v>
      </c>
      <c r="O1546" t="b">
        <v>0</v>
      </c>
      <c r="P1546" t="s">
        <v>8287</v>
      </c>
      <c r="Q1546" s="10" t="s">
        <v>8335</v>
      </c>
      <c r="R1546" t="s">
        <v>8340</v>
      </c>
      <c r="S1546">
        <f t="shared" si="98"/>
        <v>0</v>
      </c>
      <c r="T1546">
        <f t="shared" si="99"/>
        <v>2015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4">
        <f t="shared" si="96"/>
        <v>42065.886111111111</v>
      </c>
      <c r="J1547" s="14">
        <f t="shared" si="97"/>
        <v>42031.884652777779</v>
      </c>
      <c r="K1547">
        <v>1425330960</v>
      </c>
      <c r="L1547">
        <v>1422393234</v>
      </c>
      <c r="M1547" t="b">
        <v>0</v>
      </c>
      <c r="N1547">
        <v>1</v>
      </c>
      <c r="O1547" t="b">
        <v>0</v>
      </c>
      <c r="P1547" t="s">
        <v>8287</v>
      </c>
      <c r="Q1547" s="10" t="s">
        <v>8335</v>
      </c>
      <c r="R1547" t="s">
        <v>8340</v>
      </c>
      <c r="S1547">
        <f t="shared" si="98"/>
        <v>0</v>
      </c>
      <c r="T1547">
        <f t="shared" si="99"/>
        <v>2015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4">
        <f t="shared" si="96"/>
        <v>41899.212951388887</v>
      </c>
      <c r="J1548" s="14">
        <f t="shared" si="97"/>
        <v>41839.212951388887</v>
      </c>
      <c r="K1548">
        <v>1410930399</v>
      </c>
      <c r="L1548">
        <v>1405746399</v>
      </c>
      <c r="M1548" t="b">
        <v>0</v>
      </c>
      <c r="N1548">
        <v>11</v>
      </c>
      <c r="O1548" t="b">
        <v>0</v>
      </c>
      <c r="P1548" t="s">
        <v>8287</v>
      </c>
      <c r="Q1548" s="10" t="s">
        <v>8335</v>
      </c>
      <c r="R1548" t="s">
        <v>8340</v>
      </c>
      <c r="S1548">
        <f t="shared" si="98"/>
        <v>29</v>
      </c>
      <c r="T1548">
        <f t="shared" si="99"/>
        <v>2014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4">
        <f t="shared" si="96"/>
        <v>42789.426875000005</v>
      </c>
      <c r="J1549" s="14">
        <f t="shared" si="97"/>
        <v>42782.426875000005</v>
      </c>
      <c r="K1549">
        <v>1487844882</v>
      </c>
      <c r="L1549">
        <v>1487240082</v>
      </c>
      <c r="M1549" t="b">
        <v>0</v>
      </c>
      <c r="N1549">
        <v>0</v>
      </c>
      <c r="O1549" t="b">
        <v>0</v>
      </c>
      <c r="P1549" t="s">
        <v>8287</v>
      </c>
      <c r="Q1549" s="10" t="s">
        <v>8335</v>
      </c>
      <c r="R1549" t="s">
        <v>8340</v>
      </c>
      <c r="S1549">
        <f t="shared" si="98"/>
        <v>0</v>
      </c>
      <c r="T1549">
        <f t="shared" si="99"/>
        <v>2017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4">
        <f t="shared" si="96"/>
        <v>42316.923842592587</v>
      </c>
      <c r="J1550" s="14">
        <f t="shared" si="97"/>
        <v>42286.88217592593</v>
      </c>
      <c r="K1550">
        <v>1447020620</v>
      </c>
      <c r="L1550">
        <v>1444425020</v>
      </c>
      <c r="M1550" t="b">
        <v>0</v>
      </c>
      <c r="N1550">
        <v>1</v>
      </c>
      <c r="O1550" t="b">
        <v>0</v>
      </c>
      <c r="P1550" t="s">
        <v>8287</v>
      </c>
      <c r="Q1550" s="10" t="s">
        <v>8335</v>
      </c>
      <c r="R1550" t="s">
        <v>8340</v>
      </c>
      <c r="S1550">
        <f t="shared" si="98"/>
        <v>9</v>
      </c>
      <c r="T1550">
        <f t="shared" si="99"/>
        <v>2015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4">
        <f t="shared" si="96"/>
        <v>42311.177766203706</v>
      </c>
      <c r="J1551" s="14">
        <f t="shared" si="97"/>
        <v>42281.136099537034</v>
      </c>
      <c r="K1551">
        <v>1446524159</v>
      </c>
      <c r="L1551">
        <v>1443928559</v>
      </c>
      <c r="M1551" t="b">
        <v>0</v>
      </c>
      <c r="N1551">
        <v>6</v>
      </c>
      <c r="O1551" t="b">
        <v>0</v>
      </c>
      <c r="P1551" t="s">
        <v>8287</v>
      </c>
      <c r="Q1551" s="10" t="s">
        <v>8335</v>
      </c>
      <c r="R1551" t="s">
        <v>8340</v>
      </c>
      <c r="S1551">
        <f t="shared" si="98"/>
        <v>34</v>
      </c>
      <c r="T1551">
        <f t="shared" si="99"/>
        <v>2015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4">
        <f t="shared" si="96"/>
        <v>42502.449467592596</v>
      </c>
      <c r="J1552" s="14">
        <f t="shared" si="97"/>
        <v>42472.449467592596</v>
      </c>
      <c r="K1552">
        <v>1463050034</v>
      </c>
      <c r="L1552">
        <v>1460458034</v>
      </c>
      <c r="M1552" t="b">
        <v>0</v>
      </c>
      <c r="N1552">
        <v>7</v>
      </c>
      <c r="O1552" t="b">
        <v>0</v>
      </c>
      <c r="P1552" t="s">
        <v>8287</v>
      </c>
      <c r="Q1552" s="10" t="s">
        <v>8335</v>
      </c>
      <c r="R1552" t="s">
        <v>8340</v>
      </c>
      <c r="S1552">
        <f t="shared" si="98"/>
        <v>13</v>
      </c>
      <c r="T1552">
        <f t="shared" si="99"/>
        <v>2016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4">
        <f t="shared" si="96"/>
        <v>42151.824525462958</v>
      </c>
      <c r="J1553" s="14">
        <f t="shared" si="97"/>
        <v>42121.824525462958</v>
      </c>
      <c r="K1553">
        <v>1432756039</v>
      </c>
      <c r="L1553">
        <v>1430164039</v>
      </c>
      <c r="M1553" t="b">
        <v>0</v>
      </c>
      <c r="N1553">
        <v>0</v>
      </c>
      <c r="O1553" t="b">
        <v>0</v>
      </c>
      <c r="P1553" t="s">
        <v>8287</v>
      </c>
      <c r="Q1553" s="10" t="s">
        <v>8335</v>
      </c>
      <c r="R1553" t="s">
        <v>8340</v>
      </c>
      <c r="S1553">
        <f t="shared" si="98"/>
        <v>0</v>
      </c>
      <c r="T1553">
        <f t="shared" si="99"/>
        <v>2015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4">
        <f t="shared" si="96"/>
        <v>41913.165972222225</v>
      </c>
      <c r="J1554" s="14">
        <f t="shared" si="97"/>
        <v>41892.688750000001</v>
      </c>
      <c r="K1554">
        <v>1412135940</v>
      </c>
      <c r="L1554">
        <v>1410366708</v>
      </c>
      <c r="M1554" t="b">
        <v>0</v>
      </c>
      <c r="N1554">
        <v>16</v>
      </c>
      <c r="O1554" t="b">
        <v>0</v>
      </c>
      <c r="P1554" t="s">
        <v>8287</v>
      </c>
      <c r="Q1554" s="10" t="s">
        <v>8335</v>
      </c>
      <c r="R1554" t="s">
        <v>8340</v>
      </c>
      <c r="S1554">
        <f t="shared" si="98"/>
        <v>49</v>
      </c>
      <c r="T1554">
        <f t="shared" si="99"/>
        <v>2014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4">
        <f t="shared" si="96"/>
        <v>42249.282951388886</v>
      </c>
      <c r="J1555" s="14">
        <f t="shared" si="97"/>
        <v>42219.282951388886</v>
      </c>
      <c r="K1555">
        <v>1441176447</v>
      </c>
      <c r="L1555">
        <v>1438584447</v>
      </c>
      <c r="M1555" t="b">
        <v>0</v>
      </c>
      <c r="N1555">
        <v>0</v>
      </c>
      <c r="O1555" t="b">
        <v>0</v>
      </c>
      <c r="P1555" t="s">
        <v>8287</v>
      </c>
      <c r="Q1555" s="10" t="s">
        <v>8335</v>
      </c>
      <c r="R1555" t="s">
        <v>8340</v>
      </c>
      <c r="S1555">
        <f t="shared" si="98"/>
        <v>0</v>
      </c>
      <c r="T1555">
        <f t="shared" si="99"/>
        <v>2015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4">
        <f t="shared" si="96"/>
        <v>42218.252199074079</v>
      </c>
      <c r="J1556" s="14">
        <f t="shared" si="97"/>
        <v>42188.252199074079</v>
      </c>
      <c r="K1556">
        <v>1438495390</v>
      </c>
      <c r="L1556">
        <v>1435903390</v>
      </c>
      <c r="M1556" t="b">
        <v>0</v>
      </c>
      <c r="N1556">
        <v>0</v>
      </c>
      <c r="O1556" t="b">
        <v>0</v>
      </c>
      <c r="P1556" t="s">
        <v>8287</v>
      </c>
      <c r="Q1556" s="10" t="s">
        <v>8335</v>
      </c>
      <c r="R1556" t="s">
        <v>8340</v>
      </c>
      <c r="S1556">
        <f t="shared" si="98"/>
        <v>0</v>
      </c>
      <c r="T1556">
        <f t="shared" si="99"/>
        <v>2015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4">
        <f t="shared" si="96"/>
        <v>42264.708333333328</v>
      </c>
      <c r="J1557" s="14">
        <f t="shared" si="97"/>
        <v>42241.613796296297</v>
      </c>
      <c r="K1557">
        <v>1442509200</v>
      </c>
      <c r="L1557">
        <v>1440513832</v>
      </c>
      <c r="M1557" t="b">
        <v>0</v>
      </c>
      <c r="N1557">
        <v>0</v>
      </c>
      <c r="O1557" t="b">
        <v>0</v>
      </c>
      <c r="P1557" t="s">
        <v>8287</v>
      </c>
      <c r="Q1557" s="10" t="s">
        <v>8335</v>
      </c>
      <c r="R1557" t="s">
        <v>8340</v>
      </c>
      <c r="S1557">
        <f t="shared" si="98"/>
        <v>0</v>
      </c>
      <c r="T1557">
        <f t="shared" si="99"/>
        <v>2015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4">
        <f t="shared" si="96"/>
        <v>42555.153055555551</v>
      </c>
      <c r="J1558" s="14">
        <f t="shared" si="97"/>
        <v>42525.153055555551</v>
      </c>
      <c r="K1558">
        <v>1467603624</v>
      </c>
      <c r="L1558">
        <v>1465011624</v>
      </c>
      <c r="M1558" t="b">
        <v>0</v>
      </c>
      <c r="N1558">
        <v>12</v>
      </c>
      <c r="O1558" t="b">
        <v>0</v>
      </c>
      <c r="P1558" t="s">
        <v>8287</v>
      </c>
      <c r="Q1558" s="10" t="s">
        <v>8335</v>
      </c>
      <c r="R1558" t="s">
        <v>8340</v>
      </c>
      <c r="S1558">
        <f t="shared" si="98"/>
        <v>45</v>
      </c>
      <c r="T1558">
        <f t="shared" si="99"/>
        <v>2016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4">
        <f t="shared" si="96"/>
        <v>41902.65315972222</v>
      </c>
      <c r="J1559" s="14">
        <f t="shared" si="97"/>
        <v>41871.65315972222</v>
      </c>
      <c r="K1559">
        <v>1411227633</v>
      </c>
      <c r="L1559">
        <v>1408549233</v>
      </c>
      <c r="M1559" t="b">
        <v>0</v>
      </c>
      <c r="N1559">
        <v>1</v>
      </c>
      <c r="O1559" t="b">
        <v>0</v>
      </c>
      <c r="P1559" t="s">
        <v>8287</v>
      </c>
      <c r="Q1559" s="10" t="s">
        <v>8335</v>
      </c>
      <c r="R1559" t="s">
        <v>8340</v>
      </c>
      <c r="S1559">
        <f t="shared" si="98"/>
        <v>4</v>
      </c>
      <c r="T1559">
        <f t="shared" si="99"/>
        <v>2014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4">
        <f t="shared" si="96"/>
        <v>42244.508333333331</v>
      </c>
      <c r="J1560" s="14">
        <f t="shared" si="97"/>
        <v>42185.397673611107</v>
      </c>
      <c r="K1560">
        <v>1440763920</v>
      </c>
      <c r="L1560">
        <v>1435656759</v>
      </c>
      <c r="M1560" t="b">
        <v>0</v>
      </c>
      <c r="N1560">
        <v>3</v>
      </c>
      <c r="O1560" t="b">
        <v>0</v>
      </c>
      <c r="P1560" t="s">
        <v>8287</v>
      </c>
      <c r="Q1560" s="10" t="s">
        <v>8335</v>
      </c>
      <c r="R1560" t="s">
        <v>8340</v>
      </c>
      <c r="S1560">
        <f t="shared" si="98"/>
        <v>5</v>
      </c>
      <c r="T1560">
        <f t="shared" si="99"/>
        <v>2015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4">
        <f t="shared" si="96"/>
        <v>42123.05322916666</v>
      </c>
      <c r="J1561" s="14">
        <f t="shared" si="97"/>
        <v>42108.05322916666</v>
      </c>
      <c r="K1561">
        <v>1430270199</v>
      </c>
      <c r="L1561">
        <v>1428974199</v>
      </c>
      <c r="M1561" t="b">
        <v>0</v>
      </c>
      <c r="N1561">
        <v>1</v>
      </c>
      <c r="O1561" t="b">
        <v>0</v>
      </c>
      <c r="P1561" t="s">
        <v>8287</v>
      </c>
      <c r="Q1561" s="10" t="s">
        <v>8335</v>
      </c>
      <c r="R1561" t="s">
        <v>8340</v>
      </c>
      <c r="S1561">
        <f t="shared" si="98"/>
        <v>0</v>
      </c>
      <c r="T1561">
        <f t="shared" si="99"/>
        <v>2015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4">
        <f t="shared" si="96"/>
        <v>41956.062418981484</v>
      </c>
      <c r="J1562" s="14">
        <f t="shared" si="97"/>
        <v>41936.020752314813</v>
      </c>
      <c r="K1562">
        <v>1415842193</v>
      </c>
      <c r="L1562">
        <v>1414110593</v>
      </c>
      <c r="M1562" t="b">
        <v>0</v>
      </c>
      <c r="N1562">
        <v>4</v>
      </c>
      <c r="O1562" t="b">
        <v>0</v>
      </c>
      <c r="P1562" t="s">
        <v>8287</v>
      </c>
      <c r="Q1562" s="10" t="s">
        <v>8335</v>
      </c>
      <c r="R1562" t="s">
        <v>8340</v>
      </c>
      <c r="S1562">
        <f t="shared" si="98"/>
        <v>4</v>
      </c>
      <c r="T1562">
        <f t="shared" si="99"/>
        <v>2014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4">
        <f t="shared" si="96"/>
        <v>41585.083368055559</v>
      </c>
      <c r="J1563" s="14">
        <f t="shared" si="97"/>
        <v>41555.041701388887</v>
      </c>
      <c r="K1563">
        <v>1383789603</v>
      </c>
      <c r="L1563">
        <v>1381194003</v>
      </c>
      <c r="M1563" t="b">
        <v>0</v>
      </c>
      <c r="N1563">
        <v>1</v>
      </c>
      <c r="O1563" t="b">
        <v>0</v>
      </c>
      <c r="P1563" t="s">
        <v>8288</v>
      </c>
      <c r="Q1563" s="10" t="s">
        <v>8319</v>
      </c>
      <c r="R1563" t="s">
        <v>8341</v>
      </c>
      <c r="S1563">
        <f t="shared" si="98"/>
        <v>1</v>
      </c>
      <c r="T1563">
        <f t="shared" si="99"/>
        <v>2013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4">
        <f t="shared" si="96"/>
        <v>40149.034722222219</v>
      </c>
      <c r="J1564" s="14">
        <f t="shared" si="97"/>
        <v>40079.566157407404</v>
      </c>
      <c r="K1564">
        <v>1259715000</v>
      </c>
      <c r="L1564">
        <v>1253712916</v>
      </c>
      <c r="M1564" t="b">
        <v>0</v>
      </c>
      <c r="N1564">
        <v>0</v>
      </c>
      <c r="O1564" t="b">
        <v>0</v>
      </c>
      <c r="P1564" t="s">
        <v>8288</v>
      </c>
      <c r="Q1564" s="10" t="s">
        <v>8319</v>
      </c>
      <c r="R1564" t="s">
        <v>8341</v>
      </c>
      <c r="S1564">
        <f t="shared" si="98"/>
        <v>0</v>
      </c>
      <c r="T1564">
        <f t="shared" si="99"/>
        <v>2009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4">
        <f t="shared" si="96"/>
        <v>41712.700821759259</v>
      </c>
      <c r="J1565" s="14">
        <f t="shared" si="97"/>
        <v>41652.742488425924</v>
      </c>
      <c r="K1565">
        <v>1394815751</v>
      </c>
      <c r="L1565">
        <v>1389635351</v>
      </c>
      <c r="M1565" t="b">
        <v>0</v>
      </c>
      <c r="N1565">
        <v>2</v>
      </c>
      <c r="O1565" t="b">
        <v>0</v>
      </c>
      <c r="P1565" t="s">
        <v>8288</v>
      </c>
      <c r="Q1565" s="10" t="s">
        <v>8319</v>
      </c>
      <c r="R1565" t="s">
        <v>8341</v>
      </c>
      <c r="S1565">
        <f t="shared" si="98"/>
        <v>1</v>
      </c>
      <c r="T1565">
        <f t="shared" si="99"/>
        <v>2014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4">
        <f t="shared" si="96"/>
        <v>42152.836805555555</v>
      </c>
      <c r="J1566" s="14">
        <f t="shared" si="97"/>
        <v>42121.367002314815</v>
      </c>
      <c r="K1566">
        <v>1432843500</v>
      </c>
      <c r="L1566">
        <v>1430124509</v>
      </c>
      <c r="M1566" t="b">
        <v>0</v>
      </c>
      <c r="N1566">
        <v>1</v>
      </c>
      <c r="O1566" t="b">
        <v>0</v>
      </c>
      <c r="P1566" t="s">
        <v>8288</v>
      </c>
      <c r="Q1566" s="10" t="s">
        <v>8319</v>
      </c>
      <c r="R1566" t="s">
        <v>8341</v>
      </c>
      <c r="S1566">
        <f t="shared" si="98"/>
        <v>0</v>
      </c>
      <c r="T1566">
        <f t="shared" si="99"/>
        <v>2015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4">
        <f t="shared" si="96"/>
        <v>40702.729872685188</v>
      </c>
      <c r="J1567" s="14">
        <f t="shared" si="97"/>
        <v>40672.729872685188</v>
      </c>
      <c r="K1567">
        <v>1307554261</v>
      </c>
      <c r="L1567">
        <v>1304962261</v>
      </c>
      <c r="M1567" t="b">
        <v>0</v>
      </c>
      <c r="N1567">
        <v>1</v>
      </c>
      <c r="O1567" t="b">
        <v>0</v>
      </c>
      <c r="P1567" t="s">
        <v>8288</v>
      </c>
      <c r="Q1567" s="10" t="s">
        <v>8319</v>
      </c>
      <c r="R1567" t="s">
        <v>8341</v>
      </c>
      <c r="S1567">
        <f t="shared" si="98"/>
        <v>3</v>
      </c>
      <c r="T1567">
        <f t="shared" si="99"/>
        <v>2011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4">
        <f t="shared" si="96"/>
        <v>42578.916666666672</v>
      </c>
      <c r="J1568" s="14">
        <f t="shared" si="97"/>
        <v>42549.916712962964</v>
      </c>
      <c r="K1568">
        <v>1469656800</v>
      </c>
      <c r="L1568">
        <v>1467151204</v>
      </c>
      <c r="M1568" t="b">
        <v>0</v>
      </c>
      <c r="N1568">
        <v>59</v>
      </c>
      <c r="O1568" t="b">
        <v>0</v>
      </c>
      <c r="P1568" t="s">
        <v>8288</v>
      </c>
      <c r="Q1568" s="10" t="s">
        <v>8319</v>
      </c>
      <c r="R1568" t="s">
        <v>8341</v>
      </c>
      <c r="S1568">
        <f t="shared" si="98"/>
        <v>21</v>
      </c>
      <c r="T1568">
        <f t="shared" si="99"/>
        <v>2016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4">
        <f t="shared" si="96"/>
        <v>41687</v>
      </c>
      <c r="J1569" s="14">
        <f t="shared" si="97"/>
        <v>41671.936863425923</v>
      </c>
      <c r="K1569">
        <v>1392595200</v>
      </c>
      <c r="L1569">
        <v>1391293745</v>
      </c>
      <c r="M1569" t="b">
        <v>0</v>
      </c>
      <c r="N1569">
        <v>13</v>
      </c>
      <c r="O1569" t="b">
        <v>0</v>
      </c>
      <c r="P1569" t="s">
        <v>8288</v>
      </c>
      <c r="Q1569" s="10" t="s">
        <v>8319</v>
      </c>
      <c r="R1569" t="s">
        <v>8341</v>
      </c>
      <c r="S1569">
        <f t="shared" si="98"/>
        <v>4</v>
      </c>
      <c r="T1569">
        <f t="shared" si="99"/>
        <v>2014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4">
        <f t="shared" si="96"/>
        <v>41997.062326388885</v>
      </c>
      <c r="J1570" s="14">
        <f t="shared" si="97"/>
        <v>41962.062326388885</v>
      </c>
      <c r="K1570">
        <v>1419384585</v>
      </c>
      <c r="L1570">
        <v>1416360585</v>
      </c>
      <c r="M1570" t="b">
        <v>0</v>
      </c>
      <c r="N1570">
        <v>22</v>
      </c>
      <c r="O1570" t="b">
        <v>0</v>
      </c>
      <c r="P1570" t="s">
        <v>8288</v>
      </c>
      <c r="Q1570" s="10" t="s">
        <v>8319</v>
      </c>
      <c r="R1570" t="s">
        <v>8341</v>
      </c>
      <c r="S1570">
        <f t="shared" si="98"/>
        <v>14</v>
      </c>
      <c r="T1570">
        <f t="shared" si="99"/>
        <v>2014</v>
      </c>
    </row>
    <row r="1571" spans="1:20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4">
        <f t="shared" si="96"/>
        <v>41419.679560185185</v>
      </c>
      <c r="J1571" s="14">
        <f t="shared" si="97"/>
        <v>41389.679560185185</v>
      </c>
      <c r="K1571">
        <v>1369498714</v>
      </c>
      <c r="L1571">
        <v>1366906714</v>
      </c>
      <c r="M1571" t="b">
        <v>0</v>
      </c>
      <c r="N1571">
        <v>0</v>
      </c>
      <c r="O1571" t="b">
        <v>0</v>
      </c>
      <c r="P1571" t="s">
        <v>8288</v>
      </c>
      <c r="Q1571" s="10" t="s">
        <v>8319</v>
      </c>
      <c r="R1571" t="s">
        <v>8341</v>
      </c>
      <c r="S1571">
        <f t="shared" si="98"/>
        <v>0</v>
      </c>
      <c r="T1571">
        <f t="shared" si="99"/>
        <v>2013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4">
        <f t="shared" si="96"/>
        <v>42468.771782407406</v>
      </c>
      <c r="J1572" s="14">
        <f t="shared" si="97"/>
        <v>42438.813449074078</v>
      </c>
      <c r="K1572">
        <v>1460140282</v>
      </c>
      <c r="L1572">
        <v>1457551882</v>
      </c>
      <c r="M1572" t="b">
        <v>0</v>
      </c>
      <c r="N1572">
        <v>52</v>
      </c>
      <c r="O1572" t="b">
        <v>0</v>
      </c>
      <c r="P1572" t="s">
        <v>8288</v>
      </c>
      <c r="Q1572" s="10" t="s">
        <v>8319</v>
      </c>
      <c r="R1572" t="s">
        <v>8341</v>
      </c>
      <c r="S1572">
        <f t="shared" si="98"/>
        <v>41</v>
      </c>
      <c r="T1572">
        <f t="shared" si="99"/>
        <v>2016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4">
        <f t="shared" si="96"/>
        <v>42174.769479166673</v>
      </c>
      <c r="J1573" s="14">
        <f t="shared" si="97"/>
        <v>42144.769479166673</v>
      </c>
      <c r="K1573">
        <v>1434738483</v>
      </c>
      <c r="L1573">
        <v>1432146483</v>
      </c>
      <c r="M1573" t="b">
        <v>0</v>
      </c>
      <c r="N1573">
        <v>4</v>
      </c>
      <c r="O1573" t="b">
        <v>0</v>
      </c>
      <c r="P1573" t="s">
        <v>8288</v>
      </c>
      <c r="Q1573" s="10" t="s">
        <v>8319</v>
      </c>
      <c r="R1573" t="s">
        <v>8341</v>
      </c>
      <c r="S1573">
        <f t="shared" si="98"/>
        <v>1</v>
      </c>
      <c r="T1573">
        <f t="shared" si="99"/>
        <v>2015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4">
        <f t="shared" si="96"/>
        <v>42428.999305555553</v>
      </c>
      <c r="J1574" s="14">
        <f t="shared" si="97"/>
        <v>42404.033090277779</v>
      </c>
      <c r="K1574">
        <v>1456703940</v>
      </c>
      <c r="L1574">
        <v>1454546859</v>
      </c>
      <c r="M1574" t="b">
        <v>0</v>
      </c>
      <c r="N1574">
        <v>3</v>
      </c>
      <c r="O1574" t="b">
        <v>0</v>
      </c>
      <c r="P1574" t="s">
        <v>8288</v>
      </c>
      <c r="Q1574" s="10" t="s">
        <v>8319</v>
      </c>
      <c r="R1574" t="s">
        <v>8341</v>
      </c>
      <c r="S1574">
        <f t="shared" si="98"/>
        <v>5</v>
      </c>
      <c r="T1574">
        <f t="shared" si="99"/>
        <v>2016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4">
        <f t="shared" si="96"/>
        <v>42826.165972222225</v>
      </c>
      <c r="J1575" s="14">
        <f t="shared" si="97"/>
        <v>42786.000023148154</v>
      </c>
      <c r="K1575">
        <v>1491019140</v>
      </c>
      <c r="L1575">
        <v>1487548802</v>
      </c>
      <c r="M1575" t="b">
        <v>0</v>
      </c>
      <c r="N1575">
        <v>3</v>
      </c>
      <c r="O1575" t="b">
        <v>0</v>
      </c>
      <c r="P1575" t="s">
        <v>8288</v>
      </c>
      <c r="Q1575" s="10" t="s">
        <v>8319</v>
      </c>
      <c r="R1575" t="s">
        <v>8341</v>
      </c>
      <c r="S1575">
        <f t="shared" si="98"/>
        <v>2</v>
      </c>
      <c r="T1575">
        <f t="shared" si="99"/>
        <v>2017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4">
        <f t="shared" si="96"/>
        <v>42052.927418981482</v>
      </c>
      <c r="J1576" s="14">
        <f t="shared" si="97"/>
        <v>42017.927418981482</v>
      </c>
      <c r="K1576">
        <v>1424211329</v>
      </c>
      <c r="L1576">
        <v>1421187329</v>
      </c>
      <c r="M1576" t="b">
        <v>0</v>
      </c>
      <c r="N1576">
        <v>6</v>
      </c>
      <c r="O1576" t="b">
        <v>0</v>
      </c>
      <c r="P1576" t="s">
        <v>8288</v>
      </c>
      <c r="Q1576" s="10" t="s">
        <v>8319</v>
      </c>
      <c r="R1576" t="s">
        <v>8341</v>
      </c>
      <c r="S1576">
        <f t="shared" si="98"/>
        <v>5</v>
      </c>
      <c r="T1576">
        <f t="shared" si="99"/>
        <v>2015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4">
        <f t="shared" si="96"/>
        <v>41829.524259259262</v>
      </c>
      <c r="J1577" s="14">
        <f t="shared" si="97"/>
        <v>41799.524259259262</v>
      </c>
      <c r="K1577">
        <v>1404909296</v>
      </c>
      <c r="L1577">
        <v>1402317296</v>
      </c>
      <c r="M1577" t="b">
        <v>0</v>
      </c>
      <c r="N1577">
        <v>35</v>
      </c>
      <c r="O1577" t="b">
        <v>0</v>
      </c>
      <c r="P1577" t="s">
        <v>8288</v>
      </c>
      <c r="Q1577" s="10" t="s">
        <v>8319</v>
      </c>
      <c r="R1577" t="s">
        <v>8341</v>
      </c>
      <c r="S1577">
        <f t="shared" si="98"/>
        <v>23</v>
      </c>
      <c r="T1577">
        <f t="shared" si="99"/>
        <v>2014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4">
        <f t="shared" si="96"/>
        <v>42185.879259259258</v>
      </c>
      <c r="J1578" s="14">
        <f t="shared" si="97"/>
        <v>42140.879259259258</v>
      </c>
      <c r="K1578">
        <v>1435698368</v>
      </c>
      <c r="L1578">
        <v>1431810368</v>
      </c>
      <c r="M1578" t="b">
        <v>0</v>
      </c>
      <c r="N1578">
        <v>10</v>
      </c>
      <c r="O1578" t="b">
        <v>0</v>
      </c>
      <c r="P1578" t="s">
        <v>8288</v>
      </c>
      <c r="Q1578" s="10" t="s">
        <v>8319</v>
      </c>
      <c r="R1578" t="s">
        <v>8341</v>
      </c>
      <c r="S1578">
        <f t="shared" si="98"/>
        <v>13</v>
      </c>
      <c r="T1578">
        <f t="shared" si="99"/>
        <v>2015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4">
        <f t="shared" si="96"/>
        <v>41114.847777777781</v>
      </c>
      <c r="J1579" s="14">
        <f t="shared" si="97"/>
        <v>41054.847777777781</v>
      </c>
      <c r="K1579">
        <v>1343161248</v>
      </c>
      <c r="L1579">
        <v>1337977248</v>
      </c>
      <c r="M1579" t="b">
        <v>0</v>
      </c>
      <c r="N1579">
        <v>2</v>
      </c>
      <c r="O1579" t="b">
        <v>0</v>
      </c>
      <c r="P1579" t="s">
        <v>8288</v>
      </c>
      <c r="Q1579" s="10" t="s">
        <v>8319</v>
      </c>
      <c r="R1579" t="s">
        <v>8341</v>
      </c>
      <c r="S1579">
        <f t="shared" si="98"/>
        <v>1</v>
      </c>
      <c r="T1579">
        <f t="shared" si="99"/>
        <v>2012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4">
        <f t="shared" si="96"/>
        <v>40423.083333333336</v>
      </c>
      <c r="J1580" s="14">
        <f t="shared" si="97"/>
        <v>40399.065868055557</v>
      </c>
      <c r="K1580">
        <v>1283392800</v>
      </c>
      <c r="L1580">
        <v>1281317691</v>
      </c>
      <c r="M1580" t="b">
        <v>0</v>
      </c>
      <c r="N1580">
        <v>4</v>
      </c>
      <c r="O1580" t="b">
        <v>0</v>
      </c>
      <c r="P1580" t="s">
        <v>8288</v>
      </c>
      <c r="Q1580" s="10" t="s">
        <v>8319</v>
      </c>
      <c r="R1580" t="s">
        <v>8341</v>
      </c>
      <c r="S1580">
        <f t="shared" si="98"/>
        <v>11</v>
      </c>
      <c r="T1580">
        <f t="shared" si="99"/>
        <v>2010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4">
        <f t="shared" si="96"/>
        <v>41514.996423611112</v>
      </c>
      <c r="J1581" s="14">
        <f t="shared" si="97"/>
        <v>41481.996423611112</v>
      </c>
      <c r="K1581">
        <v>1377734091</v>
      </c>
      <c r="L1581">
        <v>1374882891</v>
      </c>
      <c r="M1581" t="b">
        <v>0</v>
      </c>
      <c r="N1581">
        <v>2</v>
      </c>
      <c r="O1581" t="b">
        <v>0</v>
      </c>
      <c r="P1581" t="s">
        <v>8288</v>
      </c>
      <c r="Q1581" s="10" t="s">
        <v>8319</v>
      </c>
      <c r="R1581" t="s">
        <v>8341</v>
      </c>
      <c r="S1581">
        <f t="shared" si="98"/>
        <v>1</v>
      </c>
      <c r="T1581">
        <f t="shared" si="99"/>
        <v>2013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4">
        <f t="shared" si="96"/>
        <v>41050.050069444449</v>
      </c>
      <c r="J1582" s="14">
        <f t="shared" si="97"/>
        <v>40990.050069444449</v>
      </c>
      <c r="K1582">
        <v>1337562726</v>
      </c>
      <c r="L1582">
        <v>1332378726</v>
      </c>
      <c r="M1582" t="b">
        <v>0</v>
      </c>
      <c r="N1582">
        <v>0</v>
      </c>
      <c r="O1582" t="b">
        <v>0</v>
      </c>
      <c r="P1582" t="s">
        <v>8288</v>
      </c>
      <c r="Q1582" s="10" t="s">
        <v>8319</v>
      </c>
      <c r="R1582" t="s">
        <v>8341</v>
      </c>
      <c r="S1582">
        <f t="shared" si="98"/>
        <v>0</v>
      </c>
      <c r="T1582">
        <f t="shared" si="99"/>
        <v>2012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4">
        <f t="shared" si="96"/>
        <v>42357.448958333334</v>
      </c>
      <c r="J1583" s="14">
        <f t="shared" si="97"/>
        <v>42325.448958333334</v>
      </c>
      <c r="K1583">
        <v>1450521990</v>
      </c>
      <c r="L1583">
        <v>1447757190</v>
      </c>
      <c r="M1583" t="b">
        <v>0</v>
      </c>
      <c r="N1583">
        <v>1</v>
      </c>
      <c r="O1583" t="b">
        <v>0</v>
      </c>
      <c r="P1583" t="s">
        <v>8289</v>
      </c>
      <c r="Q1583" s="10" t="s">
        <v>8335</v>
      </c>
      <c r="R1583" t="s">
        <v>8342</v>
      </c>
      <c r="S1583">
        <f t="shared" si="98"/>
        <v>1</v>
      </c>
      <c r="T1583">
        <f t="shared" si="99"/>
        <v>2015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4">
        <f t="shared" si="96"/>
        <v>42303.888888888891</v>
      </c>
      <c r="J1584" s="14">
        <f t="shared" si="97"/>
        <v>42246.789965277778</v>
      </c>
      <c r="K1584">
        <v>1445894400</v>
      </c>
      <c r="L1584">
        <v>1440961053</v>
      </c>
      <c r="M1584" t="b">
        <v>0</v>
      </c>
      <c r="N1584">
        <v>3</v>
      </c>
      <c r="O1584" t="b">
        <v>0</v>
      </c>
      <c r="P1584" t="s">
        <v>8289</v>
      </c>
      <c r="Q1584" s="10" t="s">
        <v>8335</v>
      </c>
      <c r="R1584" t="s">
        <v>8342</v>
      </c>
      <c r="S1584">
        <f t="shared" si="98"/>
        <v>9</v>
      </c>
      <c r="T1584">
        <f t="shared" si="99"/>
        <v>2015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4">
        <f t="shared" si="96"/>
        <v>41907.904988425929</v>
      </c>
      <c r="J1585" s="14">
        <f t="shared" si="97"/>
        <v>41877.904988425929</v>
      </c>
      <c r="K1585">
        <v>1411681391</v>
      </c>
      <c r="L1585">
        <v>1409089391</v>
      </c>
      <c r="M1585" t="b">
        <v>0</v>
      </c>
      <c r="N1585">
        <v>1</v>
      </c>
      <c r="O1585" t="b">
        <v>0</v>
      </c>
      <c r="P1585" t="s">
        <v>8289</v>
      </c>
      <c r="Q1585" s="10" t="s">
        <v>8335</v>
      </c>
      <c r="R1585" t="s">
        <v>8342</v>
      </c>
      <c r="S1585">
        <f t="shared" si="98"/>
        <v>0</v>
      </c>
      <c r="T1585">
        <f t="shared" si="99"/>
        <v>2014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4">
        <f t="shared" si="96"/>
        <v>41789.649317129632</v>
      </c>
      <c r="J1586" s="14">
        <f t="shared" si="97"/>
        <v>41779.649317129632</v>
      </c>
      <c r="K1586">
        <v>1401464101</v>
      </c>
      <c r="L1586">
        <v>1400600101</v>
      </c>
      <c r="M1586" t="b">
        <v>0</v>
      </c>
      <c r="N1586">
        <v>0</v>
      </c>
      <c r="O1586" t="b">
        <v>0</v>
      </c>
      <c r="P1586" t="s">
        <v>8289</v>
      </c>
      <c r="Q1586" s="10" t="s">
        <v>8335</v>
      </c>
      <c r="R1586" t="s">
        <v>8342</v>
      </c>
      <c r="S1586">
        <f t="shared" si="98"/>
        <v>0</v>
      </c>
      <c r="T1586">
        <f t="shared" si="99"/>
        <v>2014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4">
        <f t="shared" si="96"/>
        <v>42729.458333333328</v>
      </c>
      <c r="J1587" s="14">
        <f t="shared" si="97"/>
        <v>42707.895462962959</v>
      </c>
      <c r="K1587">
        <v>1482663600</v>
      </c>
      <c r="L1587">
        <v>1480800568</v>
      </c>
      <c r="M1587" t="b">
        <v>0</v>
      </c>
      <c r="N1587">
        <v>12</v>
      </c>
      <c r="O1587" t="b">
        <v>0</v>
      </c>
      <c r="P1587" t="s">
        <v>8289</v>
      </c>
      <c r="Q1587" s="10" t="s">
        <v>8335</v>
      </c>
      <c r="R1587" t="s">
        <v>8342</v>
      </c>
      <c r="S1587">
        <f t="shared" si="98"/>
        <v>79</v>
      </c>
      <c r="T1587">
        <f t="shared" si="99"/>
        <v>2016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4">
        <f t="shared" si="96"/>
        <v>42099.062754629631</v>
      </c>
      <c r="J1588" s="14">
        <f t="shared" si="97"/>
        <v>42069.104421296302</v>
      </c>
      <c r="K1588">
        <v>1428197422</v>
      </c>
      <c r="L1588">
        <v>1425609022</v>
      </c>
      <c r="M1588" t="b">
        <v>0</v>
      </c>
      <c r="N1588">
        <v>0</v>
      </c>
      <c r="O1588" t="b">
        <v>0</v>
      </c>
      <c r="P1588" t="s">
        <v>8289</v>
      </c>
      <c r="Q1588" s="10" t="s">
        <v>8335</v>
      </c>
      <c r="R1588" t="s">
        <v>8342</v>
      </c>
      <c r="S1588">
        <f t="shared" si="98"/>
        <v>0</v>
      </c>
      <c r="T1588">
        <f t="shared" si="99"/>
        <v>2015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4">
        <f t="shared" si="96"/>
        <v>41986.950983796298</v>
      </c>
      <c r="J1589" s="14">
        <f t="shared" si="97"/>
        <v>41956.950983796298</v>
      </c>
      <c r="K1589">
        <v>1418510965</v>
      </c>
      <c r="L1589">
        <v>1415918965</v>
      </c>
      <c r="M1589" t="b">
        <v>0</v>
      </c>
      <c r="N1589">
        <v>1</v>
      </c>
      <c r="O1589" t="b">
        <v>0</v>
      </c>
      <c r="P1589" t="s">
        <v>8289</v>
      </c>
      <c r="Q1589" s="10" t="s">
        <v>8335</v>
      </c>
      <c r="R1589" t="s">
        <v>8342</v>
      </c>
      <c r="S1589">
        <f t="shared" si="98"/>
        <v>0</v>
      </c>
      <c r="T1589">
        <f t="shared" si="99"/>
        <v>2014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4">
        <f t="shared" si="96"/>
        <v>42035.841666666667</v>
      </c>
      <c r="J1590" s="14">
        <f t="shared" si="97"/>
        <v>42005.24998842593</v>
      </c>
      <c r="K1590">
        <v>1422735120</v>
      </c>
      <c r="L1590">
        <v>1420091999</v>
      </c>
      <c r="M1590" t="b">
        <v>0</v>
      </c>
      <c r="N1590">
        <v>0</v>
      </c>
      <c r="O1590" t="b">
        <v>0</v>
      </c>
      <c r="P1590" t="s">
        <v>8289</v>
      </c>
      <c r="Q1590" s="10" t="s">
        <v>8335</v>
      </c>
      <c r="R1590" t="s">
        <v>8342</v>
      </c>
      <c r="S1590">
        <f t="shared" si="98"/>
        <v>0</v>
      </c>
      <c r="T1590">
        <f t="shared" si="99"/>
        <v>2015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4">
        <f t="shared" si="96"/>
        <v>42286.984791666662</v>
      </c>
      <c r="J1591" s="14">
        <f t="shared" si="97"/>
        <v>42256.984791666662</v>
      </c>
      <c r="K1591">
        <v>1444433886</v>
      </c>
      <c r="L1591">
        <v>1441841886</v>
      </c>
      <c r="M1591" t="b">
        <v>0</v>
      </c>
      <c r="N1591">
        <v>0</v>
      </c>
      <c r="O1591" t="b">
        <v>0</v>
      </c>
      <c r="P1591" t="s">
        <v>8289</v>
      </c>
      <c r="Q1591" s="10" t="s">
        <v>8335</v>
      </c>
      <c r="R1591" t="s">
        <v>8342</v>
      </c>
      <c r="S1591">
        <f t="shared" si="98"/>
        <v>0</v>
      </c>
      <c r="T1591">
        <f t="shared" si="99"/>
        <v>2015</v>
      </c>
    </row>
    <row r="1592" spans="1:20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4">
        <f t="shared" si="96"/>
        <v>42270.857222222221</v>
      </c>
      <c r="J1592" s="14">
        <f t="shared" si="97"/>
        <v>42240.857222222221</v>
      </c>
      <c r="K1592">
        <v>1443040464</v>
      </c>
      <c r="L1592">
        <v>1440448464</v>
      </c>
      <c r="M1592" t="b">
        <v>0</v>
      </c>
      <c r="N1592">
        <v>2</v>
      </c>
      <c r="O1592" t="b">
        <v>0</v>
      </c>
      <c r="P1592" t="s">
        <v>8289</v>
      </c>
      <c r="Q1592" s="10" t="s">
        <v>8335</v>
      </c>
      <c r="R1592" t="s">
        <v>8342</v>
      </c>
      <c r="S1592">
        <f t="shared" si="98"/>
        <v>2</v>
      </c>
      <c r="T1592">
        <f t="shared" si="99"/>
        <v>2015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4">
        <f t="shared" si="96"/>
        <v>42463.68450231482</v>
      </c>
      <c r="J1593" s="14">
        <f t="shared" si="97"/>
        <v>42433.726168981477</v>
      </c>
      <c r="K1593">
        <v>1459700741</v>
      </c>
      <c r="L1593">
        <v>1457112341</v>
      </c>
      <c r="M1593" t="b">
        <v>0</v>
      </c>
      <c r="N1593">
        <v>92</v>
      </c>
      <c r="O1593" t="b">
        <v>0</v>
      </c>
      <c r="P1593" t="s">
        <v>8289</v>
      </c>
      <c r="Q1593" s="10" t="s">
        <v>8335</v>
      </c>
      <c r="R1593" t="s">
        <v>8342</v>
      </c>
      <c r="S1593">
        <f t="shared" si="98"/>
        <v>29</v>
      </c>
      <c r="T1593">
        <f t="shared" si="99"/>
        <v>2016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4">
        <f t="shared" si="96"/>
        <v>42091.031076388885</v>
      </c>
      <c r="J1594" s="14">
        <f t="shared" si="97"/>
        <v>42046.072743055556</v>
      </c>
      <c r="K1594">
        <v>1427503485</v>
      </c>
      <c r="L1594">
        <v>1423619085</v>
      </c>
      <c r="M1594" t="b">
        <v>0</v>
      </c>
      <c r="N1594">
        <v>0</v>
      </c>
      <c r="O1594" t="b">
        <v>0</v>
      </c>
      <c r="P1594" t="s">
        <v>8289</v>
      </c>
      <c r="Q1594" s="10" t="s">
        <v>8335</v>
      </c>
      <c r="R1594" t="s">
        <v>8342</v>
      </c>
      <c r="S1594">
        <f t="shared" si="98"/>
        <v>0</v>
      </c>
      <c r="T1594">
        <f t="shared" si="99"/>
        <v>2015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4">
        <f t="shared" si="96"/>
        <v>42063.845543981486</v>
      </c>
      <c r="J1595" s="14">
        <f t="shared" si="97"/>
        <v>42033.845543981486</v>
      </c>
      <c r="K1595">
        <v>1425154655</v>
      </c>
      <c r="L1595">
        <v>1422562655</v>
      </c>
      <c r="M1595" t="b">
        <v>0</v>
      </c>
      <c r="N1595">
        <v>3</v>
      </c>
      <c r="O1595" t="b">
        <v>0</v>
      </c>
      <c r="P1595" t="s">
        <v>8289</v>
      </c>
      <c r="Q1595" s="10" t="s">
        <v>8335</v>
      </c>
      <c r="R1595" t="s">
        <v>8342</v>
      </c>
      <c r="S1595">
        <f t="shared" si="98"/>
        <v>0</v>
      </c>
      <c r="T1595">
        <f t="shared" si="99"/>
        <v>2015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4">
        <f t="shared" si="96"/>
        <v>42505.681249999994</v>
      </c>
      <c r="J1596" s="14">
        <f t="shared" si="97"/>
        <v>42445.712754629625</v>
      </c>
      <c r="K1596">
        <v>1463329260</v>
      </c>
      <c r="L1596">
        <v>1458147982</v>
      </c>
      <c r="M1596" t="b">
        <v>0</v>
      </c>
      <c r="N1596">
        <v>10</v>
      </c>
      <c r="O1596" t="b">
        <v>0</v>
      </c>
      <c r="P1596" t="s">
        <v>8289</v>
      </c>
      <c r="Q1596" s="10" t="s">
        <v>8335</v>
      </c>
      <c r="R1596" t="s">
        <v>8342</v>
      </c>
      <c r="S1596">
        <f t="shared" si="98"/>
        <v>21</v>
      </c>
      <c r="T1596">
        <f t="shared" si="99"/>
        <v>2016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4">
        <f t="shared" si="96"/>
        <v>41808.842361111114</v>
      </c>
      <c r="J1597" s="14">
        <f t="shared" si="97"/>
        <v>41780.050092592595</v>
      </c>
      <c r="K1597">
        <v>1403122380</v>
      </c>
      <c r="L1597">
        <v>1400634728</v>
      </c>
      <c r="M1597" t="b">
        <v>0</v>
      </c>
      <c r="N1597">
        <v>7</v>
      </c>
      <c r="O1597" t="b">
        <v>0</v>
      </c>
      <c r="P1597" t="s">
        <v>8289</v>
      </c>
      <c r="Q1597" s="10" t="s">
        <v>8335</v>
      </c>
      <c r="R1597" t="s">
        <v>8342</v>
      </c>
      <c r="S1597">
        <f t="shared" si="98"/>
        <v>0</v>
      </c>
      <c r="T1597">
        <f t="shared" si="99"/>
        <v>2014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4">
        <f t="shared" si="96"/>
        <v>41986.471863425926</v>
      </c>
      <c r="J1598" s="14">
        <f t="shared" si="97"/>
        <v>41941.430196759262</v>
      </c>
      <c r="K1598">
        <v>1418469569</v>
      </c>
      <c r="L1598">
        <v>1414577969</v>
      </c>
      <c r="M1598" t="b">
        <v>0</v>
      </c>
      <c r="N1598">
        <v>3</v>
      </c>
      <c r="O1598" t="b">
        <v>0</v>
      </c>
      <c r="P1598" t="s">
        <v>8289</v>
      </c>
      <c r="Q1598" s="10" t="s">
        <v>8335</v>
      </c>
      <c r="R1598" t="s">
        <v>8342</v>
      </c>
      <c r="S1598">
        <f t="shared" si="98"/>
        <v>2</v>
      </c>
      <c r="T1598">
        <f t="shared" si="99"/>
        <v>2014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4">
        <f t="shared" si="96"/>
        <v>42633.354131944448</v>
      </c>
      <c r="J1599" s="14">
        <f t="shared" si="97"/>
        <v>42603.354131944448</v>
      </c>
      <c r="K1599">
        <v>1474360197</v>
      </c>
      <c r="L1599">
        <v>1471768197</v>
      </c>
      <c r="M1599" t="b">
        <v>0</v>
      </c>
      <c r="N1599">
        <v>0</v>
      </c>
      <c r="O1599" t="b">
        <v>0</v>
      </c>
      <c r="P1599" t="s">
        <v>8289</v>
      </c>
      <c r="Q1599" s="10" t="s">
        <v>8335</v>
      </c>
      <c r="R1599" t="s">
        <v>8342</v>
      </c>
      <c r="S1599">
        <f t="shared" si="98"/>
        <v>0</v>
      </c>
      <c r="T1599">
        <f t="shared" si="99"/>
        <v>2016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4">
        <f t="shared" si="96"/>
        <v>42211.667337962965</v>
      </c>
      <c r="J1600" s="14">
        <f t="shared" si="97"/>
        <v>42151.667337962965</v>
      </c>
      <c r="K1600">
        <v>1437926458</v>
      </c>
      <c r="L1600">
        <v>1432742458</v>
      </c>
      <c r="M1600" t="b">
        <v>0</v>
      </c>
      <c r="N1600">
        <v>1</v>
      </c>
      <c r="O1600" t="b">
        <v>0</v>
      </c>
      <c r="P1600" t="s">
        <v>8289</v>
      </c>
      <c r="Q1600" s="10" t="s">
        <v>8335</v>
      </c>
      <c r="R1600" t="s">
        <v>8342</v>
      </c>
      <c r="S1600">
        <f t="shared" si="98"/>
        <v>0</v>
      </c>
      <c r="T1600">
        <f t="shared" si="99"/>
        <v>2015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4">
        <f t="shared" si="96"/>
        <v>42468.497407407413</v>
      </c>
      <c r="J1601" s="14">
        <f t="shared" si="97"/>
        <v>42438.53907407407</v>
      </c>
      <c r="K1601">
        <v>1460116576</v>
      </c>
      <c r="L1601">
        <v>1457528176</v>
      </c>
      <c r="M1601" t="b">
        <v>0</v>
      </c>
      <c r="N1601">
        <v>0</v>
      </c>
      <c r="O1601" t="b">
        <v>0</v>
      </c>
      <c r="P1601" t="s">
        <v>8289</v>
      </c>
      <c r="Q1601" s="10" t="s">
        <v>8335</v>
      </c>
      <c r="R1601" t="s">
        <v>8342</v>
      </c>
      <c r="S1601">
        <f t="shared" si="98"/>
        <v>0</v>
      </c>
      <c r="T1601">
        <f t="shared" si="99"/>
        <v>2016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4">
        <f t="shared" ref="I1602:I1665" si="100">K1602/60/60/24+DATE(1970,1,1)</f>
        <v>41835.21597222222</v>
      </c>
      <c r="J1602" s="14">
        <f t="shared" ref="J1602:J1665" si="101">L1602/60/60/24+DATE(1970,1,1)</f>
        <v>41791.057314814818</v>
      </c>
      <c r="K1602">
        <v>1405401060</v>
      </c>
      <c r="L1602">
        <v>1401585752</v>
      </c>
      <c r="M1602" t="b">
        <v>0</v>
      </c>
      <c r="N1602">
        <v>9</v>
      </c>
      <c r="O1602" t="b">
        <v>0</v>
      </c>
      <c r="P1602" t="s">
        <v>8289</v>
      </c>
      <c r="Q1602" s="10" t="s">
        <v>8335</v>
      </c>
      <c r="R1602" t="s">
        <v>8342</v>
      </c>
      <c r="S1602">
        <f t="shared" ref="S1602:S1665" si="102">ROUND(E1602/D1602*100,0)</f>
        <v>7</v>
      </c>
      <c r="T1602">
        <f t="shared" ref="T1602:T1665" si="103">YEAR(J1602)</f>
        <v>2014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4">
        <f t="shared" si="100"/>
        <v>40668.092974537038</v>
      </c>
      <c r="J1603" s="14">
        <f t="shared" si="101"/>
        <v>40638.092974537038</v>
      </c>
      <c r="K1603">
        <v>1304561633</v>
      </c>
      <c r="L1603">
        <v>1301969633</v>
      </c>
      <c r="M1603" t="b">
        <v>0</v>
      </c>
      <c r="N1603">
        <v>56</v>
      </c>
      <c r="O1603" t="b">
        <v>1</v>
      </c>
      <c r="P1603" t="s">
        <v>8274</v>
      </c>
      <c r="Q1603" s="10" t="s">
        <v>8322</v>
      </c>
      <c r="R1603" t="s">
        <v>8323</v>
      </c>
      <c r="S1603">
        <f t="shared" si="102"/>
        <v>108</v>
      </c>
      <c r="T1603">
        <f t="shared" si="103"/>
        <v>2011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4">
        <f t="shared" si="100"/>
        <v>40830.958333333336</v>
      </c>
      <c r="J1604" s="14">
        <f t="shared" si="101"/>
        <v>40788.297650462962</v>
      </c>
      <c r="K1604">
        <v>1318633200</v>
      </c>
      <c r="L1604">
        <v>1314947317</v>
      </c>
      <c r="M1604" t="b">
        <v>0</v>
      </c>
      <c r="N1604">
        <v>32</v>
      </c>
      <c r="O1604" t="b">
        <v>1</v>
      </c>
      <c r="P1604" t="s">
        <v>8274</v>
      </c>
      <c r="Q1604" s="10" t="s">
        <v>8322</v>
      </c>
      <c r="R1604" t="s">
        <v>8323</v>
      </c>
      <c r="S1604">
        <f t="shared" si="102"/>
        <v>100</v>
      </c>
      <c r="T1604">
        <f t="shared" si="103"/>
        <v>2011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4">
        <f t="shared" si="100"/>
        <v>40936.169664351852</v>
      </c>
      <c r="J1605" s="14">
        <f t="shared" si="101"/>
        <v>40876.169664351852</v>
      </c>
      <c r="K1605">
        <v>1327723459</v>
      </c>
      <c r="L1605">
        <v>1322539459</v>
      </c>
      <c r="M1605" t="b">
        <v>0</v>
      </c>
      <c r="N1605">
        <v>30</v>
      </c>
      <c r="O1605" t="b">
        <v>1</v>
      </c>
      <c r="P1605" t="s">
        <v>8274</v>
      </c>
      <c r="Q1605" s="10" t="s">
        <v>8322</v>
      </c>
      <c r="R1605" t="s">
        <v>8323</v>
      </c>
      <c r="S1605">
        <f t="shared" si="102"/>
        <v>100</v>
      </c>
      <c r="T1605">
        <f t="shared" si="103"/>
        <v>2011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4">
        <f t="shared" si="100"/>
        <v>40985.80364583333</v>
      </c>
      <c r="J1606" s="14">
        <f t="shared" si="101"/>
        <v>40945.845312500001</v>
      </c>
      <c r="K1606">
        <v>1332011835</v>
      </c>
      <c r="L1606">
        <v>1328559435</v>
      </c>
      <c r="M1606" t="b">
        <v>0</v>
      </c>
      <c r="N1606">
        <v>70</v>
      </c>
      <c r="O1606" t="b">
        <v>1</v>
      </c>
      <c r="P1606" t="s">
        <v>8274</v>
      </c>
      <c r="Q1606" s="10" t="s">
        <v>8322</v>
      </c>
      <c r="R1606" t="s">
        <v>8323</v>
      </c>
      <c r="S1606">
        <f t="shared" si="102"/>
        <v>122</v>
      </c>
      <c r="T1606">
        <f t="shared" si="103"/>
        <v>2012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4">
        <f t="shared" si="100"/>
        <v>40756.291666666664</v>
      </c>
      <c r="J1607" s="14">
        <f t="shared" si="101"/>
        <v>40747.012881944444</v>
      </c>
      <c r="K1607">
        <v>1312182000</v>
      </c>
      <c r="L1607">
        <v>1311380313</v>
      </c>
      <c r="M1607" t="b">
        <v>0</v>
      </c>
      <c r="N1607">
        <v>44</v>
      </c>
      <c r="O1607" t="b">
        <v>1</v>
      </c>
      <c r="P1607" t="s">
        <v>8274</v>
      </c>
      <c r="Q1607" s="10" t="s">
        <v>8322</v>
      </c>
      <c r="R1607" t="s">
        <v>8323</v>
      </c>
      <c r="S1607">
        <f t="shared" si="102"/>
        <v>101</v>
      </c>
      <c r="T1607">
        <f t="shared" si="103"/>
        <v>2011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4">
        <f t="shared" si="100"/>
        <v>40626.069884259261</v>
      </c>
      <c r="J1608" s="14">
        <f t="shared" si="101"/>
        <v>40536.111550925925</v>
      </c>
      <c r="K1608">
        <v>1300930838</v>
      </c>
      <c r="L1608">
        <v>1293158438</v>
      </c>
      <c r="M1608" t="b">
        <v>0</v>
      </c>
      <c r="N1608">
        <v>92</v>
      </c>
      <c r="O1608" t="b">
        <v>1</v>
      </c>
      <c r="P1608" t="s">
        <v>8274</v>
      </c>
      <c r="Q1608" s="10" t="s">
        <v>8322</v>
      </c>
      <c r="R1608" t="s">
        <v>8323</v>
      </c>
      <c r="S1608">
        <f t="shared" si="102"/>
        <v>101</v>
      </c>
      <c r="T1608">
        <f t="shared" si="103"/>
        <v>2010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4">
        <f t="shared" si="100"/>
        <v>41074.80846064815</v>
      </c>
      <c r="J1609" s="14">
        <f t="shared" si="101"/>
        <v>41053.80846064815</v>
      </c>
      <c r="K1609">
        <v>1339701851</v>
      </c>
      <c r="L1609">
        <v>1337887451</v>
      </c>
      <c r="M1609" t="b">
        <v>0</v>
      </c>
      <c r="N1609">
        <v>205</v>
      </c>
      <c r="O1609" t="b">
        <v>1</v>
      </c>
      <c r="P1609" t="s">
        <v>8274</v>
      </c>
      <c r="Q1609" s="10" t="s">
        <v>8322</v>
      </c>
      <c r="R1609" t="s">
        <v>8323</v>
      </c>
      <c r="S1609">
        <f t="shared" si="102"/>
        <v>145</v>
      </c>
      <c r="T1609">
        <f t="shared" si="103"/>
        <v>2012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4">
        <f t="shared" si="100"/>
        <v>41640.226388888892</v>
      </c>
      <c r="J1610" s="14">
        <f t="shared" si="101"/>
        <v>41607.83085648148</v>
      </c>
      <c r="K1610">
        <v>1388553960</v>
      </c>
      <c r="L1610">
        <v>1385754986</v>
      </c>
      <c r="M1610" t="b">
        <v>0</v>
      </c>
      <c r="N1610">
        <v>23</v>
      </c>
      <c r="O1610" t="b">
        <v>1</v>
      </c>
      <c r="P1610" t="s">
        <v>8274</v>
      </c>
      <c r="Q1610" s="10" t="s">
        <v>8322</v>
      </c>
      <c r="R1610" t="s">
        <v>8323</v>
      </c>
      <c r="S1610">
        <f t="shared" si="102"/>
        <v>101</v>
      </c>
      <c r="T1610">
        <f t="shared" si="103"/>
        <v>2013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4">
        <f t="shared" si="100"/>
        <v>40849.333333333336</v>
      </c>
      <c r="J1611" s="14">
        <f t="shared" si="101"/>
        <v>40796.001261574071</v>
      </c>
      <c r="K1611">
        <v>1320220800</v>
      </c>
      <c r="L1611">
        <v>1315612909</v>
      </c>
      <c r="M1611" t="b">
        <v>0</v>
      </c>
      <c r="N1611">
        <v>4</v>
      </c>
      <c r="O1611" t="b">
        <v>1</v>
      </c>
      <c r="P1611" t="s">
        <v>8274</v>
      </c>
      <c r="Q1611" s="10" t="s">
        <v>8322</v>
      </c>
      <c r="R1611" t="s">
        <v>8323</v>
      </c>
      <c r="S1611">
        <f t="shared" si="102"/>
        <v>118</v>
      </c>
      <c r="T1611">
        <f t="shared" si="103"/>
        <v>2011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4">
        <f t="shared" si="100"/>
        <v>41258.924884259257</v>
      </c>
      <c r="J1612" s="14">
        <f t="shared" si="101"/>
        <v>41228.924884259257</v>
      </c>
      <c r="K1612">
        <v>1355609510</v>
      </c>
      <c r="L1612">
        <v>1353017510</v>
      </c>
      <c r="M1612" t="b">
        <v>0</v>
      </c>
      <c r="N1612">
        <v>112</v>
      </c>
      <c r="O1612" t="b">
        <v>1</v>
      </c>
      <c r="P1612" t="s">
        <v>8274</v>
      </c>
      <c r="Q1612" s="10" t="s">
        <v>8322</v>
      </c>
      <c r="R1612" t="s">
        <v>8323</v>
      </c>
      <c r="S1612">
        <f t="shared" si="102"/>
        <v>272</v>
      </c>
      <c r="T1612">
        <f t="shared" si="103"/>
        <v>2012</v>
      </c>
    </row>
    <row r="1613" spans="1:20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4">
        <f t="shared" si="100"/>
        <v>41430.00037037037</v>
      </c>
      <c r="J1613" s="14">
        <f t="shared" si="101"/>
        <v>41409.00037037037</v>
      </c>
      <c r="K1613">
        <v>1370390432</v>
      </c>
      <c r="L1613">
        <v>1368576032</v>
      </c>
      <c r="M1613" t="b">
        <v>0</v>
      </c>
      <c r="N1613">
        <v>27</v>
      </c>
      <c r="O1613" t="b">
        <v>1</v>
      </c>
      <c r="P1613" t="s">
        <v>8274</v>
      </c>
      <c r="Q1613" s="10" t="s">
        <v>8322</v>
      </c>
      <c r="R1613" t="s">
        <v>8323</v>
      </c>
      <c r="S1613">
        <f t="shared" si="102"/>
        <v>125</v>
      </c>
      <c r="T1613">
        <f t="shared" si="103"/>
        <v>2013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4">
        <f t="shared" si="100"/>
        <v>41276.874814814815</v>
      </c>
      <c r="J1614" s="14">
        <f t="shared" si="101"/>
        <v>41246.874814814815</v>
      </c>
      <c r="K1614">
        <v>1357160384</v>
      </c>
      <c r="L1614">
        <v>1354568384</v>
      </c>
      <c r="M1614" t="b">
        <v>0</v>
      </c>
      <c r="N1614">
        <v>11</v>
      </c>
      <c r="O1614" t="b">
        <v>1</v>
      </c>
      <c r="P1614" t="s">
        <v>8274</v>
      </c>
      <c r="Q1614" s="10" t="s">
        <v>8322</v>
      </c>
      <c r="R1614" t="s">
        <v>8323</v>
      </c>
      <c r="S1614">
        <f t="shared" si="102"/>
        <v>110</v>
      </c>
      <c r="T1614">
        <f t="shared" si="103"/>
        <v>2012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4">
        <f t="shared" si="100"/>
        <v>41112.069467592592</v>
      </c>
      <c r="J1615" s="14">
        <f t="shared" si="101"/>
        <v>41082.069467592592</v>
      </c>
      <c r="K1615">
        <v>1342921202</v>
      </c>
      <c r="L1615">
        <v>1340329202</v>
      </c>
      <c r="M1615" t="b">
        <v>0</v>
      </c>
      <c r="N1615">
        <v>26</v>
      </c>
      <c r="O1615" t="b">
        <v>1</v>
      </c>
      <c r="P1615" t="s">
        <v>8274</v>
      </c>
      <c r="Q1615" s="10" t="s">
        <v>8322</v>
      </c>
      <c r="R1615" t="s">
        <v>8323</v>
      </c>
      <c r="S1615">
        <f t="shared" si="102"/>
        <v>102</v>
      </c>
      <c r="T1615">
        <f t="shared" si="103"/>
        <v>2012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4">
        <f t="shared" si="100"/>
        <v>41854.708333333336</v>
      </c>
      <c r="J1616" s="14">
        <f t="shared" si="101"/>
        <v>41794.981122685182</v>
      </c>
      <c r="K1616">
        <v>1407085200</v>
      </c>
      <c r="L1616">
        <v>1401924769</v>
      </c>
      <c r="M1616" t="b">
        <v>0</v>
      </c>
      <c r="N1616">
        <v>77</v>
      </c>
      <c r="O1616" t="b">
        <v>1</v>
      </c>
      <c r="P1616" t="s">
        <v>8274</v>
      </c>
      <c r="Q1616" s="10" t="s">
        <v>8322</v>
      </c>
      <c r="R1616" t="s">
        <v>8323</v>
      </c>
      <c r="S1616">
        <f t="shared" si="102"/>
        <v>103</v>
      </c>
      <c r="T1616">
        <f t="shared" si="103"/>
        <v>2014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4">
        <f t="shared" si="100"/>
        <v>40890.092546296299</v>
      </c>
      <c r="J1617" s="14">
        <f t="shared" si="101"/>
        <v>40845.050879629627</v>
      </c>
      <c r="K1617">
        <v>1323742396</v>
      </c>
      <c r="L1617">
        <v>1319850796</v>
      </c>
      <c r="M1617" t="b">
        <v>0</v>
      </c>
      <c r="N1617">
        <v>136</v>
      </c>
      <c r="O1617" t="b">
        <v>1</v>
      </c>
      <c r="P1617" t="s">
        <v>8274</v>
      </c>
      <c r="Q1617" s="10" t="s">
        <v>8322</v>
      </c>
      <c r="R1617" t="s">
        <v>8323</v>
      </c>
      <c r="S1617">
        <f t="shared" si="102"/>
        <v>114</v>
      </c>
      <c r="T1617">
        <f t="shared" si="103"/>
        <v>2011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4">
        <f t="shared" si="100"/>
        <v>41235.916666666664</v>
      </c>
      <c r="J1618" s="14">
        <f t="shared" si="101"/>
        <v>41194.715520833335</v>
      </c>
      <c r="K1618">
        <v>1353621600</v>
      </c>
      <c r="L1618">
        <v>1350061821</v>
      </c>
      <c r="M1618" t="b">
        <v>0</v>
      </c>
      <c r="N1618">
        <v>157</v>
      </c>
      <c r="O1618" t="b">
        <v>1</v>
      </c>
      <c r="P1618" t="s">
        <v>8274</v>
      </c>
      <c r="Q1618" s="10" t="s">
        <v>8322</v>
      </c>
      <c r="R1618" t="s">
        <v>8323</v>
      </c>
      <c r="S1618">
        <f t="shared" si="102"/>
        <v>104</v>
      </c>
      <c r="T1618">
        <f t="shared" si="103"/>
        <v>2012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4">
        <f t="shared" si="100"/>
        <v>41579.791666666664</v>
      </c>
      <c r="J1619" s="14">
        <f t="shared" si="101"/>
        <v>41546.664212962962</v>
      </c>
      <c r="K1619">
        <v>1383332400</v>
      </c>
      <c r="L1619">
        <v>1380470188</v>
      </c>
      <c r="M1619" t="b">
        <v>0</v>
      </c>
      <c r="N1619">
        <v>158</v>
      </c>
      <c r="O1619" t="b">
        <v>1</v>
      </c>
      <c r="P1619" t="s">
        <v>8274</v>
      </c>
      <c r="Q1619" s="10" t="s">
        <v>8322</v>
      </c>
      <c r="R1619" t="s">
        <v>8323</v>
      </c>
      <c r="S1619">
        <f t="shared" si="102"/>
        <v>146</v>
      </c>
      <c r="T1619">
        <f t="shared" si="103"/>
        <v>2013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4">
        <f t="shared" si="100"/>
        <v>41341.654340277775</v>
      </c>
      <c r="J1620" s="14">
        <f t="shared" si="101"/>
        <v>41301.654340277775</v>
      </c>
      <c r="K1620">
        <v>1362757335</v>
      </c>
      <c r="L1620">
        <v>1359301335</v>
      </c>
      <c r="M1620" t="b">
        <v>0</v>
      </c>
      <c r="N1620">
        <v>27</v>
      </c>
      <c r="O1620" t="b">
        <v>1</v>
      </c>
      <c r="P1620" t="s">
        <v>8274</v>
      </c>
      <c r="Q1620" s="10" t="s">
        <v>8322</v>
      </c>
      <c r="R1620" t="s">
        <v>8323</v>
      </c>
      <c r="S1620">
        <f t="shared" si="102"/>
        <v>105</v>
      </c>
      <c r="T1620">
        <f t="shared" si="103"/>
        <v>2013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4">
        <f t="shared" si="100"/>
        <v>41897.18618055556</v>
      </c>
      <c r="J1621" s="14">
        <f t="shared" si="101"/>
        <v>41876.18618055556</v>
      </c>
      <c r="K1621">
        <v>1410755286</v>
      </c>
      <c r="L1621">
        <v>1408940886</v>
      </c>
      <c r="M1621" t="b">
        <v>0</v>
      </c>
      <c r="N1621">
        <v>23</v>
      </c>
      <c r="O1621" t="b">
        <v>1</v>
      </c>
      <c r="P1621" t="s">
        <v>8274</v>
      </c>
      <c r="Q1621" s="10" t="s">
        <v>8322</v>
      </c>
      <c r="R1621" t="s">
        <v>8323</v>
      </c>
      <c r="S1621">
        <f t="shared" si="102"/>
        <v>133</v>
      </c>
      <c r="T1621">
        <f t="shared" si="103"/>
        <v>2014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4">
        <f t="shared" si="100"/>
        <v>41328.339583333334</v>
      </c>
      <c r="J1622" s="14">
        <f t="shared" si="101"/>
        <v>41321.339583333334</v>
      </c>
      <c r="K1622">
        <v>1361606940</v>
      </c>
      <c r="L1622">
        <v>1361002140</v>
      </c>
      <c r="M1622" t="b">
        <v>0</v>
      </c>
      <c r="N1622">
        <v>17</v>
      </c>
      <c r="O1622" t="b">
        <v>1</v>
      </c>
      <c r="P1622" t="s">
        <v>8274</v>
      </c>
      <c r="Q1622" s="10" t="s">
        <v>8322</v>
      </c>
      <c r="R1622" t="s">
        <v>8323</v>
      </c>
      <c r="S1622">
        <f t="shared" si="102"/>
        <v>113</v>
      </c>
      <c r="T1622">
        <f t="shared" si="103"/>
        <v>2013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4">
        <f t="shared" si="100"/>
        <v>41057.165972222225</v>
      </c>
      <c r="J1623" s="14">
        <f t="shared" si="101"/>
        <v>41003.60665509259</v>
      </c>
      <c r="K1623">
        <v>1338177540</v>
      </c>
      <c r="L1623">
        <v>1333550015</v>
      </c>
      <c r="M1623" t="b">
        <v>0</v>
      </c>
      <c r="N1623">
        <v>37</v>
      </c>
      <c r="O1623" t="b">
        <v>1</v>
      </c>
      <c r="P1623" t="s">
        <v>8274</v>
      </c>
      <c r="Q1623" s="10" t="s">
        <v>8322</v>
      </c>
      <c r="R1623" t="s">
        <v>8323</v>
      </c>
      <c r="S1623">
        <f t="shared" si="102"/>
        <v>121</v>
      </c>
      <c r="T1623">
        <f t="shared" si="103"/>
        <v>2012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4">
        <f t="shared" si="100"/>
        <v>41990.332638888889</v>
      </c>
      <c r="J1624" s="14">
        <f t="shared" si="101"/>
        <v>41950.29483796296</v>
      </c>
      <c r="K1624">
        <v>1418803140</v>
      </c>
      <c r="L1624">
        <v>1415343874</v>
      </c>
      <c r="M1624" t="b">
        <v>0</v>
      </c>
      <c r="N1624">
        <v>65</v>
      </c>
      <c r="O1624" t="b">
        <v>1</v>
      </c>
      <c r="P1624" t="s">
        <v>8274</v>
      </c>
      <c r="Q1624" s="10" t="s">
        <v>8322</v>
      </c>
      <c r="R1624" t="s">
        <v>8323</v>
      </c>
      <c r="S1624">
        <f t="shared" si="102"/>
        <v>102</v>
      </c>
      <c r="T1624">
        <f t="shared" si="103"/>
        <v>2014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4">
        <f t="shared" si="100"/>
        <v>41513.688530092593</v>
      </c>
      <c r="J1625" s="14">
        <f t="shared" si="101"/>
        <v>41453.688530092593</v>
      </c>
      <c r="K1625">
        <v>1377621089</v>
      </c>
      <c r="L1625">
        <v>1372437089</v>
      </c>
      <c r="M1625" t="b">
        <v>0</v>
      </c>
      <c r="N1625">
        <v>18</v>
      </c>
      <c r="O1625" t="b">
        <v>1</v>
      </c>
      <c r="P1625" t="s">
        <v>8274</v>
      </c>
      <c r="Q1625" s="10" t="s">
        <v>8322</v>
      </c>
      <c r="R1625" t="s">
        <v>8323</v>
      </c>
      <c r="S1625">
        <f t="shared" si="102"/>
        <v>101</v>
      </c>
      <c r="T1625">
        <f t="shared" si="103"/>
        <v>2013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4">
        <f t="shared" si="100"/>
        <v>41283.367303240739</v>
      </c>
      <c r="J1626" s="14">
        <f t="shared" si="101"/>
        <v>41243.367303240739</v>
      </c>
      <c r="K1626">
        <v>1357721335</v>
      </c>
      <c r="L1626">
        <v>1354265335</v>
      </c>
      <c r="M1626" t="b">
        <v>0</v>
      </c>
      <c r="N1626">
        <v>25</v>
      </c>
      <c r="O1626" t="b">
        <v>1</v>
      </c>
      <c r="P1626" t="s">
        <v>8274</v>
      </c>
      <c r="Q1626" s="10" t="s">
        <v>8322</v>
      </c>
      <c r="R1626" t="s">
        <v>8323</v>
      </c>
      <c r="S1626">
        <f t="shared" si="102"/>
        <v>118</v>
      </c>
      <c r="T1626">
        <f t="shared" si="103"/>
        <v>2012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4">
        <f t="shared" si="100"/>
        <v>41163.699687500004</v>
      </c>
      <c r="J1627" s="14">
        <f t="shared" si="101"/>
        <v>41135.699687500004</v>
      </c>
      <c r="K1627">
        <v>1347382053</v>
      </c>
      <c r="L1627">
        <v>1344962853</v>
      </c>
      <c r="M1627" t="b">
        <v>0</v>
      </c>
      <c r="N1627">
        <v>104</v>
      </c>
      <c r="O1627" t="b">
        <v>1</v>
      </c>
      <c r="P1627" t="s">
        <v>8274</v>
      </c>
      <c r="Q1627" s="10" t="s">
        <v>8322</v>
      </c>
      <c r="R1627" t="s">
        <v>8323</v>
      </c>
      <c r="S1627">
        <f t="shared" si="102"/>
        <v>155</v>
      </c>
      <c r="T1627">
        <f t="shared" si="103"/>
        <v>2012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4">
        <f t="shared" si="100"/>
        <v>41609.889664351853</v>
      </c>
      <c r="J1628" s="14">
        <f t="shared" si="101"/>
        <v>41579.847997685189</v>
      </c>
      <c r="K1628">
        <v>1385932867</v>
      </c>
      <c r="L1628">
        <v>1383337267</v>
      </c>
      <c r="M1628" t="b">
        <v>0</v>
      </c>
      <c r="N1628">
        <v>108</v>
      </c>
      <c r="O1628" t="b">
        <v>1</v>
      </c>
      <c r="P1628" t="s">
        <v>8274</v>
      </c>
      <c r="Q1628" s="10" t="s">
        <v>8322</v>
      </c>
      <c r="R1628" t="s">
        <v>8323</v>
      </c>
      <c r="S1628">
        <f t="shared" si="102"/>
        <v>101</v>
      </c>
      <c r="T1628">
        <f t="shared" si="103"/>
        <v>2013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4">
        <f t="shared" si="100"/>
        <v>41239.207638888889</v>
      </c>
      <c r="J1629" s="14">
        <f t="shared" si="101"/>
        <v>41205.707048611112</v>
      </c>
      <c r="K1629">
        <v>1353905940</v>
      </c>
      <c r="L1629">
        <v>1351011489</v>
      </c>
      <c r="M1629" t="b">
        <v>0</v>
      </c>
      <c r="N1629">
        <v>38</v>
      </c>
      <c r="O1629" t="b">
        <v>1</v>
      </c>
      <c r="P1629" t="s">
        <v>8274</v>
      </c>
      <c r="Q1629" s="10" t="s">
        <v>8322</v>
      </c>
      <c r="R1629" t="s">
        <v>8323</v>
      </c>
      <c r="S1629">
        <f t="shared" si="102"/>
        <v>117</v>
      </c>
      <c r="T1629">
        <f t="shared" si="103"/>
        <v>2012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4">
        <f t="shared" si="100"/>
        <v>41807.737060185187</v>
      </c>
      <c r="J1630" s="14">
        <f t="shared" si="101"/>
        <v>41774.737060185187</v>
      </c>
      <c r="K1630">
        <v>1403026882</v>
      </c>
      <c r="L1630">
        <v>1400175682</v>
      </c>
      <c r="M1630" t="b">
        <v>0</v>
      </c>
      <c r="N1630">
        <v>88</v>
      </c>
      <c r="O1630" t="b">
        <v>1</v>
      </c>
      <c r="P1630" t="s">
        <v>8274</v>
      </c>
      <c r="Q1630" s="10" t="s">
        <v>8322</v>
      </c>
      <c r="R1630" t="s">
        <v>8323</v>
      </c>
      <c r="S1630">
        <f t="shared" si="102"/>
        <v>101</v>
      </c>
      <c r="T1630">
        <f t="shared" si="103"/>
        <v>2014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4">
        <f t="shared" si="100"/>
        <v>41690.867280092592</v>
      </c>
      <c r="J1631" s="14">
        <f t="shared" si="101"/>
        <v>41645.867280092592</v>
      </c>
      <c r="K1631">
        <v>1392929333</v>
      </c>
      <c r="L1631">
        <v>1389041333</v>
      </c>
      <c r="M1631" t="b">
        <v>0</v>
      </c>
      <c r="N1631">
        <v>82</v>
      </c>
      <c r="O1631" t="b">
        <v>1</v>
      </c>
      <c r="P1631" t="s">
        <v>8274</v>
      </c>
      <c r="Q1631" s="10" t="s">
        <v>8322</v>
      </c>
      <c r="R1631" t="s">
        <v>8323</v>
      </c>
      <c r="S1631">
        <f t="shared" si="102"/>
        <v>104</v>
      </c>
      <c r="T1631">
        <f t="shared" si="103"/>
        <v>2014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4">
        <f t="shared" si="100"/>
        <v>40970.290972222225</v>
      </c>
      <c r="J1632" s="14">
        <f t="shared" si="101"/>
        <v>40939.837673611109</v>
      </c>
      <c r="K1632">
        <v>1330671540</v>
      </c>
      <c r="L1632">
        <v>1328040375</v>
      </c>
      <c r="M1632" t="b">
        <v>0</v>
      </c>
      <c r="N1632">
        <v>126</v>
      </c>
      <c r="O1632" t="b">
        <v>1</v>
      </c>
      <c r="P1632" t="s">
        <v>8274</v>
      </c>
      <c r="Q1632" s="10" t="s">
        <v>8322</v>
      </c>
      <c r="R1632" t="s">
        <v>8323</v>
      </c>
      <c r="S1632">
        <f t="shared" si="102"/>
        <v>265</v>
      </c>
      <c r="T1632">
        <f t="shared" si="103"/>
        <v>2012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4">
        <f t="shared" si="100"/>
        <v>41194.859502314815</v>
      </c>
      <c r="J1633" s="14">
        <f t="shared" si="101"/>
        <v>41164.859502314815</v>
      </c>
      <c r="K1633">
        <v>1350074261</v>
      </c>
      <c r="L1633">
        <v>1347482261</v>
      </c>
      <c r="M1633" t="b">
        <v>0</v>
      </c>
      <c r="N1633">
        <v>133</v>
      </c>
      <c r="O1633" t="b">
        <v>1</v>
      </c>
      <c r="P1633" t="s">
        <v>8274</v>
      </c>
      <c r="Q1633" s="10" t="s">
        <v>8322</v>
      </c>
      <c r="R1633" t="s">
        <v>8323</v>
      </c>
      <c r="S1633">
        <f t="shared" si="102"/>
        <v>156</v>
      </c>
      <c r="T1633">
        <f t="shared" si="103"/>
        <v>2012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4">
        <f t="shared" si="100"/>
        <v>40810.340902777774</v>
      </c>
      <c r="J1634" s="14">
        <f t="shared" si="101"/>
        <v>40750.340902777774</v>
      </c>
      <c r="K1634">
        <v>1316851854</v>
      </c>
      <c r="L1634">
        <v>1311667854</v>
      </c>
      <c r="M1634" t="b">
        <v>0</v>
      </c>
      <c r="N1634">
        <v>47</v>
      </c>
      <c r="O1634" t="b">
        <v>1</v>
      </c>
      <c r="P1634" t="s">
        <v>8274</v>
      </c>
      <c r="Q1634" s="10" t="s">
        <v>8322</v>
      </c>
      <c r="R1634" t="s">
        <v>8323</v>
      </c>
      <c r="S1634">
        <f t="shared" si="102"/>
        <v>102</v>
      </c>
      <c r="T1634">
        <f t="shared" si="103"/>
        <v>2011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4">
        <f t="shared" si="100"/>
        <v>40924.208333333336</v>
      </c>
      <c r="J1635" s="14">
        <f t="shared" si="101"/>
        <v>40896.883750000001</v>
      </c>
      <c r="K1635">
        <v>1326690000</v>
      </c>
      <c r="L1635">
        <v>1324329156</v>
      </c>
      <c r="M1635" t="b">
        <v>0</v>
      </c>
      <c r="N1635">
        <v>58</v>
      </c>
      <c r="O1635" t="b">
        <v>1</v>
      </c>
      <c r="P1635" t="s">
        <v>8274</v>
      </c>
      <c r="Q1635" s="10" t="s">
        <v>8322</v>
      </c>
      <c r="R1635" t="s">
        <v>8323</v>
      </c>
      <c r="S1635">
        <f t="shared" si="102"/>
        <v>100</v>
      </c>
      <c r="T1635">
        <f t="shared" si="103"/>
        <v>2011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4">
        <f t="shared" si="100"/>
        <v>40696.249305555553</v>
      </c>
      <c r="J1636" s="14">
        <f t="shared" si="101"/>
        <v>40658.189826388887</v>
      </c>
      <c r="K1636">
        <v>1306994340</v>
      </c>
      <c r="L1636">
        <v>1303706001</v>
      </c>
      <c r="M1636" t="b">
        <v>0</v>
      </c>
      <c r="N1636">
        <v>32</v>
      </c>
      <c r="O1636" t="b">
        <v>1</v>
      </c>
      <c r="P1636" t="s">
        <v>8274</v>
      </c>
      <c r="Q1636" s="10" t="s">
        <v>8322</v>
      </c>
      <c r="R1636" t="s">
        <v>8323</v>
      </c>
      <c r="S1636">
        <f t="shared" si="102"/>
        <v>101</v>
      </c>
      <c r="T1636">
        <f t="shared" si="103"/>
        <v>2011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4">
        <f t="shared" si="100"/>
        <v>42562.868761574078</v>
      </c>
      <c r="J1637" s="14">
        <f t="shared" si="101"/>
        <v>42502.868761574078</v>
      </c>
      <c r="K1637">
        <v>1468270261</v>
      </c>
      <c r="L1637">
        <v>1463086261</v>
      </c>
      <c r="M1637" t="b">
        <v>0</v>
      </c>
      <c r="N1637">
        <v>37</v>
      </c>
      <c r="O1637" t="b">
        <v>1</v>
      </c>
      <c r="P1637" t="s">
        <v>8274</v>
      </c>
      <c r="Q1637" s="10" t="s">
        <v>8322</v>
      </c>
      <c r="R1637" t="s">
        <v>8323</v>
      </c>
      <c r="S1637">
        <f t="shared" si="102"/>
        <v>125</v>
      </c>
      <c r="T1637">
        <f t="shared" si="103"/>
        <v>2016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4">
        <f t="shared" si="100"/>
        <v>40706.166666666664</v>
      </c>
      <c r="J1638" s="14">
        <f t="shared" si="101"/>
        <v>40663.08666666667</v>
      </c>
      <c r="K1638">
        <v>1307851200</v>
      </c>
      <c r="L1638">
        <v>1304129088</v>
      </c>
      <c r="M1638" t="b">
        <v>0</v>
      </c>
      <c r="N1638">
        <v>87</v>
      </c>
      <c r="O1638" t="b">
        <v>1</v>
      </c>
      <c r="P1638" t="s">
        <v>8274</v>
      </c>
      <c r="Q1638" s="10" t="s">
        <v>8322</v>
      </c>
      <c r="R1638" t="s">
        <v>8323</v>
      </c>
      <c r="S1638">
        <f t="shared" si="102"/>
        <v>104</v>
      </c>
      <c r="T1638">
        <f t="shared" si="103"/>
        <v>2011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4">
        <f t="shared" si="100"/>
        <v>40178.98541666667</v>
      </c>
      <c r="J1639" s="14">
        <f t="shared" si="101"/>
        <v>40122.751620370371</v>
      </c>
      <c r="K1639">
        <v>1262302740</v>
      </c>
      <c r="L1639">
        <v>1257444140</v>
      </c>
      <c r="M1639" t="b">
        <v>0</v>
      </c>
      <c r="N1639">
        <v>15</v>
      </c>
      <c r="O1639" t="b">
        <v>1</v>
      </c>
      <c r="P1639" t="s">
        <v>8274</v>
      </c>
      <c r="Q1639" s="10" t="s">
        <v>8322</v>
      </c>
      <c r="R1639" t="s">
        <v>8323</v>
      </c>
      <c r="S1639">
        <f t="shared" si="102"/>
        <v>104</v>
      </c>
      <c r="T1639">
        <f t="shared" si="103"/>
        <v>2009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4">
        <f t="shared" si="100"/>
        <v>41333.892361111109</v>
      </c>
      <c r="J1640" s="14">
        <f t="shared" si="101"/>
        <v>41288.68712962963</v>
      </c>
      <c r="K1640">
        <v>1362086700</v>
      </c>
      <c r="L1640">
        <v>1358180968</v>
      </c>
      <c r="M1640" t="b">
        <v>0</v>
      </c>
      <c r="N1640">
        <v>27</v>
      </c>
      <c r="O1640" t="b">
        <v>1</v>
      </c>
      <c r="P1640" t="s">
        <v>8274</v>
      </c>
      <c r="Q1640" s="10" t="s">
        <v>8322</v>
      </c>
      <c r="R1640" t="s">
        <v>8323</v>
      </c>
      <c r="S1640">
        <f t="shared" si="102"/>
        <v>105</v>
      </c>
      <c r="T1640">
        <f t="shared" si="103"/>
        <v>2013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4">
        <f t="shared" si="100"/>
        <v>40971.652372685188</v>
      </c>
      <c r="J1641" s="14">
        <f t="shared" si="101"/>
        <v>40941.652372685188</v>
      </c>
      <c r="K1641">
        <v>1330789165</v>
      </c>
      <c r="L1641">
        <v>1328197165</v>
      </c>
      <c r="M1641" t="b">
        <v>0</v>
      </c>
      <c r="N1641">
        <v>19</v>
      </c>
      <c r="O1641" t="b">
        <v>1</v>
      </c>
      <c r="P1641" t="s">
        <v>8274</v>
      </c>
      <c r="Q1641" s="10" t="s">
        <v>8322</v>
      </c>
      <c r="R1641" t="s">
        <v>8323</v>
      </c>
      <c r="S1641">
        <f t="shared" si="102"/>
        <v>100</v>
      </c>
      <c r="T1641">
        <f t="shared" si="103"/>
        <v>2012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4">
        <f t="shared" si="100"/>
        <v>40393.082638888889</v>
      </c>
      <c r="J1642" s="14">
        <f t="shared" si="101"/>
        <v>40379.23096064815</v>
      </c>
      <c r="K1642">
        <v>1280800740</v>
      </c>
      <c r="L1642">
        <v>1279603955</v>
      </c>
      <c r="M1642" t="b">
        <v>0</v>
      </c>
      <c r="N1642">
        <v>17</v>
      </c>
      <c r="O1642" t="b">
        <v>1</v>
      </c>
      <c r="P1642" t="s">
        <v>8274</v>
      </c>
      <c r="Q1642" s="10" t="s">
        <v>8322</v>
      </c>
      <c r="R1642" t="s">
        <v>8323</v>
      </c>
      <c r="S1642">
        <f t="shared" si="102"/>
        <v>170</v>
      </c>
      <c r="T1642">
        <f t="shared" si="103"/>
        <v>2010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4">
        <f t="shared" si="100"/>
        <v>41992.596574074079</v>
      </c>
      <c r="J1643" s="14">
        <f t="shared" si="101"/>
        <v>41962.596574074079</v>
      </c>
      <c r="K1643">
        <v>1418998744</v>
      </c>
      <c r="L1643">
        <v>1416406744</v>
      </c>
      <c r="M1643" t="b">
        <v>0</v>
      </c>
      <c r="N1643">
        <v>26</v>
      </c>
      <c r="O1643" t="b">
        <v>1</v>
      </c>
      <c r="P1643" t="s">
        <v>8290</v>
      </c>
      <c r="Q1643" s="10" t="s">
        <v>8322</v>
      </c>
      <c r="R1643" t="s">
        <v>8343</v>
      </c>
      <c r="S1643">
        <f t="shared" si="102"/>
        <v>101</v>
      </c>
      <c r="T1643">
        <f t="shared" si="103"/>
        <v>2014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4">
        <f t="shared" si="100"/>
        <v>40708.024618055555</v>
      </c>
      <c r="J1644" s="14">
        <f t="shared" si="101"/>
        <v>40688.024618055555</v>
      </c>
      <c r="K1644">
        <v>1308011727</v>
      </c>
      <c r="L1644">
        <v>1306283727</v>
      </c>
      <c r="M1644" t="b">
        <v>0</v>
      </c>
      <c r="N1644">
        <v>28</v>
      </c>
      <c r="O1644" t="b">
        <v>1</v>
      </c>
      <c r="P1644" t="s">
        <v>8290</v>
      </c>
      <c r="Q1644" s="10" t="s">
        <v>8322</v>
      </c>
      <c r="R1644" t="s">
        <v>8343</v>
      </c>
      <c r="S1644">
        <f t="shared" si="102"/>
        <v>100</v>
      </c>
      <c r="T1644">
        <f t="shared" si="103"/>
        <v>2011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4">
        <f t="shared" si="100"/>
        <v>41176.824212962965</v>
      </c>
      <c r="J1645" s="14">
        <f t="shared" si="101"/>
        <v>41146.824212962965</v>
      </c>
      <c r="K1645">
        <v>1348516012</v>
      </c>
      <c r="L1645">
        <v>1345924012</v>
      </c>
      <c r="M1645" t="b">
        <v>0</v>
      </c>
      <c r="N1645">
        <v>37</v>
      </c>
      <c r="O1645" t="b">
        <v>1</v>
      </c>
      <c r="P1645" t="s">
        <v>8290</v>
      </c>
      <c r="Q1645" s="10" t="s">
        <v>8322</v>
      </c>
      <c r="R1645" t="s">
        <v>8343</v>
      </c>
      <c r="S1645">
        <f t="shared" si="102"/>
        <v>125</v>
      </c>
      <c r="T1645">
        <f t="shared" si="103"/>
        <v>2012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4">
        <f t="shared" si="100"/>
        <v>41235.101388888892</v>
      </c>
      <c r="J1646" s="14">
        <f t="shared" si="101"/>
        <v>41175.05972222222</v>
      </c>
      <c r="K1646">
        <v>1353551160</v>
      </c>
      <c r="L1646">
        <v>1348363560</v>
      </c>
      <c r="M1646" t="b">
        <v>0</v>
      </c>
      <c r="N1646">
        <v>128</v>
      </c>
      <c r="O1646" t="b">
        <v>1</v>
      </c>
      <c r="P1646" t="s">
        <v>8290</v>
      </c>
      <c r="Q1646" s="10" t="s">
        <v>8322</v>
      </c>
      <c r="R1646" t="s">
        <v>8343</v>
      </c>
      <c r="S1646">
        <f t="shared" si="102"/>
        <v>110</v>
      </c>
      <c r="T1646">
        <f t="shared" si="103"/>
        <v>2012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4">
        <f t="shared" si="100"/>
        <v>41535.617361111108</v>
      </c>
      <c r="J1647" s="14">
        <f t="shared" si="101"/>
        <v>41521.617361111108</v>
      </c>
      <c r="K1647">
        <v>1379515740</v>
      </c>
      <c r="L1647">
        <v>1378306140</v>
      </c>
      <c r="M1647" t="b">
        <v>0</v>
      </c>
      <c r="N1647">
        <v>10</v>
      </c>
      <c r="O1647" t="b">
        <v>1</v>
      </c>
      <c r="P1647" t="s">
        <v>8290</v>
      </c>
      <c r="Q1647" s="10" t="s">
        <v>8322</v>
      </c>
      <c r="R1647" t="s">
        <v>8343</v>
      </c>
      <c r="S1647">
        <f t="shared" si="102"/>
        <v>111</v>
      </c>
      <c r="T1647">
        <f t="shared" si="103"/>
        <v>2013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4">
        <f t="shared" si="100"/>
        <v>41865.757638888892</v>
      </c>
      <c r="J1648" s="14">
        <f t="shared" si="101"/>
        <v>41833.450266203705</v>
      </c>
      <c r="K1648">
        <v>1408039860</v>
      </c>
      <c r="L1648">
        <v>1405248503</v>
      </c>
      <c r="M1648" t="b">
        <v>0</v>
      </c>
      <c r="N1648">
        <v>83</v>
      </c>
      <c r="O1648" t="b">
        <v>1</v>
      </c>
      <c r="P1648" t="s">
        <v>8290</v>
      </c>
      <c r="Q1648" s="10" t="s">
        <v>8322</v>
      </c>
      <c r="R1648" t="s">
        <v>8343</v>
      </c>
      <c r="S1648">
        <f t="shared" si="102"/>
        <v>110</v>
      </c>
      <c r="T1648">
        <f t="shared" si="103"/>
        <v>2014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4">
        <f t="shared" si="100"/>
        <v>41069.409456018519</v>
      </c>
      <c r="J1649" s="14">
        <f t="shared" si="101"/>
        <v>41039.409456018519</v>
      </c>
      <c r="K1649">
        <v>1339235377</v>
      </c>
      <c r="L1649">
        <v>1336643377</v>
      </c>
      <c r="M1649" t="b">
        <v>0</v>
      </c>
      <c r="N1649">
        <v>46</v>
      </c>
      <c r="O1649" t="b">
        <v>1</v>
      </c>
      <c r="P1649" t="s">
        <v>8290</v>
      </c>
      <c r="Q1649" s="10" t="s">
        <v>8322</v>
      </c>
      <c r="R1649" t="s">
        <v>8343</v>
      </c>
      <c r="S1649">
        <f t="shared" si="102"/>
        <v>105</v>
      </c>
      <c r="T1649">
        <f t="shared" si="103"/>
        <v>2012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4">
        <f t="shared" si="100"/>
        <v>40622.662986111114</v>
      </c>
      <c r="J1650" s="14">
        <f t="shared" si="101"/>
        <v>40592.704652777778</v>
      </c>
      <c r="K1650">
        <v>1300636482</v>
      </c>
      <c r="L1650">
        <v>1298048082</v>
      </c>
      <c r="M1650" t="b">
        <v>0</v>
      </c>
      <c r="N1650">
        <v>90</v>
      </c>
      <c r="O1650" t="b">
        <v>1</v>
      </c>
      <c r="P1650" t="s">
        <v>8290</v>
      </c>
      <c r="Q1650" s="10" t="s">
        <v>8322</v>
      </c>
      <c r="R1650" t="s">
        <v>8343</v>
      </c>
      <c r="S1650">
        <f t="shared" si="102"/>
        <v>125</v>
      </c>
      <c r="T1650">
        <f t="shared" si="103"/>
        <v>2011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4">
        <f t="shared" si="100"/>
        <v>41782.684664351851</v>
      </c>
      <c r="J1651" s="14">
        <f t="shared" si="101"/>
        <v>41737.684664351851</v>
      </c>
      <c r="K1651">
        <v>1400862355</v>
      </c>
      <c r="L1651">
        <v>1396974355</v>
      </c>
      <c r="M1651" t="b">
        <v>0</v>
      </c>
      <c r="N1651">
        <v>81</v>
      </c>
      <c r="O1651" t="b">
        <v>1</v>
      </c>
      <c r="P1651" t="s">
        <v>8290</v>
      </c>
      <c r="Q1651" s="10" t="s">
        <v>8322</v>
      </c>
      <c r="R1651" t="s">
        <v>8343</v>
      </c>
      <c r="S1651">
        <f t="shared" si="102"/>
        <v>101</v>
      </c>
      <c r="T1651">
        <f t="shared" si="103"/>
        <v>2014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4">
        <f t="shared" si="100"/>
        <v>41556.435613425929</v>
      </c>
      <c r="J1652" s="14">
        <f t="shared" si="101"/>
        <v>41526.435613425929</v>
      </c>
      <c r="K1652">
        <v>1381314437</v>
      </c>
      <c r="L1652">
        <v>1378722437</v>
      </c>
      <c r="M1652" t="b">
        <v>0</v>
      </c>
      <c r="N1652">
        <v>32</v>
      </c>
      <c r="O1652" t="b">
        <v>1</v>
      </c>
      <c r="P1652" t="s">
        <v>8290</v>
      </c>
      <c r="Q1652" s="10" t="s">
        <v>8322</v>
      </c>
      <c r="R1652" t="s">
        <v>8343</v>
      </c>
      <c r="S1652">
        <f t="shared" si="102"/>
        <v>142</v>
      </c>
      <c r="T1652">
        <f t="shared" si="103"/>
        <v>2013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4">
        <f t="shared" si="100"/>
        <v>40659.290972222225</v>
      </c>
      <c r="J1653" s="14">
        <f t="shared" si="101"/>
        <v>40625.900694444441</v>
      </c>
      <c r="K1653">
        <v>1303801140</v>
      </c>
      <c r="L1653">
        <v>1300916220</v>
      </c>
      <c r="M1653" t="b">
        <v>0</v>
      </c>
      <c r="N1653">
        <v>20</v>
      </c>
      <c r="O1653" t="b">
        <v>1</v>
      </c>
      <c r="P1653" t="s">
        <v>8290</v>
      </c>
      <c r="Q1653" s="10" t="s">
        <v>8322</v>
      </c>
      <c r="R1653" t="s">
        <v>8343</v>
      </c>
      <c r="S1653">
        <f t="shared" si="102"/>
        <v>101</v>
      </c>
      <c r="T1653">
        <f t="shared" si="103"/>
        <v>2011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4">
        <f t="shared" si="100"/>
        <v>41602.534641203703</v>
      </c>
      <c r="J1654" s="14">
        <f t="shared" si="101"/>
        <v>41572.492974537039</v>
      </c>
      <c r="K1654">
        <v>1385297393</v>
      </c>
      <c r="L1654">
        <v>1382701793</v>
      </c>
      <c r="M1654" t="b">
        <v>0</v>
      </c>
      <c r="N1654">
        <v>70</v>
      </c>
      <c r="O1654" t="b">
        <v>1</v>
      </c>
      <c r="P1654" t="s">
        <v>8290</v>
      </c>
      <c r="Q1654" s="10" t="s">
        <v>8322</v>
      </c>
      <c r="R1654" t="s">
        <v>8343</v>
      </c>
      <c r="S1654">
        <f t="shared" si="102"/>
        <v>101</v>
      </c>
      <c r="T1654">
        <f t="shared" si="103"/>
        <v>2013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4">
        <f t="shared" si="100"/>
        <v>40657.834444444445</v>
      </c>
      <c r="J1655" s="14">
        <f t="shared" si="101"/>
        <v>40626.834444444445</v>
      </c>
      <c r="K1655">
        <v>1303675296</v>
      </c>
      <c r="L1655">
        <v>1300996896</v>
      </c>
      <c r="M1655" t="b">
        <v>0</v>
      </c>
      <c r="N1655">
        <v>168</v>
      </c>
      <c r="O1655" t="b">
        <v>1</v>
      </c>
      <c r="P1655" t="s">
        <v>8290</v>
      </c>
      <c r="Q1655" s="10" t="s">
        <v>8322</v>
      </c>
      <c r="R1655" t="s">
        <v>8343</v>
      </c>
      <c r="S1655">
        <f t="shared" si="102"/>
        <v>174</v>
      </c>
      <c r="T1655">
        <f t="shared" si="103"/>
        <v>2011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4">
        <f t="shared" si="100"/>
        <v>41017.890740740739</v>
      </c>
      <c r="J1656" s="14">
        <f t="shared" si="101"/>
        <v>40987.890740740739</v>
      </c>
      <c r="K1656">
        <v>1334784160</v>
      </c>
      <c r="L1656">
        <v>1332192160</v>
      </c>
      <c r="M1656" t="b">
        <v>0</v>
      </c>
      <c r="N1656">
        <v>34</v>
      </c>
      <c r="O1656" t="b">
        <v>1</v>
      </c>
      <c r="P1656" t="s">
        <v>8290</v>
      </c>
      <c r="Q1656" s="10" t="s">
        <v>8322</v>
      </c>
      <c r="R1656" t="s">
        <v>8343</v>
      </c>
      <c r="S1656">
        <f t="shared" si="102"/>
        <v>120</v>
      </c>
      <c r="T1656">
        <f t="shared" si="103"/>
        <v>2012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4">
        <f t="shared" si="100"/>
        <v>41004.750231481477</v>
      </c>
      <c r="J1657" s="14">
        <f t="shared" si="101"/>
        <v>40974.791898148149</v>
      </c>
      <c r="K1657">
        <v>1333648820</v>
      </c>
      <c r="L1657">
        <v>1331060420</v>
      </c>
      <c r="M1657" t="b">
        <v>0</v>
      </c>
      <c r="N1657">
        <v>48</v>
      </c>
      <c r="O1657" t="b">
        <v>1</v>
      </c>
      <c r="P1657" t="s">
        <v>8290</v>
      </c>
      <c r="Q1657" s="10" t="s">
        <v>8322</v>
      </c>
      <c r="R1657" t="s">
        <v>8343</v>
      </c>
      <c r="S1657">
        <f t="shared" si="102"/>
        <v>143</v>
      </c>
      <c r="T1657">
        <f t="shared" si="103"/>
        <v>2012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4">
        <f t="shared" si="100"/>
        <v>41256.928842592592</v>
      </c>
      <c r="J1658" s="14">
        <f t="shared" si="101"/>
        <v>41226.928842592592</v>
      </c>
      <c r="K1658">
        <v>1355437052</v>
      </c>
      <c r="L1658">
        <v>1352845052</v>
      </c>
      <c r="M1658" t="b">
        <v>0</v>
      </c>
      <c r="N1658">
        <v>48</v>
      </c>
      <c r="O1658" t="b">
        <v>1</v>
      </c>
      <c r="P1658" t="s">
        <v>8290</v>
      </c>
      <c r="Q1658" s="10" t="s">
        <v>8322</v>
      </c>
      <c r="R1658" t="s">
        <v>8343</v>
      </c>
      <c r="S1658">
        <f t="shared" si="102"/>
        <v>100</v>
      </c>
      <c r="T1658">
        <f t="shared" si="103"/>
        <v>2012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4">
        <f t="shared" si="100"/>
        <v>41053.782037037039</v>
      </c>
      <c r="J1659" s="14">
        <f t="shared" si="101"/>
        <v>41023.782037037039</v>
      </c>
      <c r="K1659">
        <v>1337885168</v>
      </c>
      <c r="L1659">
        <v>1335293168</v>
      </c>
      <c r="M1659" t="b">
        <v>0</v>
      </c>
      <c r="N1659">
        <v>221</v>
      </c>
      <c r="O1659" t="b">
        <v>1</v>
      </c>
      <c r="P1659" t="s">
        <v>8290</v>
      </c>
      <c r="Q1659" s="10" t="s">
        <v>8322</v>
      </c>
      <c r="R1659" t="s">
        <v>8343</v>
      </c>
      <c r="S1659">
        <f t="shared" si="102"/>
        <v>105</v>
      </c>
      <c r="T1659">
        <f t="shared" si="103"/>
        <v>2012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4">
        <f t="shared" si="100"/>
        <v>41261.597222222219</v>
      </c>
      <c r="J1660" s="14">
        <f t="shared" si="101"/>
        <v>41223.22184027778</v>
      </c>
      <c r="K1660">
        <v>1355840400</v>
      </c>
      <c r="L1660">
        <v>1352524767</v>
      </c>
      <c r="M1660" t="b">
        <v>0</v>
      </c>
      <c r="N1660">
        <v>107</v>
      </c>
      <c r="O1660" t="b">
        <v>1</v>
      </c>
      <c r="P1660" t="s">
        <v>8290</v>
      </c>
      <c r="Q1660" s="10" t="s">
        <v>8322</v>
      </c>
      <c r="R1660" t="s">
        <v>8343</v>
      </c>
      <c r="S1660">
        <f t="shared" si="102"/>
        <v>132</v>
      </c>
      <c r="T1660">
        <f t="shared" si="103"/>
        <v>2012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4">
        <f t="shared" si="100"/>
        <v>41625.5</v>
      </c>
      <c r="J1661" s="14">
        <f t="shared" si="101"/>
        <v>41596.913437499999</v>
      </c>
      <c r="K1661">
        <v>1387281600</v>
      </c>
      <c r="L1661">
        <v>1384811721</v>
      </c>
      <c r="M1661" t="b">
        <v>0</v>
      </c>
      <c r="N1661">
        <v>45</v>
      </c>
      <c r="O1661" t="b">
        <v>1</v>
      </c>
      <c r="P1661" t="s">
        <v>8290</v>
      </c>
      <c r="Q1661" s="10" t="s">
        <v>8322</v>
      </c>
      <c r="R1661" t="s">
        <v>8343</v>
      </c>
      <c r="S1661">
        <f t="shared" si="102"/>
        <v>113</v>
      </c>
      <c r="T1661">
        <f t="shared" si="103"/>
        <v>2013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4">
        <f t="shared" si="100"/>
        <v>42490.915972222225</v>
      </c>
      <c r="J1662" s="14">
        <f t="shared" si="101"/>
        <v>42459.693865740745</v>
      </c>
      <c r="K1662">
        <v>1462053540</v>
      </c>
      <c r="L1662">
        <v>1459355950</v>
      </c>
      <c r="M1662" t="b">
        <v>0</v>
      </c>
      <c r="N1662">
        <v>36</v>
      </c>
      <c r="O1662" t="b">
        <v>1</v>
      </c>
      <c r="P1662" t="s">
        <v>8290</v>
      </c>
      <c r="Q1662" s="10" t="s">
        <v>8322</v>
      </c>
      <c r="R1662" t="s">
        <v>8343</v>
      </c>
      <c r="S1662">
        <f t="shared" si="102"/>
        <v>1254</v>
      </c>
      <c r="T1662">
        <f t="shared" si="103"/>
        <v>2016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4">
        <f t="shared" si="100"/>
        <v>42386.875</v>
      </c>
      <c r="J1663" s="14">
        <f t="shared" si="101"/>
        <v>42343.998043981483</v>
      </c>
      <c r="K1663">
        <v>1453064400</v>
      </c>
      <c r="L1663">
        <v>1449359831</v>
      </c>
      <c r="M1663" t="b">
        <v>0</v>
      </c>
      <c r="N1663">
        <v>101</v>
      </c>
      <c r="O1663" t="b">
        <v>1</v>
      </c>
      <c r="P1663" t="s">
        <v>8290</v>
      </c>
      <c r="Q1663" s="10" t="s">
        <v>8322</v>
      </c>
      <c r="R1663" t="s">
        <v>8343</v>
      </c>
      <c r="S1663">
        <f t="shared" si="102"/>
        <v>103</v>
      </c>
      <c r="T1663">
        <f t="shared" si="103"/>
        <v>2015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4">
        <f t="shared" si="100"/>
        <v>40908.239999999998</v>
      </c>
      <c r="J1664" s="14">
        <f t="shared" si="101"/>
        <v>40848.198333333334</v>
      </c>
      <c r="K1664">
        <v>1325310336</v>
      </c>
      <c r="L1664">
        <v>1320122736</v>
      </c>
      <c r="M1664" t="b">
        <v>0</v>
      </c>
      <c r="N1664">
        <v>62</v>
      </c>
      <c r="O1664" t="b">
        <v>1</v>
      </c>
      <c r="P1664" t="s">
        <v>8290</v>
      </c>
      <c r="Q1664" s="10" t="s">
        <v>8322</v>
      </c>
      <c r="R1664" t="s">
        <v>8343</v>
      </c>
      <c r="S1664">
        <f t="shared" si="102"/>
        <v>103</v>
      </c>
      <c r="T1664">
        <f t="shared" si="103"/>
        <v>2011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4">
        <f t="shared" si="100"/>
        <v>42036.02207175926</v>
      </c>
      <c r="J1665" s="14">
        <f t="shared" si="101"/>
        <v>42006.02207175926</v>
      </c>
      <c r="K1665">
        <v>1422750707</v>
      </c>
      <c r="L1665">
        <v>1420158707</v>
      </c>
      <c r="M1665" t="b">
        <v>0</v>
      </c>
      <c r="N1665">
        <v>32</v>
      </c>
      <c r="O1665" t="b">
        <v>1</v>
      </c>
      <c r="P1665" t="s">
        <v>8290</v>
      </c>
      <c r="Q1665" s="10" t="s">
        <v>8322</v>
      </c>
      <c r="R1665" t="s">
        <v>8343</v>
      </c>
      <c r="S1665">
        <f t="shared" si="102"/>
        <v>108</v>
      </c>
      <c r="T1665">
        <f t="shared" si="103"/>
        <v>2015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4">
        <f t="shared" ref="I1666:I1729" si="104">K1666/60/60/24+DATE(1970,1,1)</f>
        <v>40984.165972222225</v>
      </c>
      <c r="J1666" s="14">
        <f t="shared" ref="J1666:J1729" si="105">L1666/60/60/24+DATE(1970,1,1)</f>
        <v>40939.761782407404</v>
      </c>
      <c r="K1666">
        <v>1331870340</v>
      </c>
      <c r="L1666">
        <v>1328033818</v>
      </c>
      <c r="M1666" t="b">
        <v>0</v>
      </c>
      <c r="N1666">
        <v>89</v>
      </c>
      <c r="O1666" t="b">
        <v>1</v>
      </c>
      <c r="P1666" t="s">
        <v>8290</v>
      </c>
      <c r="Q1666" s="10" t="s">
        <v>8322</v>
      </c>
      <c r="R1666" t="s">
        <v>8343</v>
      </c>
      <c r="S1666">
        <f t="shared" ref="S1666:S1729" si="106">ROUND(E1666/D1666*100,0)</f>
        <v>122</v>
      </c>
      <c r="T1666">
        <f t="shared" ref="T1666:T1729" si="107">YEAR(J1666)</f>
        <v>2012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4">
        <f t="shared" si="104"/>
        <v>40596.125</v>
      </c>
      <c r="J1667" s="14">
        <f t="shared" si="105"/>
        <v>40564.649456018517</v>
      </c>
      <c r="K1667">
        <v>1298343600</v>
      </c>
      <c r="L1667">
        <v>1295624113</v>
      </c>
      <c r="M1667" t="b">
        <v>0</v>
      </c>
      <c r="N1667">
        <v>93</v>
      </c>
      <c r="O1667" t="b">
        <v>1</v>
      </c>
      <c r="P1667" t="s">
        <v>8290</v>
      </c>
      <c r="Q1667" s="10" t="s">
        <v>8322</v>
      </c>
      <c r="R1667" t="s">
        <v>8343</v>
      </c>
      <c r="S1667">
        <f t="shared" si="106"/>
        <v>119</v>
      </c>
      <c r="T1667">
        <f t="shared" si="107"/>
        <v>2011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4">
        <f t="shared" si="104"/>
        <v>41361.211493055554</v>
      </c>
      <c r="J1668" s="14">
        <f t="shared" si="105"/>
        <v>41331.253159722226</v>
      </c>
      <c r="K1668">
        <v>1364447073</v>
      </c>
      <c r="L1668">
        <v>1361858673</v>
      </c>
      <c r="M1668" t="b">
        <v>0</v>
      </c>
      <c r="N1668">
        <v>98</v>
      </c>
      <c r="O1668" t="b">
        <v>1</v>
      </c>
      <c r="P1668" t="s">
        <v>8290</v>
      </c>
      <c r="Q1668" s="10" t="s">
        <v>8322</v>
      </c>
      <c r="R1668" t="s">
        <v>8343</v>
      </c>
      <c r="S1668">
        <f t="shared" si="106"/>
        <v>161</v>
      </c>
      <c r="T1668">
        <f t="shared" si="107"/>
        <v>2013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4">
        <f t="shared" si="104"/>
        <v>41709.290972222225</v>
      </c>
      <c r="J1669" s="14">
        <f t="shared" si="105"/>
        <v>41682.0705787037</v>
      </c>
      <c r="K1669">
        <v>1394521140</v>
      </c>
      <c r="L1669">
        <v>1392169298</v>
      </c>
      <c r="M1669" t="b">
        <v>0</v>
      </c>
      <c r="N1669">
        <v>82</v>
      </c>
      <c r="O1669" t="b">
        <v>1</v>
      </c>
      <c r="P1669" t="s">
        <v>8290</v>
      </c>
      <c r="Q1669" s="10" t="s">
        <v>8322</v>
      </c>
      <c r="R1669" t="s">
        <v>8343</v>
      </c>
      <c r="S1669">
        <f t="shared" si="106"/>
        <v>127</v>
      </c>
      <c r="T1669">
        <f t="shared" si="107"/>
        <v>2014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4">
        <f t="shared" si="104"/>
        <v>40875.191423611112</v>
      </c>
      <c r="J1670" s="14">
        <f t="shared" si="105"/>
        <v>40845.14975694444</v>
      </c>
      <c r="K1670">
        <v>1322454939</v>
      </c>
      <c r="L1670">
        <v>1319859339</v>
      </c>
      <c r="M1670" t="b">
        <v>0</v>
      </c>
      <c r="N1670">
        <v>116</v>
      </c>
      <c r="O1670" t="b">
        <v>1</v>
      </c>
      <c r="P1670" t="s">
        <v>8290</v>
      </c>
      <c r="Q1670" s="10" t="s">
        <v>8322</v>
      </c>
      <c r="R1670" t="s">
        <v>8343</v>
      </c>
      <c r="S1670">
        <f t="shared" si="106"/>
        <v>103</v>
      </c>
      <c r="T1670">
        <f t="shared" si="107"/>
        <v>2011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4">
        <f t="shared" si="104"/>
        <v>42521.885138888887</v>
      </c>
      <c r="J1671" s="14">
        <f t="shared" si="105"/>
        <v>42461.885138888887</v>
      </c>
      <c r="K1671">
        <v>1464729276</v>
      </c>
      <c r="L1671">
        <v>1459545276</v>
      </c>
      <c r="M1671" t="b">
        <v>0</v>
      </c>
      <c r="N1671">
        <v>52</v>
      </c>
      <c r="O1671" t="b">
        <v>1</v>
      </c>
      <c r="P1671" t="s">
        <v>8290</v>
      </c>
      <c r="Q1671" s="10" t="s">
        <v>8322</v>
      </c>
      <c r="R1671" t="s">
        <v>8343</v>
      </c>
      <c r="S1671">
        <f t="shared" si="106"/>
        <v>140</v>
      </c>
      <c r="T1671">
        <f t="shared" si="107"/>
        <v>2016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4">
        <f t="shared" si="104"/>
        <v>40364.166666666664</v>
      </c>
      <c r="J1672" s="14">
        <f t="shared" si="105"/>
        <v>40313.930543981485</v>
      </c>
      <c r="K1672">
        <v>1278302400</v>
      </c>
      <c r="L1672">
        <v>1273961999</v>
      </c>
      <c r="M1672" t="b">
        <v>0</v>
      </c>
      <c r="N1672">
        <v>23</v>
      </c>
      <c r="O1672" t="b">
        <v>1</v>
      </c>
      <c r="P1672" t="s">
        <v>8290</v>
      </c>
      <c r="Q1672" s="10" t="s">
        <v>8322</v>
      </c>
      <c r="R1672" t="s">
        <v>8343</v>
      </c>
      <c r="S1672">
        <f t="shared" si="106"/>
        <v>103</v>
      </c>
      <c r="T1672">
        <f t="shared" si="107"/>
        <v>2010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4">
        <f t="shared" si="104"/>
        <v>42583.54414351852</v>
      </c>
      <c r="J1673" s="14">
        <f t="shared" si="105"/>
        <v>42553.54414351852</v>
      </c>
      <c r="K1673">
        <v>1470056614</v>
      </c>
      <c r="L1673">
        <v>1467464614</v>
      </c>
      <c r="M1673" t="b">
        <v>0</v>
      </c>
      <c r="N1673">
        <v>77</v>
      </c>
      <c r="O1673" t="b">
        <v>1</v>
      </c>
      <c r="P1673" t="s">
        <v>8290</v>
      </c>
      <c r="Q1673" s="10" t="s">
        <v>8322</v>
      </c>
      <c r="R1673" t="s">
        <v>8343</v>
      </c>
      <c r="S1673">
        <f t="shared" si="106"/>
        <v>101</v>
      </c>
      <c r="T1673">
        <f t="shared" si="107"/>
        <v>2016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4">
        <f t="shared" si="104"/>
        <v>41064.656597222223</v>
      </c>
      <c r="J1674" s="14">
        <f t="shared" si="105"/>
        <v>41034.656597222223</v>
      </c>
      <c r="K1674">
        <v>1338824730</v>
      </c>
      <c r="L1674">
        <v>1336232730</v>
      </c>
      <c r="M1674" t="b">
        <v>0</v>
      </c>
      <c r="N1674">
        <v>49</v>
      </c>
      <c r="O1674" t="b">
        <v>1</v>
      </c>
      <c r="P1674" t="s">
        <v>8290</v>
      </c>
      <c r="Q1674" s="10" t="s">
        <v>8322</v>
      </c>
      <c r="R1674" t="s">
        <v>8343</v>
      </c>
      <c r="S1674">
        <f t="shared" si="106"/>
        <v>113</v>
      </c>
      <c r="T1674">
        <f t="shared" si="107"/>
        <v>2012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4">
        <f t="shared" si="104"/>
        <v>42069.878379629634</v>
      </c>
      <c r="J1675" s="14">
        <f t="shared" si="105"/>
        <v>42039.878379629634</v>
      </c>
      <c r="K1675">
        <v>1425675892</v>
      </c>
      <c r="L1675">
        <v>1423083892</v>
      </c>
      <c r="M1675" t="b">
        <v>0</v>
      </c>
      <c r="N1675">
        <v>59</v>
      </c>
      <c r="O1675" t="b">
        <v>1</v>
      </c>
      <c r="P1675" t="s">
        <v>8290</v>
      </c>
      <c r="Q1675" s="10" t="s">
        <v>8322</v>
      </c>
      <c r="R1675" t="s">
        <v>8343</v>
      </c>
      <c r="S1675">
        <f t="shared" si="106"/>
        <v>128</v>
      </c>
      <c r="T1675">
        <f t="shared" si="107"/>
        <v>2015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4">
        <f t="shared" si="104"/>
        <v>42600.290972222225</v>
      </c>
      <c r="J1676" s="14">
        <f t="shared" si="105"/>
        <v>42569.605393518519</v>
      </c>
      <c r="K1676">
        <v>1471503540</v>
      </c>
      <c r="L1676">
        <v>1468852306</v>
      </c>
      <c r="M1676" t="b">
        <v>0</v>
      </c>
      <c r="N1676">
        <v>113</v>
      </c>
      <c r="O1676" t="b">
        <v>1</v>
      </c>
      <c r="P1676" t="s">
        <v>8290</v>
      </c>
      <c r="Q1676" s="10" t="s">
        <v>8322</v>
      </c>
      <c r="R1676" t="s">
        <v>8343</v>
      </c>
      <c r="S1676">
        <f t="shared" si="106"/>
        <v>202</v>
      </c>
      <c r="T1676">
        <f t="shared" si="107"/>
        <v>2016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4">
        <f t="shared" si="104"/>
        <v>40832.918749999997</v>
      </c>
      <c r="J1677" s="14">
        <f t="shared" si="105"/>
        <v>40802.733101851853</v>
      </c>
      <c r="K1677">
        <v>1318802580</v>
      </c>
      <c r="L1677">
        <v>1316194540</v>
      </c>
      <c r="M1677" t="b">
        <v>0</v>
      </c>
      <c r="N1677">
        <v>34</v>
      </c>
      <c r="O1677" t="b">
        <v>1</v>
      </c>
      <c r="P1677" t="s">
        <v>8290</v>
      </c>
      <c r="Q1677" s="10" t="s">
        <v>8322</v>
      </c>
      <c r="R1677" t="s">
        <v>8343</v>
      </c>
      <c r="S1677">
        <f t="shared" si="106"/>
        <v>137</v>
      </c>
      <c r="T1677">
        <f t="shared" si="107"/>
        <v>2011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4">
        <f t="shared" si="104"/>
        <v>41020.165972222225</v>
      </c>
      <c r="J1678" s="14">
        <f t="shared" si="105"/>
        <v>40973.72623842593</v>
      </c>
      <c r="K1678">
        <v>1334980740</v>
      </c>
      <c r="L1678">
        <v>1330968347</v>
      </c>
      <c r="M1678" t="b">
        <v>0</v>
      </c>
      <c r="N1678">
        <v>42</v>
      </c>
      <c r="O1678" t="b">
        <v>1</v>
      </c>
      <c r="P1678" t="s">
        <v>8290</v>
      </c>
      <c r="Q1678" s="10" t="s">
        <v>8322</v>
      </c>
      <c r="R1678" t="s">
        <v>8343</v>
      </c>
      <c r="S1678">
        <f t="shared" si="106"/>
        <v>115</v>
      </c>
      <c r="T1678">
        <f t="shared" si="107"/>
        <v>2012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4">
        <f t="shared" si="104"/>
        <v>42476.249305555553</v>
      </c>
      <c r="J1679" s="14">
        <f t="shared" si="105"/>
        <v>42416.407129629632</v>
      </c>
      <c r="K1679">
        <v>1460786340</v>
      </c>
      <c r="L1679">
        <v>1455615976</v>
      </c>
      <c r="M1679" t="b">
        <v>0</v>
      </c>
      <c r="N1679">
        <v>42</v>
      </c>
      <c r="O1679" t="b">
        <v>1</v>
      </c>
      <c r="P1679" t="s">
        <v>8290</v>
      </c>
      <c r="Q1679" s="10" t="s">
        <v>8322</v>
      </c>
      <c r="R1679" t="s">
        <v>8343</v>
      </c>
      <c r="S1679">
        <f t="shared" si="106"/>
        <v>112</v>
      </c>
      <c r="T1679">
        <f t="shared" si="107"/>
        <v>2016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4">
        <f t="shared" si="104"/>
        <v>41676.854988425926</v>
      </c>
      <c r="J1680" s="14">
        <f t="shared" si="105"/>
        <v>41662.854988425926</v>
      </c>
      <c r="K1680">
        <v>1391718671</v>
      </c>
      <c r="L1680">
        <v>1390509071</v>
      </c>
      <c r="M1680" t="b">
        <v>0</v>
      </c>
      <c r="N1680">
        <v>49</v>
      </c>
      <c r="O1680" t="b">
        <v>1</v>
      </c>
      <c r="P1680" t="s">
        <v>8290</v>
      </c>
      <c r="Q1680" s="10" t="s">
        <v>8322</v>
      </c>
      <c r="R1680" t="s">
        <v>8343</v>
      </c>
      <c r="S1680">
        <f t="shared" si="106"/>
        <v>118</v>
      </c>
      <c r="T1680">
        <f t="shared" si="107"/>
        <v>2014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4">
        <f t="shared" si="104"/>
        <v>40746.068807870368</v>
      </c>
      <c r="J1681" s="14">
        <f t="shared" si="105"/>
        <v>40723.068807870368</v>
      </c>
      <c r="K1681">
        <v>1311298745</v>
      </c>
      <c r="L1681">
        <v>1309311545</v>
      </c>
      <c r="M1681" t="b">
        <v>0</v>
      </c>
      <c r="N1681">
        <v>56</v>
      </c>
      <c r="O1681" t="b">
        <v>1</v>
      </c>
      <c r="P1681" t="s">
        <v>8290</v>
      </c>
      <c r="Q1681" s="10" t="s">
        <v>8322</v>
      </c>
      <c r="R1681" t="s">
        <v>8343</v>
      </c>
      <c r="S1681">
        <f t="shared" si="106"/>
        <v>175</v>
      </c>
      <c r="T1681">
        <f t="shared" si="107"/>
        <v>2011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4">
        <f t="shared" si="104"/>
        <v>41832.757719907408</v>
      </c>
      <c r="J1682" s="14">
        <f t="shared" si="105"/>
        <v>41802.757719907408</v>
      </c>
      <c r="K1682">
        <v>1405188667</v>
      </c>
      <c r="L1682">
        <v>1402596667</v>
      </c>
      <c r="M1682" t="b">
        <v>0</v>
      </c>
      <c r="N1682">
        <v>25</v>
      </c>
      <c r="O1682" t="b">
        <v>1</v>
      </c>
      <c r="P1682" t="s">
        <v>8290</v>
      </c>
      <c r="Q1682" s="10" t="s">
        <v>8322</v>
      </c>
      <c r="R1682" t="s">
        <v>8343</v>
      </c>
      <c r="S1682">
        <f t="shared" si="106"/>
        <v>118</v>
      </c>
      <c r="T1682">
        <f t="shared" si="107"/>
        <v>2014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4">
        <f t="shared" si="104"/>
        <v>42823.083333333328</v>
      </c>
      <c r="J1683" s="14">
        <f t="shared" si="105"/>
        <v>42774.121342592596</v>
      </c>
      <c r="K1683">
        <v>1490752800</v>
      </c>
      <c r="L1683">
        <v>1486522484</v>
      </c>
      <c r="M1683" t="b">
        <v>0</v>
      </c>
      <c r="N1683">
        <v>884</v>
      </c>
      <c r="O1683" t="b">
        <v>0</v>
      </c>
      <c r="P1683" t="s">
        <v>8291</v>
      </c>
      <c r="Q1683" s="10" t="s">
        <v>8322</v>
      </c>
      <c r="R1683" t="s">
        <v>8344</v>
      </c>
      <c r="S1683">
        <f t="shared" si="106"/>
        <v>101</v>
      </c>
      <c r="T1683">
        <f t="shared" si="107"/>
        <v>2017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4">
        <f t="shared" si="104"/>
        <v>42839.171990740739</v>
      </c>
      <c r="J1684" s="14">
        <f t="shared" si="105"/>
        <v>42779.21365740741</v>
      </c>
      <c r="K1684">
        <v>1492142860</v>
      </c>
      <c r="L1684">
        <v>1486962460</v>
      </c>
      <c r="M1684" t="b">
        <v>0</v>
      </c>
      <c r="N1684">
        <v>0</v>
      </c>
      <c r="O1684" t="b">
        <v>0</v>
      </c>
      <c r="P1684" t="s">
        <v>8291</v>
      </c>
      <c r="Q1684" s="10" t="s">
        <v>8322</v>
      </c>
      <c r="R1684" t="s">
        <v>8344</v>
      </c>
      <c r="S1684">
        <f t="shared" si="106"/>
        <v>0</v>
      </c>
      <c r="T1684">
        <f t="shared" si="107"/>
        <v>2017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4">
        <f t="shared" si="104"/>
        <v>42832.781689814816</v>
      </c>
      <c r="J1685" s="14">
        <f t="shared" si="105"/>
        <v>42808.781689814816</v>
      </c>
      <c r="K1685">
        <v>1491590738</v>
      </c>
      <c r="L1685">
        <v>1489517138</v>
      </c>
      <c r="M1685" t="b">
        <v>0</v>
      </c>
      <c r="N1685">
        <v>10</v>
      </c>
      <c r="O1685" t="b">
        <v>0</v>
      </c>
      <c r="P1685" t="s">
        <v>8291</v>
      </c>
      <c r="Q1685" s="10" t="s">
        <v>8322</v>
      </c>
      <c r="R1685" t="s">
        <v>8344</v>
      </c>
      <c r="S1685">
        <f t="shared" si="106"/>
        <v>22</v>
      </c>
      <c r="T1685">
        <f t="shared" si="107"/>
        <v>2017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4">
        <f t="shared" si="104"/>
        <v>42811.773622685185</v>
      </c>
      <c r="J1686" s="14">
        <f t="shared" si="105"/>
        <v>42783.815289351856</v>
      </c>
      <c r="K1686">
        <v>1489775641</v>
      </c>
      <c r="L1686">
        <v>1487360041</v>
      </c>
      <c r="M1686" t="b">
        <v>0</v>
      </c>
      <c r="N1686">
        <v>101</v>
      </c>
      <c r="O1686" t="b">
        <v>0</v>
      </c>
      <c r="P1686" t="s">
        <v>8291</v>
      </c>
      <c r="Q1686" s="10" t="s">
        <v>8322</v>
      </c>
      <c r="R1686" t="s">
        <v>8344</v>
      </c>
      <c r="S1686">
        <f t="shared" si="106"/>
        <v>109</v>
      </c>
      <c r="T1686">
        <f t="shared" si="107"/>
        <v>2017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4">
        <f t="shared" si="104"/>
        <v>42818.208599537036</v>
      </c>
      <c r="J1687" s="14">
        <f t="shared" si="105"/>
        <v>42788.2502662037</v>
      </c>
      <c r="K1687">
        <v>1490331623</v>
      </c>
      <c r="L1687">
        <v>1487743223</v>
      </c>
      <c r="M1687" t="b">
        <v>0</v>
      </c>
      <c r="N1687">
        <v>15</v>
      </c>
      <c r="O1687" t="b">
        <v>0</v>
      </c>
      <c r="P1687" t="s">
        <v>8291</v>
      </c>
      <c r="Q1687" s="10" t="s">
        <v>8322</v>
      </c>
      <c r="R1687" t="s">
        <v>8344</v>
      </c>
      <c r="S1687">
        <f t="shared" si="106"/>
        <v>103</v>
      </c>
      <c r="T1687">
        <f t="shared" si="107"/>
        <v>2017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4">
        <f t="shared" si="104"/>
        <v>42852.802303240736</v>
      </c>
      <c r="J1688" s="14">
        <f t="shared" si="105"/>
        <v>42792.843969907408</v>
      </c>
      <c r="K1688">
        <v>1493320519</v>
      </c>
      <c r="L1688">
        <v>1488140119</v>
      </c>
      <c r="M1688" t="b">
        <v>0</v>
      </c>
      <c r="N1688">
        <v>1</v>
      </c>
      <c r="O1688" t="b">
        <v>0</v>
      </c>
      <c r="P1688" t="s">
        <v>8291</v>
      </c>
      <c r="Q1688" s="10" t="s">
        <v>8322</v>
      </c>
      <c r="R1688" t="s">
        <v>8344</v>
      </c>
      <c r="S1688">
        <f t="shared" si="106"/>
        <v>0</v>
      </c>
      <c r="T1688">
        <f t="shared" si="107"/>
        <v>2017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4">
        <f t="shared" si="104"/>
        <v>42835.84375</v>
      </c>
      <c r="J1689" s="14">
        <f t="shared" si="105"/>
        <v>42802.046817129631</v>
      </c>
      <c r="K1689">
        <v>1491855300</v>
      </c>
      <c r="L1689">
        <v>1488935245</v>
      </c>
      <c r="M1689" t="b">
        <v>0</v>
      </c>
      <c r="N1689">
        <v>39</v>
      </c>
      <c r="O1689" t="b">
        <v>0</v>
      </c>
      <c r="P1689" t="s">
        <v>8291</v>
      </c>
      <c r="Q1689" s="10" t="s">
        <v>8322</v>
      </c>
      <c r="R1689" t="s">
        <v>8344</v>
      </c>
      <c r="S1689">
        <f t="shared" si="106"/>
        <v>31</v>
      </c>
      <c r="T1689">
        <f t="shared" si="107"/>
        <v>2017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4">
        <f t="shared" si="104"/>
        <v>42834.492986111116</v>
      </c>
      <c r="J1690" s="14">
        <f t="shared" si="105"/>
        <v>42804.534652777773</v>
      </c>
      <c r="K1690">
        <v>1491738594</v>
      </c>
      <c r="L1690">
        <v>1489150194</v>
      </c>
      <c r="M1690" t="b">
        <v>0</v>
      </c>
      <c r="N1690">
        <v>7</v>
      </c>
      <c r="O1690" t="b">
        <v>0</v>
      </c>
      <c r="P1690" t="s">
        <v>8291</v>
      </c>
      <c r="Q1690" s="10" t="s">
        <v>8322</v>
      </c>
      <c r="R1690" t="s">
        <v>8344</v>
      </c>
      <c r="S1690">
        <f t="shared" si="106"/>
        <v>44</v>
      </c>
      <c r="T1690">
        <f t="shared" si="107"/>
        <v>2017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4">
        <f t="shared" si="104"/>
        <v>42810.900810185187</v>
      </c>
      <c r="J1691" s="14">
        <f t="shared" si="105"/>
        <v>42780.942476851851</v>
      </c>
      <c r="K1691">
        <v>1489700230</v>
      </c>
      <c r="L1691">
        <v>1487111830</v>
      </c>
      <c r="M1691" t="b">
        <v>0</v>
      </c>
      <c r="N1691">
        <v>14</v>
      </c>
      <c r="O1691" t="b">
        <v>0</v>
      </c>
      <c r="P1691" t="s">
        <v>8291</v>
      </c>
      <c r="Q1691" s="10" t="s">
        <v>8322</v>
      </c>
      <c r="R1691" t="s">
        <v>8344</v>
      </c>
      <c r="S1691">
        <f t="shared" si="106"/>
        <v>100</v>
      </c>
      <c r="T1691">
        <f t="shared" si="107"/>
        <v>2017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4">
        <f t="shared" si="104"/>
        <v>42831.389374999999</v>
      </c>
      <c r="J1692" s="14">
        <f t="shared" si="105"/>
        <v>42801.43104166667</v>
      </c>
      <c r="K1692">
        <v>1491470442</v>
      </c>
      <c r="L1692">
        <v>1488882042</v>
      </c>
      <c r="M1692" t="b">
        <v>0</v>
      </c>
      <c r="N1692">
        <v>11</v>
      </c>
      <c r="O1692" t="b">
        <v>0</v>
      </c>
      <c r="P1692" t="s">
        <v>8291</v>
      </c>
      <c r="Q1692" s="10" t="s">
        <v>8322</v>
      </c>
      <c r="R1692" t="s">
        <v>8344</v>
      </c>
      <c r="S1692">
        <f t="shared" si="106"/>
        <v>25</v>
      </c>
      <c r="T1692">
        <f t="shared" si="107"/>
        <v>2017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4">
        <f t="shared" si="104"/>
        <v>42828.041666666672</v>
      </c>
      <c r="J1693" s="14">
        <f t="shared" si="105"/>
        <v>42795.701481481476</v>
      </c>
      <c r="K1693">
        <v>1491181200</v>
      </c>
      <c r="L1693">
        <v>1488387008</v>
      </c>
      <c r="M1693" t="b">
        <v>0</v>
      </c>
      <c r="N1693">
        <v>38</v>
      </c>
      <c r="O1693" t="b">
        <v>0</v>
      </c>
      <c r="P1693" t="s">
        <v>8291</v>
      </c>
      <c r="Q1693" s="10" t="s">
        <v>8322</v>
      </c>
      <c r="R1693" t="s">
        <v>8344</v>
      </c>
      <c r="S1693">
        <f t="shared" si="106"/>
        <v>33</v>
      </c>
      <c r="T1693">
        <f t="shared" si="107"/>
        <v>2017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4">
        <f t="shared" si="104"/>
        <v>42820.999305555553</v>
      </c>
      <c r="J1694" s="14">
        <f t="shared" si="105"/>
        <v>42788.151238425926</v>
      </c>
      <c r="K1694">
        <v>1490572740</v>
      </c>
      <c r="L1694">
        <v>1487734667</v>
      </c>
      <c r="M1694" t="b">
        <v>0</v>
      </c>
      <c r="N1694">
        <v>15</v>
      </c>
      <c r="O1694" t="b">
        <v>0</v>
      </c>
      <c r="P1694" t="s">
        <v>8291</v>
      </c>
      <c r="Q1694" s="10" t="s">
        <v>8322</v>
      </c>
      <c r="R1694" t="s">
        <v>8344</v>
      </c>
      <c r="S1694">
        <f t="shared" si="106"/>
        <v>48</v>
      </c>
      <c r="T1694">
        <f t="shared" si="107"/>
        <v>2017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4">
        <f t="shared" si="104"/>
        <v>42834.833333333328</v>
      </c>
      <c r="J1695" s="14">
        <f t="shared" si="105"/>
        <v>42803.920277777783</v>
      </c>
      <c r="K1695">
        <v>1491768000</v>
      </c>
      <c r="L1695">
        <v>1489097112</v>
      </c>
      <c r="M1695" t="b">
        <v>0</v>
      </c>
      <c r="N1695">
        <v>8</v>
      </c>
      <c r="O1695" t="b">
        <v>0</v>
      </c>
      <c r="P1695" t="s">
        <v>8291</v>
      </c>
      <c r="Q1695" s="10" t="s">
        <v>8322</v>
      </c>
      <c r="R1695" t="s">
        <v>8344</v>
      </c>
      <c r="S1695">
        <f t="shared" si="106"/>
        <v>9</v>
      </c>
      <c r="T1695">
        <f t="shared" si="107"/>
        <v>2017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4">
        <f t="shared" si="104"/>
        <v>42821.191666666666</v>
      </c>
      <c r="J1696" s="14">
        <f t="shared" si="105"/>
        <v>42791.669837962967</v>
      </c>
      <c r="K1696">
        <v>1490589360</v>
      </c>
      <c r="L1696">
        <v>1488038674</v>
      </c>
      <c r="M1696" t="b">
        <v>0</v>
      </c>
      <c r="N1696">
        <v>1</v>
      </c>
      <c r="O1696" t="b">
        <v>0</v>
      </c>
      <c r="P1696" t="s">
        <v>8291</v>
      </c>
      <c r="Q1696" s="10" t="s">
        <v>8322</v>
      </c>
      <c r="R1696" t="s">
        <v>8344</v>
      </c>
      <c r="S1696">
        <f t="shared" si="106"/>
        <v>0</v>
      </c>
      <c r="T1696">
        <f t="shared" si="107"/>
        <v>2017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4">
        <f t="shared" si="104"/>
        <v>42835.041666666672</v>
      </c>
      <c r="J1697" s="14">
        <f t="shared" si="105"/>
        <v>42801.031412037039</v>
      </c>
      <c r="K1697">
        <v>1491786000</v>
      </c>
      <c r="L1697">
        <v>1488847514</v>
      </c>
      <c r="M1697" t="b">
        <v>0</v>
      </c>
      <c r="N1697">
        <v>23</v>
      </c>
      <c r="O1697" t="b">
        <v>0</v>
      </c>
      <c r="P1697" t="s">
        <v>8291</v>
      </c>
      <c r="Q1697" s="10" t="s">
        <v>8322</v>
      </c>
      <c r="R1697" t="s">
        <v>8344</v>
      </c>
      <c r="S1697">
        <f t="shared" si="106"/>
        <v>12</v>
      </c>
      <c r="T1697">
        <f t="shared" si="107"/>
        <v>2017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4">
        <f t="shared" si="104"/>
        <v>42826.027905092589</v>
      </c>
      <c r="J1698" s="14">
        <f t="shared" si="105"/>
        <v>42796.069571759261</v>
      </c>
      <c r="K1698">
        <v>1491007211</v>
      </c>
      <c r="L1698">
        <v>1488418811</v>
      </c>
      <c r="M1698" t="b">
        <v>0</v>
      </c>
      <c r="N1698">
        <v>0</v>
      </c>
      <c r="O1698" t="b">
        <v>0</v>
      </c>
      <c r="P1698" t="s">
        <v>8291</v>
      </c>
      <c r="Q1698" s="10" t="s">
        <v>8322</v>
      </c>
      <c r="R1698" t="s">
        <v>8344</v>
      </c>
      <c r="S1698">
        <f t="shared" si="106"/>
        <v>0</v>
      </c>
      <c r="T1698">
        <f t="shared" si="107"/>
        <v>2017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4">
        <f t="shared" si="104"/>
        <v>42834.991296296299</v>
      </c>
      <c r="J1699" s="14">
        <f t="shared" si="105"/>
        <v>42805.032962962956</v>
      </c>
      <c r="K1699">
        <v>1491781648</v>
      </c>
      <c r="L1699">
        <v>1489193248</v>
      </c>
      <c r="M1699" t="b">
        <v>0</v>
      </c>
      <c r="N1699">
        <v>22</v>
      </c>
      <c r="O1699" t="b">
        <v>0</v>
      </c>
      <c r="P1699" t="s">
        <v>8291</v>
      </c>
      <c r="Q1699" s="10" t="s">
        <v>8322</v>
      </c>
      <c r="R1699" t="s">
        <v>8344</v>
      </c>
      <c r="S1699">
        <f t="shared" si="106"/>
        <v>20</v>
      </c>
      <c r="T1699">
        <f t="shared" si="107"/>
        <v>2017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4">
        <f t="shared" si="104"/>
        <v>42820.147916666669</v>
      </c>
      <c r="J1700" s="14">
        <f t="shared" si="105"/>
        <v>42796.207870370374</v>
      </c>
      <c r="K1700">
        <v>1490499180</v>
      </c>
      <c r="L1700">
        <v>1488430760</v>
      </c>
      <c r="M1700" t="b">
        <v>0</v>
      </c>
      <c r="N1700">
        <v>0</v>
      </c>
      <c r="O1700" t="b">
        <v>0</v>
      </c>
      <c r="P1700" t="s">
        <v>8291</v>
      </c>
      <c r="Q1700" s="10" t="s">
        <v>8322</v>
      </c>
      <c r="R1700" t="s">
        <v>8344</v>
      </c>
      <c r="S1700">
        <f t="shared" si="106"/>
        <v>0</v>
      </c>
      <c r="T1700">
        <f t="shared" si="107"/>
        <v>2017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4">
        <f t="shared" si="104"/>
        <v>42836.863946759258</v>
      </c>
      <c r="J1701" s="14">
        <f t="shared" si="105"/>
        <v>42806.863946759258</v>
      </c>
      <c r="K1701">
        <v>1491943445</v>
      </c>
      <c r="L1701">
        <v>1489351445</v>
      </c>
      <c r="M1701" t="b">
        <v>0</v>
      </c>
      <c r="N1701">
        <v>4</v>
      </c>
      <c r="O1701" t="b">
        <v>0</v>
      </c>
      <c r="P1701" t="s">
        <v>8291</v>
      </c>
      <c r="Q1701" s="10" t="s">
        <v>8322</v>
      </c>
      <c r="R1701" t="s">
        <v>8344</v>
      </c>
      <c r="S1701">
        <f t="shared" si="106"/>
        <v>4</v>
      </c>
      <c r="T1701">
        <f t="shared" si="107"/>
        <v>2017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4">
        <f t="shared" si="104"/>
        <v>42826.166666666672</v>
      </c>
      <c r="J1702" s="14">
        <f t="shared" si="105"/>
        <v>42796.071643518517</v>
      </c>
      <c r="K1702">
        <v>1491019200</v>
      </c>
      <c r="L1702">
        <v>1488418990</v>
      </c>
      <c r="M1702" t="b">
        <v>0</v>
      </c>
      <c r="N1702">
        <v>79</v>
      </c>
      <c r="O1702" t="b">
        <v>0</v>
      </c>
      <c r="P1702" t="s">
        <v>8291</v>
      </c>
      <c r="Q1702" s="10" t="s">
        <v>8322</v>
      </c>
      <c r="R1702" t="s">
        <v>8344</v>
      </c>
      <c r="S1702">
        <f t="shared" si="106"/>
        <v>26</v>
      </c>
      <c r="T1702">
        <f t="shared" si="107"/>
        <v>2017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4">
        <f t="shared" si="104"/>
        <v>42019.664409722223</v>
      </c>
      <c r="J1703" s="14">
        <f t="shared" si="105"/>
        <v>41989.664409722223</v>
      </c>
      <c r="K1703">
        <v>1421337405</v>
      </c>
      <c r="L1703">
        <v>1418745405</v>
      </c>
      <c r="M1703" t="b">
        <v>0</v>
      </c>
      <c r="N1703">
        <v>2</v>
      </c>
      <c r="O1703" t="b">
        <v>0</v>
      </c>
      <c r="P1703" t="s">
        <v>8291</v>
      </c>
      <c r="Q1703" s="10" t="s">
        <v>8322</v>
      </c>
      <c r="R1703" t="s">
        <v>8344</v>
      </c>
      <c r="S1703">
        <f t="shared" si="106"/>
        <v>0</v>
      </c>
      <c r="T1703">
        <f t="shared" si="107"/>
        <v>2014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4">
        <f t="shared" si="104"/>
        <v>42093.828125</v>
      </c>
      <c r="J1704" s="14">
        <f t="shared" si="105"/>
        <v>42063.869791666672</v>
      </c>
      <c r="K1704">
        <v>1427745150</v>
      </c>
      <c r="L1704">
        <v>1425156750</v>
      </c>
      <c r="M1704" t="b">
        <v>0</v>
      </c>
      <c r="N1704">
        <v>1</v>
      </c>
      <c r="O1704" t="b">
        <v>0</v>
      </c>
      <c r="P1704" t="s">
        <v>8291</v>
      </c>
      <c r="Q1704" s="10" t="s">
        <v>8322</v>
      </c>
      <c r="R1704" t="s">
        <v>8344</v>
      </c>
      <c r="S1704">
        <f t="shared" si="106"/>
        <v>0</v>
      </c>
      <c r="T1704">
        <f t="shared" si="107"/>
        <v>2015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4">
        <f t="shared" si="104"/>
        <v>42247.281678240746</v>
      </c>
      <c r="J1705" s="14">
        <f t="shared" si="105"/>
        <v>42187.281678240746</v>
      </c>
      <c r="K1705">
        <v>1441003537</v>
      </c>
      <c r="L1705">
        <v>1435819537</v>
      </c>
      <c r="M1705" t="b">
        <v>0</v>
      </c>
      <c r="N1705">
        <v>2</v>
      </c>
      <c r="O1705" t="b">
        <v>0</v>
      </c>
      <c r="P1705" t="s">
        <v>8291</v>
      </c>
      <c r="Q1705" s="10" t="s">
        <v>8322</v>
      </c>
      <c r="R1705" t="s">
        <v>8344</v>
      </c>
      <c r="S1705">
        <f t="shared" si="106"/>
        <v>1</v>
      </c>
      <c r="T1705">
        <f t="shared" si="107"/>
        <v>2015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4">
        <f t="shared" si="104"/>
        <v>42051.139733796299</v>
      </c>
      <c r="J1706" s="14">
        <f t="shared" si="105"/>
        <v>42021.139733796299</v>
      </c>
      <c r="K1706">
        <v>1424056873</v>
      </c>
      <c r="L1706">
        <v>1421464873</v>
      </c>
      <c r="M1706" t="b">
        <v>0</v>
      </c>
      <c r="N1706">
        <v>11</v>
      </c>
      <c r="O1706" t="b">
        <v>0</v>
      </c>
      <c r="P1706" t="s">
        <v>8291</v>
      </c>
      <c r="Q1706" s="10" t="s">
        <v>8322</v>
      </c>
      <c r="R1706" t="s">
        <v>8344</v>
      </c>
      <c r="S1706">
        <f t="shared" si="106"/>
        <v>65</v>
      </c>
      <c r="T1706">
        <f t="shared" si="107"/>
        <v>2015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4">
        <f t="shared" si="104"/>
        <v>42256.666666666672</v>
      </c>
      <c r="J1707" s="14">
        <f t="shared" si="105"/>
        <v>42245.016736111109</v>
      </c>
      <c r="K1707">
        <v>1441814400</v>
      </c>
      <c r="L1707">
        <v>1440807846</v>
      </c>
      <c r="M1707" t="b">
        <v>0</v>
      </c>
      <c r="N1707">
        <v>0</v>
      </c>
      <c r="O1707" t="b">
        <v>0</v>
      </c>
      <c r="P1707" t="s">
        <v>8291</v>
      </c>
      <c r="Q1707" s="10" t="s">
        <v>8322</v>
      </c>
      <c r="R1707" t="s">
        <v>8344</v>
      </c>
      <c r="S1707">
        <f t="shared" si="106"/>
        <v>0</v>
      </c>
      <c r="T1707">
        <f t="shared" si="107"/>
        <v>2015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4">
        <f t="shared" si="104"/>
        <v>42239.306388888886</v>
      </c>
      <c r="J1708" s="14">
        <f t="shared" si="105"/>
        <v>42179.306388888886</v>
      </c>
      <c r="K1708">
        <v>1440314472</v>
      </c>
      <c r="L1708">
        <v>1435130472</v>
      </c>
      <c r="M1708" t="b">
        <v>0</v>
      </c>
      <c r="N1708">
        <v>0</v>
      </c>
      <c r="O1708" t="b">
        <v>0</v>
      </c>
      <c r="P1708" t="s">
        <v>8291</v>
      </c>
      <c r="Q1708" s="10" t="s">
        <v>8322</v>
      </c>
      <c r="R1708" t="s">
        <v>8344</v>
      </c>
      <c r="S1708">
        <f t="shared" si="106"/>
        <v>0</v>
      </c>
      <c r="T1708">
        <f t="shared" si="107"/>
        <v>2015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4">
        <f t="shared" si="104"/>
        <v>42457.679340277777</v>
      </c>
      <c r="J1709" s="14">
        <f t="shared" si="105"/>
        <v>42427.721006944441</v>
      </c>
      <c r="K1709">
        <v>1459181895</v>
      </c>
      <c r="L1709">
        <v>1456593495</v>
      </c>
      <c r="M1709" t="b">
        <v>0</v>
      </c>
      <c r="N1709">
        <v>9</v>
      </c>
      <c r="O1709" t="b">
        <v>0</v>
      </c>
      <c r="P1709" t="s">
        <v>8291</v>
      </c>
      <c r="Q1709" s="10" t="s">
        <v>8322</v>
      </c>
      <c r="R1709" t="s">
        <v>8344</v>
      </c>
      <c r="S1709">
        <f t="shared" si="106"/>
        <v>10</v>
      </c>
      <c r="T1709">
        <f t="shared" si="107"/>
        <v>2016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4">
        <f t="shared" si="104"/>
        <v>42491.866967592592</v>
      </c>
      <c r="J1710" s="14">
        <f t="shared" si="105"/>
        <v>42451.866967592592</v>
      </c>
      <c r="K1710">
        <v>1462135706</v>
      </c>
      <c r="L1710">
        <v>1458679706</v>
      </c>
      <c r="M1710" t="b">
        <v>0</v>
      </c>
      <c r="N1710">
        <v>0</v>
      </c>
      <c r="O1710" t="b">
        <v>0</v>
      </c>
      <c r="P1710" t="s">
        <v>8291</v>
      </c>
      <c r="Q1710" s="10" t="s">
        <v>8322</v>
      </c>
      <c r="R1710" t="s">
        <v>8344</v>
      </c>
      <c r="S1710">
        <f t="shared" si="106"/>
        <v>0</v>
      </c>
      <c r="T1710">
        <f t="shared" si="107"/>
        <v>2016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4">
        <f t="shared" si="104"/>
        <v>41882.818749999999</v>
      </c>
      <c r="J1711" s="14">
        <f t="shared" si="105"/>
        <v>41841.56381944444</v>
      </c>
      <c r="K1711">
        <v>1409513940</v>
      </c>
      <c r="L1711">
        <v>1405949514</v>
      </c>
      <c r="M1711" t="b">
        <v>0</v>
      </c>
      <c r="N1711">
        <v>4</v>
      </c>
      <c r="O1711" t="b">
        <v>0</v>
      </c>
      <c r="P1711" t="s">
        <v>8291</v>
      </c>
      <c r="Q1711" s="10" t="s">
        <v>8322</v>
      </c>
      <c r="R1711" t="s">
        <v>8344</v>
      </c>
      <c r="S1711">
        <f t="shared" si="106"/>
        <v>5</v>
      </c>
      <c r="T1711">
        <f t="shared" si="107"/>
        <v>2014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4">
        <f t="shared" si="104"/>
        <v>42387.541666666672</v>
      </c>
      <c r="J1712" s="14">
        <f t="shared" si="105"/>
        <v>42341.59129629629</v>
      </c>
      <c r="K1712">
        <v>1453122000</v>
      </c>
      <c r="L1712">
        <v>1449151888</v>
      </c>
      <c r="M1712" t="b">
        <v>0</v>
      </c>
      <c r="N1712">
        <v>1</v>
      </c>
      <c r="O1712" t="b">
        <v>0</v>
      </c>
      <c r="P1712" t="s">
        <v>8291</v>
      </c>
      <c r="Q1712" s="10" t="s">
        <v>8322</v>
      </c>
      <c r="R1712" t="s">
        <v>8344</v>
      </c>
      <c r="S1712">
        <f t="shared" si="106"/>
        <v>1</v>
      </c>
      <c r="T1712">
        <f t="shared" si="107"/>
        <v>2015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4">
        <f t="shared" si="104"/>
        <v>41883.646226851852</v>
      </c>
      <c r="J1713" s="14">
        <f t="shared" si="105"/>
        <v>41852.646226851852</v>
      </c>
      <c r="K1713">
        <v>1409585434</v>
      </c>
      <c r="L1713">
        <v>1406907034</v>
      </c>
      <c r="M1713" t="b">
        <v>0</v>
      </c>
      <c r="N1713">
        <v>2</v>
      </c>
      <c r="O1713" t="b">
        <v>0</v>
      </c>
      <c r="P1713" t="s">
        <v>8291</v>
      </c>
      <c r="Q1713" s="10" t="s">
        <v>8322</v>
      </c>
      <c r="R1713" t="s">
        <v>8344</v>
      </c>
      <c r="S1713">
        <f t="shared" si="106"/>
        <v>11</v>
      </c>
      <c r="T1713">
        <f t="shared" si="107"/>
        <v>2014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4">
        <f t="shared" si="104"/>
        <v>42185.913807870369</v>
      </c>
      <c r="J1714" s="14">
        <f t="shared" si="105"/>
        <v>42125.913807870369</v>
      </c>
      <c r="K1714">
        <v>1435701353</v>
      </c>
      <c r="L1714">
        <v>1430517353</v>
      </c>
      <c r="M1714" t="b">
        <v>0</v>
      </c>
      <c r="N1714">
        <v>0</v>
      </c>
      <c r="O1714" t="b">
        <v>0</v>
      </c>
      <c r="P1714" t="s">
        <v>8291</v>
      </c>
      <c r="Q1714" s="10" t="s">
        <v>8322</v>
      </c>
      <c r="R1714" t="s">
        <v>8344</v>
      </c>
      <c r="S1714">
        <f t="shared" si="106"/>
        <v>0</v>
      </c>
      <c r="T1714">
        <f t="shared" si="107"/>
        <v>2015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4">
        <f t="shared" si="104"/>
        <v>41917.801064814819</v>
      </c>
      <c r="J1715" s="14">
        <f t="shared" si="105"/>
        <v>41887.801064814819</v>
      </c>
      <c r="K1715">
        <v>1412536412</v>
      </c>
      <c r="L1715">
        <v>1409944412</v>
      </c>
      <c r="M1715" t="b">
        <v>0</v>
      </c>
      <c r="N1715">
        <v>1</v>
      </c>
      <c r="O1715" t="b">
        <v>0</v>
      </c>
      <c r="P1715" t="s">
        <v>8291</v>
      </c>
      <c r="Q1715" s="10" t="s">
        <v>8322</v>
      </c>
      <c r="R1715" t="s">
        <v>8344</v>
      </c>
      <c r="S1715">
        <f t="shared" si="106"/>
        <v>2</v>
      </c>
      <c r="T1715">
        <f t="shared" si="107"/>
        <v>2014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4">
        <f t="shared" si="104"/>
        <v>42125.918530092589</v>
      </c>
      <c r="J1716" s="14">
        <f t="shared" si="105"/>
        <v>42095.918530092589</v>
      </c>
      <c r="K1716">
        <v>1430517761</v>
      </c>
      <c r="L1716">
        <v>1427925761</v>
      </c>
      <c r="M1716" t="b">
        <v>0</v>
      </c>
      <c r="N1716">
        <v>17</v>
      </c>
      <c r="O1716" t="b">
        <v>0</v>
      </c>
      <c r="P1716" t="s">
        <v>8291</v>
      </c>
      <c r="Q1716" s="10" t="s">
        <v>8322</v>
      </c>
      <c r="R1716" t="s">
        <v>8344</v>
      </c>
      <c r="S1716">
        <f t="shared" si="106"/>
        <v>8</v>
      </c>
      <c r="T1716">
        <f t="shared" si="107"/>
        <v>2015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4">
        <f t="shared" si="104"/>
        <v>42094.140277777777</v>
      </c>
      <c r="J1717" s="14">
        <f t="shared" si="105"/>
        <v>42064.217418981483</v>
      </c>
      <c r="K1717">
        <v>1427772120</v>
      </c>
      <c r="L1717">
        <v>1425186785</v>
      </c>
      <c r="M1717" t="b">
        <v>0</v>
      </c>
      <c r="N1717">
        <v>2</v>
      </c>
      <c r="O1717" t="b">
        <v>0</v>
      </c>
      <c r="P1717" t="s">
        <v>8291</v>
      </c>
      <c r="Q1717" s="10" t="s">
        <v>8322</v>
      </c>
      <c r="R1717" t="s">
        <v>8344</v>
      </c>
      <c r="S1717">
        <f t="shared" si="106"/>
        <v>0</v>
      </c>
      <c r="T1717">
        <f t="shared" si="107"/>
        <v>2015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4">
        <f t="shared" si="104"/>
        <v>42713.619201388887</v>
      </c>
      <c r="J1718" s="14">
        <f t="shared" si="105"/>
        <v>42673.577534722222</v>
      </c>
      <c r="K1718">
        <v>1481295099</v>
      </c>
      <c r="L1718">
        <v>1477835499</v>
      </c>
      <c r="M1718" t="b">
        <v>0</v>
      </c>
      <c r="N1718">
        <v>3</v>
      </c>
      <c r="O1718" t="b">
        <v>0</v>
      </c>
      <c r="P1718" t="s">
        <v>8291</v>
      </c>
      <c r="Q1718" s="10" t="s">
        <v>8322</v>
      </c>
      <c r="R1718" t="s">
        <v>8344</v>
      </c>
      <c r="S1718">
        <f t="shared" si="106"/>
        <v>8</v>
      </c>
      <c r="T1718">
        <f t="shared" si="107"/>
        <v>2016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4">
        <f t="shared" si="104"/>
        <v>42481.166666666672</v>
      </c>
      <c r="J1719" s="14">
        <f t="shared" si="105"/>
        <v>42460.98192129629</v>
      </c>
      <c r="K1719">
        <v>1461211200</v>
      </c>
      <c r="L1719">
        <v>1459467238</v>
      </c>
      <c r="M1719" t="b">
        <v>0</v>
      </c>
      <c r="N1719">
        <v>41</v>
      </c>
      <c r="O1719" t="b">
        <v>0</v>
      </c>
      <c r="P1719" t="s">
        <v>8291</v>
      </c>
      <c r="Q1719" s="10" t="s">
        <v>8322</v>
      </c>
      <c r="R1719" t="s">
        <v>8344</v>
      </c>
      <c r="S1719">
        <f t="shared" si="106"/>
        <v>43</v>
      </c>
      <c r="T1719">
        <f t="shared" si="107"/>
        <v>2016</v>
      </c>
    </row>
    <row r="1720" spans="1:20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4">
        <f t="shared" si="104"/>
        <v>42504.207638888889</v>
      </c>
      <c r="J1720" s="14">
        <f t="shared" si="105"/>
        <v>42460.610520833332</v>
      </c>
      <c r="K1720">
        <v>1463201940</v>
      </c>
      <c r="L1720">
        <v>1459435149</v>
      </c>
      <c r="M1720" t="b">
        <v>0</v>
      </c>
      <c r="N1720">
        <v>2</v>
      </c>
      <c r="O1720" t="b">
        <v>0</v>
      </c>
      <c r="P1720" t="s">
        <v>8291</v>
      </c>
      <c r="Q1720" s="10" t="s">
        <v>8322</v>
      </c>
      <c r="R1720" t="s">
        <v>8344</v>
      </c>
      <c r="S1720">
        <f t="shared" si="106"/>
        <v>0</v>
      </c>
      <c r="T1720">
        <f t="shared" si="107"/>
        <v>2016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4">
        <f t="shared" si="104"/>
        <v>41899.534618055557</v>
      </c>
      <c r="J1721" s="14">
        <f t="shared" si="105"/>
        <v>41869.534618055557</v>
      </c>
      <c r="K1721">
        <v>1410958191</v>
      </c>
      <c r="L1721">
        <v>1408366191</v>
      </c>
      <c r="M1721" t="b">
        <v>0</v>
      </c>
      <c r="N1721">
        <v>3</v>
      </c>
      <c r="O1721" t="b">
        <v>0</v>
      </c>
      <c r="P1721" t="s">
        <v>8291</v>
      </c>
      <c r="Q1721" s="10" t="s">
        <v>8322</v>
      </c>
      <c r="R1721" t="s">
        <v>8344</v>
      </c>
      <c r="S1721">
        <f t="shared" si="106"/>
        <v>1</v>
      </c>
      <c r="T1721">
        <f t="shared" si="107"/>
        <v>2014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4">
        <f t="shared" si="104"/>
        <v>41952.824895833335</v>
      </c>
      <c r="J1722" s="14">
        <f t="shared" si="105"/>
        <v>41922.783229166671</v>
      </c>
      <c r="K1722">
        <v>1415562471</v>
      </c>
      <c r="L1722">
        <v>1412966871</v>
      </c>
      <c r="M1722" t="b">
        <v>0</v>
      </c>
      <c r="N1722">
        <v>8</v>
      </c>
      <c r="O1722" t="b">
        <v>0</v>
      </c>
      <c r="P1722" t="s">
        <v>8291</v>
      </c>
      <c r="Q1722" s="10" t="s">
        <v>8322</v>
      </c>
      <c r="R1722" t="s">
        <v>8344</v>
      </c>
      <c r="S1722">
        <f t="shared" si="106"/>
        <v>6</v>
      </c>
      <c r="T1722">
        <f t="shared" si="107"/>
        <v>2014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4">
        <f t="shared" si="104"/>
        <v>42349.461377314816</v>
      </c>
      <c r="J1723" s="14">
        <f t="shared" si="105"/>
        <v>42319.461377314816</v>
      </c>
      <c r="K1723">
        <v>1449831863</v>
      </c>
      <c r="L1723">
        <v>1447239863</v>
      </c>
      <c r="M1723" t="b">
        <v>0</v>
      </c>
      <c r="N1723">
        <v>0</v>
      </c>
      <c r="O1723" t="b">
        <v>0</v>
      </c>
      <c r="P1723" t="s">
        <v>8291</v>
      </c>
      <c r="Q1723" s="10" t="s">
        <v>8322</v>
      </c>
      <c r="R1723" t="s">
        <v>8344</v>
      </c>
      <c r="S1723">
        <f t="shared" si="106"/>
        <v>0</v>
      </c>
      <c r="T1723">
        <f t="shared" si="107"/>
        <v>2015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4">
        <f t="shared" si="104"/>
        <v>42463.006944444445</v>
      </c>
      <c r="J1724" s="14">
        <f t="shared" si="105"/>
        <v>42425.960983796293</v>
      </c>
      <c r="K1724">
        <v>1459642200</v>
      </c>
      <c r="L1724">
        <v>1456441429</v>
      </c>
      <c r="M1724" t="b">
        <v>0</v>
      </c>
      <c r="N1724">
        <v>1</v>
      </c>
      <c r="O1724" t="b">
        <v>0</v>
      </c>
      <c r="P1724" t="s">
        <v>8291</v>
      </c>
      <c r="Q1724" s="10" t="s">
        <v>8322</v>
      </c>
      <c r="R1724" t="s">
        <v>8344</v>
      </c>
      <c r="S1724">
        <f t="shared" si="106"/>
        <v>0</v>
      </c>
      <c r="T1724">
        <f t="shared" si="107"/>
        <v>2016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4">
        <f t="shared" si="104"/>
        <v>42186.25</v>
      </c>
      <c r="J1725" s="14">
        <f t="shared" si="105"/>
        <v>42129.82540509259</v>
      </c>
      <c r="K1725">
        <v>1435730400</v>
      </c>
      <c r="L1725">
        <v>1430855315</v>
      </c>
      <c r="M1725" t="b">
        <v>0</v>
      </c>
      <c r="N1725">
        <v>3</v>
      </c>
      <c r="O1725" t="b">
        <v>0</v>
      </c>
      <c r="P1725" t="s">
        <v>8291</v>
      </c>
      <c r="Q1725" s="10" t="s">
        <v>8322</v>
      </c>
      <c r="R1725" t="s">
        <v>8344</v>
      </c>
      <c r="S1725">
        <f t="shared" si="106"/>
        <v>7</v>
      </c>
      <c r="T1725">
        <f t="shared" si="107"/>
        <v>2015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4">
        <f t="shared" si="104"/>
        <v>41942.932430555556</v>
      </c>
      <c r="J1726" s="14">
        <f t="shared" si="105"/>
        <v>41912.932430555556</v>
      </c>
      <c r="K1726">
        <v>1414707762</v>
      </c>
      <c r="L1726">
        <v>1412115762</v>
      </c>
      <c r="M1726" t="b">
        <v>0</v>
      </c>
      <c r="N1726">
        <v>4</v>
      </c>
      <c r="O1726" t="b">
        <v>0</v>
      </c>
      <c r="P1726" t="s">
        <v>8291</v>
      </c>
      <c r="Q1726" s="10" t="s">
        <v>8322</v>
      </c>
      <c r="R1726" t="s">
        <v>8344</v>
      </c>
      <c r="S1726">
        <f t="shared" si="106"/>
        <v>1</v>
      </c>
      <c r="T1726">
        <f t="shared" si="107"/>
        <v>2014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4">
        <f t="shared" si="104"/>
        <v>41875.968159722222</v>
      </c>
      <c r="J1727" s="14">
        <f t="shared" si="105"/>
        <v>41845.968159722222</v>
      </c>
      <c r="K1727">
        <v>1408922049</v>
      </c>
      <c r="L1727">
        <v>1406330049</v>
      </c>
      <c r="M1727" t="b">
        <v>0</v>
      </c>
      <c r="N1727">
        <v>9</v>
      </c>
      <c r="O1727" t="b">
        <v>0</v>
      </c>
      <c r="P1727" t="s">
        <v>8291</v>
      </c>
      <c r="Q1727" s="10" t="s">
        <v>8322</v>
      </c>
      <c r="R1727" t="s">
        <v>8344</v>
      </c>
      <c r="S1727">
        <f t="shared" si="106"/>
        <v>10</v>
      </c>
      <c r="T1727">
        <f t="shared" si="107"/>
        <v>2014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4">
        <f t="shared" si="104"/>
        <v>41817.919722222221</v>
      </c>
      <c r="J1728" s="14">
        <f t="shared" si="105"/>
        <v>41788.919722222221</v>
      </c>
      <c r="K1728">
        <v>1403906664</v>
      </c>
      <c r="L1728">
        <v>1401401064</v>
      </c>
      <c r="M1728" t="b">
        <v>0</v>
      </c>
      <c r="N1728">
        <v>16</v>
      </c>
      <c r="O1728" t="b">
        <v>0</v>
      </c>
      <c r="P1728" t="s">
        <v>8291</v>
      </c>
      <c r="Q1728" s="10" t="s">
        <v>8322</v>
      </c>
      <c r="R1728" t="s">
        <v>8344</v>
      </c>
      <c r="S1728">
        <f t="shared" si="106"/>
        <v>34</v>
      </c>
      <c r="T1728">
        <f t="shared" si="107"/>
        <v>2014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4">
        <f t="shared" si="104"/>
        <v>42099.458333333328</v>
      </c>
      <c r="J1729" s="14">
        <f t="shared" si="105"/>
        <v>42044.927974537044</v>
      </c>
      <c r="K1729">
        <v>1428231600</v>
      </c>
      <c r="L1729">
        <v>1423520177</v>
      </c>
      <c r="M1729" t="b">
        <v>0</v>
      </c>
      <c r="N1729">
        <v>1</v>
      </c>
      <c r="O1729" t="b">
        <v>0</v>
      </c>
      <c r="P1729" t="s">
        <v>8291</v>
      </c>
      <c r="Q1729" s="10" t="s">
        <v>8322</v>
      </c>
      <c r="R1729" t="s">
        <v>8344</v>
      </c>
      <c r="S1729">
        <f t="shared" si="106"/>
        <v>0</v>
      </c>
      <c r="T1729">
        <f t="shared" si="107"/>
        <v>2015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4">
        <f t="shared" ref="I1730:I1793" si="108">K1730/60/60/24+DATE(1970,1,1)</f>
        <v>42298.625856481478</v>
      </c>
      <c r="J1730" s="14">
        <f t="shared" ref="J1730:J1793" si="109">L1730/60/60/24+DATE(1970,1,1)</f>
        <v>42268.625856481478</v>
      </c>
      <c r="K1730">
        <v>1445439674</v>
      </c>
      <c r="L1730">
        <v>1442847674</v>
      </c>
      <c r="M1730" t="b">
        <v>0</v>
      </c>
      <c r="N1730">
        <v>7</v>
      </c>
      <c r="O1730" t="b">
        <v>0</v>
      </c>
      <c r="P1730" t="s">
        <v>8291</v>
      </c>
      <c r="Q1730" s="10" t="s">
        <v>8322</v>
      </c>
      <c r="R1730" t="s">
        <v>8344</v>
      </c>
      <c r="S1730">
        <f t="shared" ref="S1730:S1793" si="110">ROUND(E1730/D1730*100,0)</f>
        <v>68</v>
      </c>
      <c r="T1730">
        <f t="shared" ref="T1730:T1793" si="111">YEAR(J1730)</f>
        <v>2015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4">
        <f t="shared" si="108"/>
        <v>42531.052152777775</v>
      </c>
      <c r="J1731" s="14">
        <f t="shared" si="109"/>
        <v>42471.052152777775</v>
      </c>
      <c r="K1731">
        <v>1465521306</v>
      </c>
      <c r="L1731">
        <v>1460337306</v>
      </c>
      <c r="M1731" t="b">
        <v>0</v>
      </c>
      <c r="N1731">
        <v>0</v>
      </c>
      <c r="O1731" t="b">
        <v>0</v>
      </c>
      <c r="P1731" t="s">
        <v>8291</v>
      </c>
      <c r="Q1731" s="10" t="s">
        <v>8322</v>
      </c>
      <c r="R1731" t="s">
        <v>8344</v>
      </c>
      <c r="S1731">
        <f t="shared" si="110"/>
        <v>0</v>
      </c>
      <c r="T1731">
        <f t="shared" si="111"/>
        <v>2016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4">
        <f t="shared" si="108"/>
        <v>42302.087766203709</v>
      </c>
      <c r="J1732" s="14">
        <f t="shared" si="109"/>
        <v>42272.087766203709</v>
      </c>
      <c r="K1732">
        <v>1445738783</v>
      </c>
      <c r="L1732">
        <v>1443146783</v>
      </c>
      <c r="M1732" t="b">
        <v>0</v>
      </c>
      <c r="N1732">
        <v>0</v>
      </c>
      <c r="O1732" t="b">
        <v>0</v>
      </c>
      <c r="P1732" t="s">
        <v>8291</v>
      </c>
      <c r="Q1732" s="10" t="s">
        <v>8322</v>
      </c>
      <c r="R1732" t="s">
        <v>8344</v>
      </c>
      <c r="S1732">
        <f t="shared" si="110"/>
        <v>0</v>
      </c>
      <c r="T1732">
        <f t="shared" si="111"/>
        <v>2015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4">
        <f t="shared" si="108"/>
        <v>42166.625</v>
      </c>
      <c r="J1733" s="14">
        <f t="shared" si="109"/>
        <v>42152.906851851847</v>
      </c>
      <c r="K1733">
        <v>1434034800</v>
      </c>
      <c r="L1733">
        <v>1432849552</v>
      </c>
      <c r="M1733" t="b">
        <v>0</v>
      </c>
      <c r="N1733">
        <v>0</v>
      </c>
      <c r="O1733" t="b">
        <v>0</v>
      </c>
      <c r="P1733" t="s">
        <v>8291</v>
      </c>
      <c r="Q1733" s="10" t="s">
        <v>8322</v>
      </c>
      <c r="R1733" t="s">
        <v>8344</v>
      </c>
      <c r="S1733">
        <f t="shared" si="110"/>
        <v>0</v>
      </c>
      <c r="T1733">
        <f t="shared" si="111"/>
        <v>2015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4">
        <f t="shared" si="108"/>
        <v>42385.208333333328</v>
      </c>
      <c r="J1734" s="14">
        <f t="shared" si="109"/>
        <v>42325.683807870373</v>
      </c>
      <c r="K1734">
        <v>1452920400</v>
      </c>
      <c r="L1734">
        <v>1447777481</v>
      </c>
      <c r="M1734" t="b">
        <v>0</v>
      </c>
      <c r="N1734">
        <v>0</v>
      </c>
      <c r="O1734" t="b">
        <v>0</v>
      </c>
      <c r="P1734" t="s">
        <v>8291</v>
      </c>
      <c r="Q1734" s="10" t="s">
        <v>8322</v>
      </c>
      <c r="R1734" t="s">
        <v>8344</v>
      </c>
      <c r="S1734">
        <f t="shared" si="110"/>
        <v>0</v>
      </c>
      <c r="T1734">
        <f t="shared" si="111"/>
        <v>2015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4">
        <f t="shared" si="108"/>
        <v>42626.895833333328</v>
      </c>
      <c r="J1735" s="14">
        <f t="shared" si="109"/>
        <v>42614.675625000003</v>
      </c>
      <c r="K1735">
        <v>1473802200</v>
      </c>
      <c r="L1735">
        <v>1472746374</v>
      </c>
      <c r="M1735" t="b">
        <v>0</v>
      </c>
      <c r="N1735">
        <v>0</v>
      </c>
      <c r="O1735" t="b">
        <v>0</v>
      </c>
      <c r="P1735" t="s">
        <v>8291</v>
      </c>
      <c r="Q1735" s="10" t="s">
        <v>8322</v>
      </c>
      <c r="R1735" t="s">
        <v>8344</v>
      </c>
      <c r="S1735">
        <f t="shared" si="110"/>
        <v>0</v>
      </c>
      <c r="T1735">
        <f t="shared" si="111"/>
        <v>2016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4">
        <f t="shared" si="108"/>
        <v>42132.036527777775</v>
      </c>
      <c r="J1736" s="14">
        <f t="shared" si="109"/>
        <v>42102.036527777775</v>
      </c>
      <c r="K1736">
        <v>1431046356</v>
      </c>
      <c r="L1736">
        <v>1428454356</v>
      </c>
      <c r="M1736" t="b">
        <v>0</v>
      </c>
      <c r="N1736">
        <v>1</v>
      </c>
      <c r="O1736" t="b">
        <v>0</v>
      </c>
      <c r="P1736" t="s">
        <v>8291</v>
      </c>
      <c r="Q1736" s="10" t="s">
        <v>8322</v>
      </c>
      <c r="R1736" t="s">
        <v>8344</v>
      </c>
      <c r="S1736">
        <f t="shared" si="110"/>
        <v>0</v>
      </c>
      <c r="T1736">
        <f t="shared" si="111"/>
        <v>2015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4">
        <f t="shared" si="108"/>
        <v>42589.814178240747</v>
      </c>
      <c r="J1737" s="14">
        <f t="shared" si="109"/>
        <v>42559.814178240747</v>
      </c>
      <c r="K1737">
        <v>1470598345</v>
      </c>
      <c r="L1737">
        <v>1468006345</v>
      </c>
      <c r="M1737" t="b">
        <v>0</v>
      </c>
      <c r="N1737">
        <v>2</v>
      </c>
      <c r="O1737" t="b">
        <v>0</v>
      </c>
      <c r="P1737" t="s">
        <v>8291</v>
      </c>
      <c r="Q1737" s="10" t="s">
        <v>8322</v>
      </c>
      <c r="R1737" t="s">
        <v>8344</v>
      </c>
      <c r="S1737">
        <f t="shared" si="110"/>
        <v>11</v>
      </c>
      <c r="T1737">
        <f t="shared" si="111"/>
        <v>2016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4">
        <f t="shared" si="108"/>
        <v>42316.90315972222</v>
      </c>
      <c r="J1738" s="14">
        <f t="shared" si="109"/>
        <v>42286.861493055556</v>
      </c>
      <c r="K1738">
        <v>1447018833</v>
      </c>
      <c r="L1738">
        <v>1444423233</v>
      </c>
      <c r="M1738" t="b">
        <v>0</v>
      </c>
      <c r="N1738">
        <v>1</v>
      </c>
      <c r="O1738" t="b">
        <v>0</v>
      </c>
      <c r="P1738" t="s">
        <v>8291</v>
      </c>
      <c r="Q1738" s="10" t="s">
        <v>8322</v>
      </c>
      <c r="R1738" t="s">
        <v>8344</v>
      </c>
      <c r="S1738">
        <f t="shared" si="110"/>
        <v>1</v>
      </c>
      <c r="T1738">
        <f t="shared" si="111"/>
        <v>2015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4">
        <f t="shared" si="108"/>
        <v>42205.948981481488</v>
      </c>
      <c r="J1739" s="14">
        <f t="shared" si="109"/>
        <v>42175.948981481488</v>
      </c>
      <c r="K1739">
        <v>1437432392</v>
      </c>
      <c r="L1739">
        <v>1434840392</v>
      </c>
      <c r="M1739" t="b">
        <v>0</v>
      </c>
      <c r="N1739">
        <v>15</v>
      </c>
      <c r="O1739" t="b">
        <v>0</v>
      </c>
      <c r="P1739" t="s">
        <v>8291</v>
      </c>
      <c r="Q1739" s="10" t="s">
        <v>8322</v>
      </c>
      <c r="R1739" t="s">
        <v>8344</v>
      </c>
      <c r="S1739">
        <f t="shared" si="110"/>
        <v>21</v>
      </c>
      <c r="T1739">
        <f t="shared" si="111"/>
        <v>2015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4">
        <f t="shared" si="108"/>
        <v>41914.874328703707</v>
      </c>
      <c r="J1740" s="14">
        <f t="shared" si="109"/>
        <v>41884.874328703707</v>
      </c>
      <c r="K1740">
        <v>1412283542</v>
      </c>
      <c r="L1740">
        <v>1409691542</v>
      </c>
      <c r="M1740" t="b">
        <v>0</v>
      </c>
      <c r="N1740">
        <v>1</v>
      </c>
      <c r="O1740" t="b">
        <v>0</v>
      </c>
      <c r="P1740" t="s">
        <v>8291</v>
      </c>
      <c r="Q1740" s="10" t="s">
        <v>8322</v>
      </c>
      <c r="R1740" t="s">
        <v>8344</v>
      </c>
      <c r="S1740">
        <f t="shared" si="110"/>
        <v>0</v>
      </c>
      <c r="T1740">
        <f t="shared" si="111"/>
        <v>2014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4">
        <f t="shared" si="108"/>
        <v>42494.832546296297</v>
      </c>
      <c r="J1741" s="14">
        <f t="shared" si="109"/>
        <v>42435.874212962968</v>
      </c>
      <c r="K1741">
        <v>1462391932</v>
      </c>
      <c r="L1741">
        <v>1457297932</v>
      </c>
      <c r="M1741" t="b">
        <v>0</v>
      </c>
      <c r="N1741">
        <v>1</v>
      </c>
      <c r="O1741" t="b">
        <v>0</v>
      </c>
      <c r="P1741" t="s">
        <v>8291</v>
      </c>
      <c r="Q1741" s="10" t="s">
        <v>8322</v>
      </c>
      <c r="R1741" t="s">
        <v>8344</v>
      </c>
      <c r="S1741">
        <f t="shared" si="110"/>
        <v>0</v>
      </c>
      <c r="T1741">
        <f t="shared" si="111"/>
        <v>2016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4">
        <f t="shared" si="108"/>
        <v>42201.817384259266</v>
      </c>
      <c r="J1742" s="14">
        <f t="shared" si="109"/>
        <v>42171.817384259266</v>
      </c>
      <c r="K1742">
        <v>1437075422</v>
      </c>
      <c r="L1742">
        <v>1434483422</v>
      </c>
      <c r="M1742" t="b">
        <v>0</v>
      </c>
      <c r="N1742">
        <v>0</v>
      </c>
      <c r="O1742" t="b">
        <v>0</v>
      </c>
      <c r="P1742" t="s">
        <v>8291</v>
      </c>
      <c r="Q1742" s="10" t="s">
        <v>8322</v>
      </c>
      <c r="R1742" t="s">
        <v>8344</v>
      </c>
      <c r="S1742">
        <f t="shared" si="110"/>
        <v>0</v>
      </c>
      <c r="T1742">
        <f t="shared" si="111"/>
        <v>2015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4">
        <f t="shared" si="108"/>
        <v>42165.628136574072</v>
      </c>
      <c r="J1743" s="14">
        <f t="shared" si="109"/>
        <v>42120.628136574072</v>
      </c>
      <c r="K1743">
        <v>1433948671</v>
      </c>
      <c r="L1743">
        <v>1430060671</v>
      </c>
      <c r="M1743" t="b">
        <v>0</v>
      </c>
      <c r="N1743">
        <v>52</v>
      </c>
      <c r="O1743" t="b">
        <v>1</v>
      </c>
      <c r="P1743" t="s">
        <v>8283</v>
      </c>
      <c r="Q1743" s="10" t="s">
        <v>8335</v>
      </c>
      <c r="R1743" t="s">
        <v>8336</v>
      </c>
      <c r="S1743">
        <f t="shared" si="110"/>
        <v>111</v>
      </c>
      <c r="T1743">
        <f t="shared" si="111"/>
        <v>2015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4">
        <f t="shared" si="108"/>
        <v>42742.875</v>
      </c>
      <c r="J1744" s="14">
        <f t="shared" si="109"/>
        <v>42710.876967592587</v>
      </c>
      <c r="K1744">
        <v>1483822800</v>
      </c>
      <c r="L1744">
        <v>1481058170</v>
      </c>
      <c r="M1744" t="b">
        <v>0</v>
      </c>
      <c r="N1744">
        <v>34</v>
      </c>
      <c r="O1744" t="b">
        <v>1</v>
      </c>
      <c r="P1744" t="s">
        <v>8283</v>
      </c>
      <c r="Q1744" s="10" t="s">
        <v>8335</v>
      </c>
      <c r="R1744" t="s">
        <v>8336</v>
      </c>
      <c r="S1744">
        <f t="shared" si="110"/>
        <v>109</v>
      </c>
      <c r="T1744">
        <f t="shared" si="111"/>
        <v>2016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4">
        <f t="shared" si="108"/>
        <v>42609.165972222225</v>
      </c>
      <c r="J1745" s="14">
        <f t="shared" si="109"/>
        <v>42586.925636574073</v>
      </c>
      <c r="K1745">
        <v>1472270340</v>
      </c>
      <c r="L1745">
        <v>1470348775</v>
      </c>
      <c r="M1745" t="b">
        <v>0</v>
      </c>
      <c r="N1745">
        <v>67</v>
      </c>
      <c r="O1745" t="b">
        <v>1</v>
      </c>
      <c r="P1745" t="s">
        <v>8283</v>
      </c>
      <c r="Q1745" s="10" t="s">
        <v>8335</v>
      </c>
      <c r="R1745" t="s">
        <v>8336</v>
      </c>
      <c r="S1745">
        <f t="shared" si="110"/>
        <v>100</v>
      </c>
      <c r="T1745">
        <f t="shared" si="111"/>
        <v>2016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4">
        <f t="shared" si="108"/>
        <v>42071.563391203701</v>
      </c>
      <c r="J1746" s="14">
        <f t="shared" si="109"/>
        <v>42026.605057870373</v>
      </c>
      <c r="K1746">
        <v>1425821477</v>
      </c>
      <c r="L1746">
        <v>1421937077</v>
      </c>
      <c r="M1746" t="b">
        <v>0</v>
      </c>
      <c r="N1746">
        <v>70</v>
      </c>
      <c r="O1746" t="b">
        <v>1</v>
      </c>
      <c r="P1746" t="s">
        <v>8283</v>
      </c>
      <c r="Q1746" s="10" t="s">
        <v>8335</v>
      </c>
      <c r="R1746" t="s">
        <v>8336</v>
      </c>
      <c r="S1746">
        <f t="shared" si="110"/>
        <v>118</v>
      </c>
      <c r="T1746">
        <f t="shared" si="111"/>
        <v>2015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4">
        <f t="shared" si="108"/>
        <v>42726.083333333328</v>
      </c>
      <c r="J1747" s="14">
        <f t="shared" si="109"/>
        <v>42690.259699074071</v>
      </c>
      <c r="K1747">
        <v>1482372000</v>
      </c>
      <c r="L1747">
        <v>1479276838</v>
      </c>
      <c r="M1747" t="b">
        <v>0</v>
      </c>
      <c r="N1747">
        <v>89</v>
      </c>
      <c r="O1747" t="b">
        <v>1</v>
      </c>
      <c r="P1747" t="s">
        <v>8283</v>
      </c>
      <c r="Q1747" s="10" t="s">
        <v>8335</v>
      </c>
      <c r="R1747" t="s">
        <v>8336</v>
      </c>
      <c r="S1747">
        <f t="shared" si="110"/>
        <v>114</v>
      </c>
      <c r="T1747">
        <f t="shared" si="111"/>
        <v>2016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4">
        <f t="shared" si="108"/>
        <v>42698.083333333328</v>
      </c>
      <c r="J1748" s="14">
        <f t="shared" si="109"/>
        <v>42668.176701388889</v>
      </c>
      <c r="K1748">
        <v>1479952800</v>
      </c>
      <c r="L1748">
        <v>1477368867</v>
      </c>
      <c r="M1748" t="b">
        <v>0</v>
      </c>
      <c r="N1748">
        <v>107</v>
      </c>
      <c r="O1748" t="b">
        <v>1</v>
      </c>
      <c r="P1748" t="s">
        <v>8283</v>
      </c>
      <c r="Q1748" s="10" t="s">
        <v>8335</v>
      </c>
      <c r="R1748" t="s">
        <v>8336</v>
      </c>
      <c r="S1748">
        <f t="shared" si="110"/>
        <v>148</v>
      </c>
      <c r="T1748">
        <f t="shared" si="111"/>
        <v>2016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4">
        <f t="shared" si="108"/>
        <v>42321.625</v>
      </c>
      <c r="J1749" s="14">
        <f t="shared" si="109"/>
        <v>42292.435532407413</v>
      </c>
      <c r="K1749">
        <v>1447426800</v>
      </c>
      <c r="L1749">
        <v>1444904830</v>
      </c>
      <c r="M1749" t="b">
        <v>0</v>
      </c>
      <c r="N1749">
        <v>159</v>
      </c>
      <c r="O1749" t="b">
        <v>1</v>
      </c>
      <c r="P1749" t="s">
        <v>8283</v>
      </c>
      <c r="Q1749" s="10" t="s">
        <v>8335</v>
      </c>
      <c r="R1749" t="s">
        <v>8336</v>
      </c>
      <c r="S1749">
        <f t="shared" si="110"/>
        <v>105</v>
      </c>
      <c r="T1749">
        <f t="shared" si="111"/>
        <v>2015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4">
        <f t="shared" si="108"/>
        <v>42249.950729166667</v>
      </c>
      <c r="J1750" s="14">
        <f t="shared" si="109"/>
        <v>42219.950729166667</v>
      </c>
      <c r="K1750">
        <v>1441234143</v>
      </c>
      <c r="L1750">
        <v>1438642143</v>
      </c>
      <c r="M1750" t="b">
        <v>0</v>
      </c>
      <c r="N1750">
        <v>181</v>
      </c>
      <c r="O1750" t="b">
        <v>1</v>
      </c>
      <c r="P1750" t="s">
        <v>8283</v>
      </c>
      <c r="Q1750" s="10" t="s">
        <v>8335</v>
      </c>
      <c r="R1750" t="s">
        <v>8336</v>
      </c>
      <c r="S1750">
        <f t="shared" si="110"/>
        <v>130</v>
      </c>
      <c r="T1750">
        <f t="shared" si="111"/>
        <v>2015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4">
        <f t="shared" si="108"/>
        <v>42795.791666666672</v>
      </c>
      <c r="J1751" s="14">
        <f t="shared" si="109"/>
        <v>42758.975937499999</v>
      </c>
      <c r="K1751">
        <v>1488394800</v>
      </c>
      <c r="L1751">
        <v>1485213921</v>
      </c>
      <c r="M1751" t="b">
        <v>0</v>
      </c>
      <c r="N1751">
        <v>131</v>
      </c>
      <c r="O1751" t="b">
        <v>1</v>
      </c>
      <c r="P1751" t="s">
        <v>8283</v>
      </c>
      <c r="Q1751" s="10" t="s">
        <v>8335</v>
      </c>
      <c r="R1751" t="s">
        <v>8336</v>
      </c>
      <c r="S1751">
        <f t="shared" si="110"/>
        <v>123</v>
      </c>
      <c r="T1751">
        <f t="shared" si="111"/>
        <v>2017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4">
        <f t="shared" si="108"/>
        <v>42479.836851851855</v>
      </c>
      <c r="J1752" s="14">
        <f t="shared" si="109"/>
        <v>42454.836851851855</v>
      </c>
      <c r="K1752">
        <v>1461096304</v>
      </c>
      <c r="L1752">
        <v>1458936304</v>
      </c>
      <c r="M1752" t="b">
        <v>0</v>
      </c>
      <c r="N1752">
        <v>125</v>
      </c>
      <c r="O1752" t="b">
        <v>1</v>
      </c>
      <c r="P1752" t="s">
        <v>8283</v>
      </c>
      <c r="Q1752" s="10" t="s">
        <v>8335</v>
      </c>
      <c r="R1752" t="s">
        <v>8336</v>
      </c>
      <c r="S1752">
        <f t="shared" si="110"/>
        <v>202</v>
      </c>
      <c r="T1752">
        <f t="shared" si="111"/>
        <v>2016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4">
        <f t="shared" si="108"/>
        <v>42082.739849537036</v>
      </c>
      <c r="J1753" s="14">
        <f t="shared" si="109"/>
        <v>42052.7815162037</v>
      </c>
      <c r="K1753">
        <v>1426787123</v>
      </c>
      <c r="L1753">
        <v>1424198723</v>
      </c>
      <c r="M1753" t="b">
        <v>0</v>
      </c>
      <c r="N1753">
        <v>61</v>
      </c>
      <c r="O1753" t="b">
        <v>1</v>
      </c>
      <c r="P1753" t="s">
        <v>8283</v>
      </c>
      <c r="Q1753" s="10" t="s">
        <v>8335</v>
      </c>
      <c r="R1753" t="s">
        <v>8336</v>
      </c>
      <c r="S1753">
        <f t="shared" si="110"/>
        <v>103</v>
      </c>
      <c r="T1753">
        <f t="shared" si="111"/>
        <v>2015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4">
        <f t="shared" si="108"/>
        <v>42657.253263888888</v>
      </c>
      <c r="J1754" s="14">
        <f t="shared" si="109"/>
        <v>42627.253263888888</v>
      </c>
      <c r="K1754">
        <v>1476425082</v>
      </c>
      <c r="L1754">
        <v>1473833082</v>
      </c>
      <c r="M1754" t="b">
        <v>0</v>
      </c>
      <c r="N1754">
        <v>90</v>
      </c>
      <c r="O1754" t="b">
        <v>1</v>
      </c>
      <c r="P1754" t="s">
        <v>8283</v>
      </c>
      <c r="Q1754" s="10" t="s">
        <v>8335</v>
      </c>
      <c r="R1754" t="s">
        <v>8336</v>
      </c>
      <c r="S1754">
        <f t="shared" si="110"/>
        <v>260</v>
      </c>
      <c r="T1754">
        <f t="shared" si="111"/>
        <v>2016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4">
        <f t="shared" si="108"/>
        <v>42450.707962962959</v>
      </c>
      <c r="J1755" s="14">
        <f t="shared" si="109"/>
        <v>42420.74962962963</v>
      </c>
      <c r="K1755">
        <v>1458579568</v>
      </c>
      <c r="L1755">
        <v>1455991168</v>
      </c>
      <c r="M1755" t="b">
        <v>0</v>
      </c>
      <c r="N1755">
        <v>35</v>
      </c>
      <c r="O1755" t="b">
        <v>1</v>
      </c>
      <c r="P1755" t="s">
        <v>8283</v>
      </c>
      <c r="Q1755" s="10" t="s">
        <v>8335</v>
      </c>
      <c r="R1755" t="s">
        <v>8336</v>
      </c>
      <c r="S1755">
        <f t="shared" si="110"/>
        <v>108</v>
      </c>
      <c r="T1755">
        <f t="shared" si="111"/>
        <v>2016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4">
        <f t="shared" si="108"/>
        <v>42097.835104166668</v>
      </c>
      <c r="J1756" s="14">
        <f t="shared" si="109"/>
        <v>42067.876770833333</v>
      </c>
      <c r="K1756">
        <v>1428091353</v>
      </c>
      <c r="L1756">
        <v>1425502953</v>
      </c>
      <c r="M1756" t="b">
        <v>0</v>
      </c>
      <c r="N1756">
        <v>90</v>
      </c>
      <c r="O1756" t="b">
        <v>1</v>
      </c>
      <c r="P1756" t="s">
        <v>8283</v>
      </c>
      <c r="Q1756" s="10" t="s">
        <v>8335</v>
      </c>
      <c r="R1756" t="s">
        <v>8336</v>
      </c>
      <c r="S1756">
        <f t="shared" si="110"/>
        <v>111</v>
      </c>
      <c r="T1756">
        <f t="shared" si="111"/>
        <v>2015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4">
        <f t="shared" si="108"/>
        <v>42282.788900462961</v>
      </c>
      <c r="J1757" s="14">
        <f t="shared" si="109"/>
        <v>42252.788900462961</v>
      </c>
      <c r="K1757">
        <v>1444071361</v>
      </c>
      <c r="L1757">
        <v>1441479361</v>
      </c>
      <c r="M1757" t="b">
        <v>0</v>
      </c>
      <c r="N1757">
        <v>4</v>
      </c>
      <c r="O1757" t="b">
        <v>1</v>
      </c>
      <c r="P1757" t="s">
        <v>8283</v>
      </c>
      <c r="Q1757" s="10" t="s">
        <v>8335</v>
      </c>
      <c r="R1757" t="s">
        <v>8336</v>
      </c>
      <c r="S1757">
        <f t="shared" si="110"/>
        <v>120</v>
      </c>
      <c r="T1757">
        <f t="shared" si="111"/>
        <v>2015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4">
        <f t="shared" si="108"/>
        <v>42611.167465277773</v>
      </c>
      <c r="J1758" s="14">
        <f t="shared" si="109"/>
        <v>42571.167465277773</v>
      </c>
      <c r="K1758">
        <v>1472443269</v>
      </c>
      <c r="L1758">
        <v>1468987269</v>
      </c>
      <c r="M1758" t="b">
        <v>0</v>
      </c>
      <c r="N1758">
        <v>120</v>
      </c>
      <c r="O1758" t="b">
        <v>1</v>
      </c>
      <c r="P1758" t="s">
        <v>8283</v>
      </c>
      <c r="Q1758" s="10" t="s">
        <v>8335</v>
      </c>
      <c r="R1758" t="s">
        <v>8336</v>
      </c>
      <c r="S1758">
        <f t="shared" si="110"/>
        <v>103</v>
      </c>
      <c r="T1758">
        <f t="shared" si="111"/>
        <v>2016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4">
        <f t="shared" si="108"/>
        <v>42763.811805555553</v>
      </c>
      <c r="J1759" s="14">
        <f t="shared" si="109"/>
        <v>42733.827349537038</v>
      </c>
      <c r="K1759">
        <v>1485631740</v>
      </c>
      <c r="L1759">
        <v>1483041083</v>
      </c>
      <c r="M1759" t="b">
        <v>0</v>
      </c>
      <c r="N1759">
        <v>14</v>
      </c>
      <c r="O1759" t="b">
        <v>1</v>
      </c>
      <c r="P1759" t="s">
        <v>8283</v>
      </c>
      <c r="Q1759" s="10" t="s">
        <v>8335</v>
      </c>
      <c r="R1759" t="s">
        <v>8336</v>
      </c>
      <c r="S1759">
        <f t="shared" si="110"/>
        <v>116</v>
      </c>
      <c r="T1759">
        <f t="shared" si="111"/>
        <v>2016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4">
        <f t="shared" si="108"/>
        <v>42565.955925925926</v>
      </c>
      <c r="J1760" s="14">
        <f t="shared" si="109"/>
        <v>42505.955925925926</v>
      </c>
      <c r="K1760">
        <v>1468536992</v>
      </c>
      <c r="L1760">
        <v>1463352992</v>
      </c>
      <c r="M1760" t="b">
        <v>0</v>
      </c>
      <c r="N1760">
        <v>27</v>
      </c>
      <c r="O1760" t="b">
        <v>1</v>
      </c>
      <c r="P1760" t="s">
        <v>8283</v>
      </c>
      <c r="Q1760" s="10" t="s">
        <v>8335</v>
      </c>
      <c r="R1760" t="s">
        <v>8336</v>
      </c>
      <c r="S1760">
        <f t="shared" si="110"/>
        <v>115</v>
      </c>
      <c r="T1760">
        <f t="shared" si="111"/>
        <v>2016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4">
        <f t="shared" si="108"/>
        <v>42088.787372685183</v>
      </c>
      <c r="J1761" s="14">
        <f t="shared" si="109"/>
        <v>42068.829039351855</v>
      </c>
      <c r="K1761">
        <v>1427309629</v>
      </c>
      <c r="L1761">
        <v>1425585229</v>
      </c>
      <c r="M1761" t="b">
        <v>0</v>
      </c>
      <c r="N1761">
        <v>49</v>
      </c>
      <c r="O1761" t="b">
        <v>1</v>
      </c>
      <c r="P1761" t="s">
        <v>8283</v>
      </c>
      <c r="Q1761" s="10" t="s">
        <v>8335</v>
      </c>
      <c r="R1761" t="s">
        <v>8336</v>
      </c>
      <c r="S1761">
        <f t="shared" si="110"/>
        <v>107</v>
      </c>
      <c r="T1761">
        <f t="shared" si="111"/>
        <v>2015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4">
        <f t="shared" si="108"/>
        <v>42425.67260416667</v>
      </c>
      <c r="J1762" s="14">
        <f t="shared" si="109"/>
        <v>42405.67260416667</v>
      </c>
      <c r="K1762">
        <v>1456416513</v>
      </c>
      <c r="L1762">
        <v>1454688513</v>
      </c>
      <c r="M1762" t="b">
        <v>0</v>
      </c>
      <c r="N1762">
        <v>102</v>
      </c>
      <c r="O1762" t="b">
        <v>1</v>
      </c>
      <c r="P1762" t="s">
        <v>8283</v>
      </c>
      <c r="Q1762" s="10" t="s">
        <v>8335</v>
      </c>
      <c r="R1762" t="s">
        <v>8336</v>
      </c>
      <c r="S1762">
        <f t="shared" si="110"/>
        <v>165</v>
      </c>
      <c r="T1762">
        <f t="shared" si="111"/>
        <v>2016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4">
        <f t="shared" si="108"/>
        <v>42259.567824074074</v>
      </c>
      <c r="J1763" s="14">
        <f t="shared" si="109"/>
        <v>42209.567824074074</v>
      </c>
      <c r="K1763">
        <v>1442065060</v>
      </c>
      <c r="L1763">
        <v>1437745060</v>
      </c>
      <c r="M1763" t="b">
        <v>0</v>
      </c>
      <c r="N1763">
        <v>3</v>
      </c>
      <c r="O1763" t="b">
        <v>1</v>
      </c>
      <c r="P1763" t="s">
        <v>8283</v>
      </c>
      <c r="Q1763" s="10" t="s">
        <v>8335</v>
      </c>
      <c r="R1763" t="s">
        <v>8336</v>
      </c>
      <c r="S1763">
        <f t="shared" si="110"/>
        <v>155</v>
      </c>
      <c r="T1763">
        <f t="shared" si="111"/>
        <v>2015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4">
        <f t="shared" si="108"/>
        <v>42440.982002314813</v>
      </c>
      <c r="J1764" s="14">
        <f t="shared" si="109"/>
        <v>42410.982002314813</v>
      </c>
      <c r="K1764">
        <v>1457739245</v>
      </c>
      <c r="L1764">
        <v>1455147245</v>
      </c>
      <c r="M1764" t="b">
        <v>0</v>
      </c>
      <c r="N1764">
        <v>25</v>
      </c>
      <c r="O1764" t="b">
        <v>1</v>
      </c>
      <c r="P1764" t="s">
        <v>8283</v>
      </c>
      <c r="Q1764" s="10" t="s">
        <v>8335</v>
      </c>
      <c r="R1764" t="s">
        <v>8336</v>
      </c>
      <c r="S1764">
        <f t="shared" si="110"/>
        <v>885</v>
      </c>
      <c r="T1764">
        <f t="shared" si="111"/>
        <v>2016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4">
        <f t="shared" si="108"/>
        <v>42666.868518518517</v>
      </c>
      <c r="J1765" s="14">
        <f t="shared" si="109"/>
        <v>42636.868518518517</v>
      </c>
      <c r="K1765">
        <v>1477255840</v>
      </c>
      <c r="L1765">
        <v>1474663840</v>
      </c>
      <c r="M1765" t="b">
        <v>0</v>
      </c>
      <c r="N1765">
        <v>118</v>
      </c>
      <c r="O1765" t="b">
        <v>1</v>
      </c>
      <c r="P1765" t="s">
        <v>8283</v>
      </c>
      <c r="Q1765" s="10" t="s">
        <v>8335</v>
      </c>
      <c r="R1765" t="s">
        <v>8336</v>
      </c>
      <c r="S1765">
        <f t="shared" si="110"/>
        <v>102</v>
      </c>
      <c r="T1765">
        <f t="shared" si="111"/>
        <v>2016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4">
        <f t="shared" si="108"/>
        <v>41854.485868055555</v>
      </c>
      <c r="J1766" s="14">
        <f t="shared" si="109"/>
        <v>41825.485868055555</v>
      </c>
      <c r="K1766">
        <v>1407065979</v>
      </c>
      <c r="L1766">
        <v>1404560379</v>
      </c>
      <c r="M1766" t="b">
        <v>1</v>
      </c>
      <c r="N1766">
        <v>39</v>
      </c>
      <c r="O1766" t="b">
        <v>0</v>
      </c>
      <c r="P1766" t="s">
        <v>8283</v>
      </c>
      <c r="Q1766" s="10" t="s">
        <v>8335</v>
      </c>
      <c r="R1766" t="s">
        <v>8336</v>
      </c>
      <c r="S1766">
        <f t="shared" si="110"/>
        <v>20</v>
      </c>
      <c r="T1766">
        <f t="shared" si="111"/>
        <v>2014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4">
        <f t="shared" si="108"/>
        <v>41864.980462962965</v>
      </c>
      <c r="J1767" s="14">
        <f t="shared" si="109"/>
        <v>41834.980462962965</v>
      </c>
      <c r="K1767">
        <v>1407972712</v>
      </c>
      <c r="L1767">
        <v>1405380712</v>
      </c>
      <c r="M1767" t="b">
        <v>1</v>
      </c>
      <c r="N1767">
        <v>103</v>
      </c>
      <c r="O1767" t="b">
        <v>0</v>
      </c>
      <c r="P1767" t="s">
        <v>8283</v>
      </c>
      <c r="Q1767" s="10" t="s">
        <v>8335</v>
      </c>
      <c r="R1767" t="s">
        <v>8336</v>
      </c>
      <c r="S1767">
        <f t="shared" si="110"/>
        <v>59</v>
      </c>
      <c r="T1767">
        <f t="shared" si="111"/>
        <v>2014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4">
        <f t="shared" si="108"/>
        <v>41876.859814814816</v>
      </c>
      <c r="J1768" s="14">
        <f t="shared" si="109"/>
        <v>41855.859814814816</v>
      </c>
      <c r="K1768">
        <v>1408999088</v>
      </c>
      <c r="L1768">
        <v>1407184688</v>
      </c>
      <c r="M1768" t="b">
        <v>1</v>
      </c>
      <c r="N1768">
        <v>0</v>
      </c>
      <c r="O1768" t="b">
        <v>0</v>
      </c>
      <c r="P1768" t="s">
        <v>8283</v>
      </c>
      <c r="Q1768" s="10" t="s">
        <v>8335</v>
      </c>
      <c r="R1768" t="s">
        <v>8336</v>
      </c>
      <c r="S1768">
        <f t="shared" si="110"/>
        <v>0</v>
      </c>
      <c r="T1768">
        <f t="shared" si="111"/>
        <v>2014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4">
        <f t="shared" si="108"/>
        <v>41854.658379629633</v>
      </c>
      <c r="J1769" s="14">
        <f t="shared" si="109"/>
        <v>41824.658379629633</v>
      </c>
      <c r="K1769">
        <v>1407080884</v>
      </c>
      <c r="L1769">
        <v>1404488884</v>
      </c>
      <c r="M1769" t="b">
        <v>1</v>
      </c>
      <c r="N1769">
        <v>39</v>
      </c>
      <c r="O1769" t="b">
        <v>0</v>
      </c>
      <c r="P1769" t="s">
        <v>8283</v>
      </c>
      <c r="Q1769" s="10" t="s">
        <v>8335</v>
      </c>
      <c r="R1769" t="s">
        <v>8336</v>
      </c>
      <c r="S1769">
        <f t="shared" si="110"/>
        <v>46</v>
      </c>
      <c r="T1769">
        <f t="shared" si="111"/>
        <v>2014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4">
        <f t="shared" si="108"/>
        <v>41909.560694444444</v>
      </c>
      <c r="J1770" s="14">
        <f t="shared" si="109"/>
        <v>41849.560694444444</v>
      </c>
      <c r="K1770">
        <v>1411824444</v>
      </c>
      <c r="L1770">
        <v>1406640444</v>
      </c>
      <c r="M1770" t="b">
        <v>1</v>
      </c>
      <c r="N1770">
        <v>15</v>
      </c>
      <c r="O1770" t="b">
        <v>0</v>
      </c>
      <c r="P1770" t="s">
        <v>8283</v>
      </c>
      <c r="Q1770" s="10" t="s">
        <v>8335</v>
      </c>
      <c r="R1770" t="s">
        <v>8336</v>
      </c>
      <c r="S1770">
        <f t="shared" si="110"/>
        <v>4</v>
      </c>
      <c r="T1770">
        <f t="shared" si="111"/>
        <v>2014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4">
        <f t="shared" si="108"/>
        <v>42017.818969907406</v>
      </c>
      <c r="J1771" s="14">
        <f t="shared" si="109"/>
        <v>41987.818969907406</v>
      </c>
      <c r="K1771">
        <v>1421177959</v>
      </c>
      <c r="L1771">
        <v>1418585959</v>
      </c>
      <c r="M1771" t="b">
        <v>1</v>
      </c>
      <c r="N1771">
        <v>22</v>
      </c>
      <c r="O1771" t="b">
        <v>0</v>
      </c>
      <c r="P1771" t="s">
        <v>8283</v>
      </c>
      <c r="Q1771" s="10" t="s">
        <v>8335</v>
      </c>
      <c r="R1771" t="s">
        <v>8336</v>
      </c>
      <c r="S1771">
        <f t="shared" si="110"/>
        <v>3</v>
      </c>
      <c r="T1771">
        <f t="shared" si="111"/>
        <v>2014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4">
        <f t="shared" si="108"/>
        <v>41926.780023148152</v>
      </c>
      <c r="J1772" s="14">
        <f t="shared" si="109"/>
        <v>41891.780023148152</v>
      </c>
      <c r="K1772">
        <v>1413312194</v>
      </c>
      <c r="L1772">
        <v>1410288194</v>
      </c>
      <c r="M1772" t="b">
        <v>1</v>
      </c>
      <c r="N1772">
        <v>92</v>
      </c>
      <c r="O1772" t="b">
        <v>0</v>
      </c>
      <c r="P1772" t="s">
        <v>8283</v>
      </c>
      <c r="Q1772" s="10" t="s">
        <v>8335</v>
      </c>
      <c r="R1772" t="s">
        <v>8336</v>
      </c>
      <c r="S1772">
        <f t="shared" si="110"/>
        <v>57</v>
      </c>
      <c r="T1772">
        <f t="shared" si="111"/>
        <v>2014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4">
        <f t="shared" si="108"/>
        <v>41935.979629629634</v>
      </c>
      <c r="J1773" s="14">
        <f t="shared" si="109"/>
        <v>41905.979629629634</v>
      </c>
      <c r="K1773">
        <v>1414107040</v>
      </c>
      <c r="L1773">
        <v>1411515040</v>
      </c>
      <c r="M1773" t="b">
        <v>1</v>
      </c>
      <c r="N1773">
        <v>25</v>
      </c>
      <c r="O1773" t="b">
        <v>0</v>
      </c>
      <c r="P1773" t="s">
        <v>8283</v>
      </c>
      <c r="Q1773" s="10" t="s">
        <v>8335</v>
      </c>
      <c r="R1773" t="s">
        <v>8336</v>
      </c>
      <c r="S1773">
        <f t="shared" si="110"/>
        <v>21</v>
      </c>
      <c r="T1773">
        <f t="shared" si="111"/>
        <v>2014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4">
        <f t="shared" si="108"/>
        <v>41826.718009259261</v>
      </c>
      <c r="J1774" s="14">
        <f t="shared" si="109"/>
        <v>41766.718009259261</v>
      </c>
      <c r="K1774">
        <v>1404666836</v>
      </c>
      <c r="L1774">
        <v>1399482836</v>
      </c>
      <c r="M1774" t="b">
        <v>1</v>
      </c>
      <c r="N1774">
        <v>19</v>
      </c>
      <c r="O1774" t="b">
        <v>0</v>
      </c>
      <c r="P1774" t="s">
        <v>8283</v>
      </c>
      <c r="Q1774" s="10" t="s">
        <v>8335</v>
      </c>
      <c r="R1774" t="s">
        <v>8336</v>
      </c>
      <c r="S1774">
        <f t="shared" si="110"/>
        <v>16</v>
      </c>
      <c r="T1774">
        <f t="shared" si="111"/>
        <v>2014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4">
        <f t="shared" si="108"/>
        <v>42023.760393518518</v>
      </c>
      <c r="J1775" s="14">
        <f t="shared" si="109"/>
        <v>41978.760393518518</v>
      </c>
      <c r="K1775">
        <v>1421691298</v>
      </c>
      <c r="L1775">
        <v>1417803298</v>
      </c>
      <c r="M1775" t="b">
        <v>1</v>
      </c>
      <c r="N1775">
        <v>19</v>
      </c>
      <c r="O1775" t="b">
        <v>0</v>
      </c>
      <c r="P1775" t="s">
        <v>8283</v>
      </c>
      <c r="Q1775" s="10" t="s">
        <v>8335</v>
      </c>
      <c r="R1775" t="s">
        <v>8336</v>
      </c>
      <c r="S1775">
        <f t="shared" si="110"/>
        <v>6</v>
      </c>
      <c r="T1775">
        <f t="shared" si="111"/>
        <v>2014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4">
        <f t="shared" si="108"/>
        <v>41972.624305555553</v>
      </c>
      <c r="J1776" s="14">
        <f t="shared" si="109"/>
        <v>41930.218657407408</v>
      </c>
      <c r="K1776">
        <v>1417273140</v>
      </c>
      <c r="L1776">
        <v>1413609292</v>
      </c>
      <c r="M1776" t="b">
        <v>1</v>
      </c>
      <c r="N1776">
        <v>13</v>
      </c>
      <c r="O1776" t="b">
        <v>0</v>
      </c>
      <c r="P1776" t="s">
        <v>8283</v>
      </c>
      <c r="Q1776" s="10" t="s">
        <v>8335</v>
      </c>
      <c r="R1776" t="s">
        <v>8336</v>
      </c>
      <c r="S1776">
        <f t="shared" si="110"/>
        <v>46</v>
      </c>
      <c r="T1776">
        <f t="shared" si="111"/>
        <v>2014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4">
        <f t="shared" si="108"/>
        <v>41936.976388888892</v>
      </c>
      <c r="J1777" s="14">
        <f t="shared" si="109"/>
        <v>41891.976388888892</v>
      </c>
      <c r="K1777">
        <v>1414193160</v>
      </c>
      <c r="L1777">
        <v>1410305160</v>
      </c>
      <c r="M1777" t="b">
        <v>1</v>
      </c>
      <c r="N1777">
        <v>124</v>
      </c>
      <c r="O1777" t="b">
        <v>0</v>
      </c>
      <c r="P1777" t="s">
        <v>8283</v>
      </c>
      <c r="Q1777" s="10" t="s">
        <v>8335</v>
      </c>
      <c r="R1777" t="s">
        <v>8336</v>
      </c>
      <c r="S1777">
        <f t="shared" si="110"/>
        <v>65</v>
      </c>
      <c r="T1777">
        <f t="shared" si="111"/>
        <v>2014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4">
        <f t="shared" si="108"/>
        <v>41941.95684027778</v>
      </c>
      <c r="J1778" s="14">
        <f t="shared" si="109"/>
        <v>41905.95684027778</v>
      </c>
      <c r="K1778">
        <v>1414623471</v>
      </c>
      <c r="L1778">
        <v>1411513071</v>
      </c>
      <c r="M1778" t="b">
        <v>1</v>
      </c>
      <c r="N1778">
        <v>4</v>
      </c>
      <c r="O1778" t="b">
        <v>0</v>
      </c>
      <c r="P1778" t="s">
        <v>8283</v>
      </c>
      <c r="Q1778" s="10" t="s">
        <v>8335</v>
      </c>
      <c r="R1778" t="s">
        <v>8336</v>
      </c>
      <c r="S1778">
        <f t="shared" si="110"/>
        <v>7</v>
      </c>
      <c r="T1778">
        <f t="shared" si="111"/>
        <v>2014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4">
        <f t="shared" si="108"/>
        <v>42055.357094907406</v>
      </c>
      <c r="J1779" s="14">
        <f t="shared" si="109"/>
        <v>42025.357094907406</v>
      </c>
      <c r="K1779">
        <v>1424421253</v>
      </c>
      <c r="L1779">
        <v>1421829253</v>
      </c>
      <c r="M1779" t="b">
        <v>1</v>
      </c>
      <c r="N1779">
        <v>10</v>
      </c>
      <c r="O1779" t="b">
        <v>0</v>
      </c>
      <c r="P1779" t="s">
        <v>8283</v>
      </c>
      <c r="Q1779" s="10" t="s">
        <v>8335</v>
      </c>
      <c r="R1779" t="s">
        <v>8336</v>
      </c>
      <c r="S1779">
        <f t="shared" si="110"/>
        <v>14</v>
      </c>
      <c r="T1779">
        <f t="shared" si="111"/>
        <v>2015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4">
        <f t="shared" si="108"/>
        <v>42090.821701388893</v>
      </c>
      <c r="J1780" s="14">
        <f t="shared" si="109"/>
        <v>42045.86336805555</v>
      </c>
      <c r="K1780">
        <v>1427485395</v>
      </c>
      <c r="L1780">
        <v>1423600995</v>
      </c>
      <c r="M1780" t="b">
        <v>1</v>
      </c>
      <c r="N1780">
        <v>15</v>
      </c>
      <c r="O1780" t="b">
        <v>0</v>
      </c>
      <c r="P1780" t="s">
        <v>8283</v>
      </c>
      <c r="Q1780" s="10" t="s">
        <v>8335</v>
      </c>
      <c r="R1780" t="s">
        <v>8336</v>
      </c>
      <c r="S1780">
        <f t="shared" si="110"/>
        <v>2</v>
      </c>
      <c r="T1780">
        <f t="shared" si="111"/>
        <v>2015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4">
        <f t="shared" si="108"/>
        <v>42615.691898148143</v>
      </c>
      <c r="J1781" s="14">
        <f t="shared" si="109"/>
        <v>42585.691898148143</v>
      </c>
      <c r="K1781">
        <v>1472834180</v>
      </c>
      <c r="L1781">
        <v>1470242180</v>
      </c>
      <c r="M1781" t="b">
        <v>1</v>
      </c>
      <c r="N1781">
        <v>38</v>
      </c>
      <c r="O1781" t="b">
        <v>0</v>
      </c>
      <c r="P1781" t="s">
        <v>8283</v>
      </c>
      <c r="Q1781" s="10" t="s">
        <v>8335</v>
      </c>
      <c r="R1781" t="s">
        <v>8336</v>
      </c>
      <c r="S1781">
        <f t="shared" si="110"/>
        <v>36</v>
      </c>
      <c r="T1781">
        <f t="shared" si="111"/>
        <v>2016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4">
        <f t="shared" si="108"/>
        <v>42553.600810185191</v>
      </c>
      <c r="J1782" s="14">
        <f t="shared" si="109"/>
        <v>42493.600810185191</v>
      </c>
      <c r="K1782">
        <v>1467469510</v>
      </c>
      <c r="L1782">
        <v>1462285510</v>
      </c>
      <c r="M1782" t="b">
        <v>1</v>
      </c>
      <c r="N1782">
        <v>152</v>
      </c>
      <c r="O1782" t="b">
        <v>0</v>
      </c>
      <c r="P1782" t="s">
        <v>8283</v>
      </c>
      <c r="Q1782" s="10" t="s">
        <v>8335</v>
      </c>
      <c r="R1782" t="s">
        <v>8336</v>
      </c>
      <c r="S1782">
        <f t="shared" si="110"/>
        <v>40</v>
      </c>
      <c r="T1782">
        <f t="shared" si="111"/>
        <v>2016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4">
        <f t="shared" si="108"/>
        <v>42628.617418981477</v>
      </c>
      <c r="J1783" s="14">
        <f t="shared" si="109"/>
        <v>42597.617418981477</v>
      </c>
      <c r="K1783">
        <v>1473950945</v>
      </c>
      <c r="L1783">
        <v>1471272545</v>
      </c>
      <c r="M1783" t="b">
        <v>1</v>
      </c>
      <c r="N1783">
        <v>24</v>
      </c>
      <c r="O1783" t="b">
        <v>0</v>
      </c>
      <c r="P1783" t="s">
        <v>8283</v>
      </c>
      <c r="Q1783" s="10" t="s">
        <v>8335</v>
      </c>
      <c r="R1783" t="s">
        <v>8336</v>
      </c>
      <c r="S1783">
        <f t="shared" si="110"/>
        <v>26</v>
      </c>
      <c r="T1783">
        <f t="shared" si="111"/>
        <v>2016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4">
        <f t="shared" si="108"/>
        <v>42421.575104166666</v>
      </c>
      <c r="J1784" s="14">
        <f t="shared" si="109"/>
        <v>42388.575104166666</v>
      </c>
      <c r="K1784">
        <v>1456062489</v>
      </c>
      <c r="L1784">
        <v>1453211289</v>
      </c>
      <c r="M1784" t="b">
        <v>1</v>
      </c>
      <c r="N1784">
        <v>76</v>
      </c>
      <c r="O1784" t="b">
        <v>0</v>
      </c>
      <c r="P1784" t="s">
        <v>8283</v>
      </c>
      <c r="Q1784" s="10" t="s">
        <v>8335</v>
      </c>
      <c r="R1784" t="s">
        <v>8336</v>
      </c>
      <c r="S1784">
        <f t="shared" si="110"/>
        <v>15</v>
      </c>
      <c r="T1784">
        <f t="shared" si="111"/>
        <v>2016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4">
        <f t="shared" si="108"/>
        <v>42145.949976851851</v>
      </c>
      <c r="J1785" s="14">
        <f t="shared" si="109"/>
        <v>42115.949976851851</v>
      </c>
      <c r="K1785">
        <v>1432248478</v>
      </c>
      <c r="L1785">
        <v>1429656478</v>
      </c>
      <c r="M1785" t="b">
        <v>1</v>
      </c>
      <c r="N1785">
        <v>185</v>
      </c>
      <c r="O1785" t="b">
        <v>0</v>
      </c>
      <c r="P1785" t="s">
        <v>8283</v>
      </c>
      <c r="Q1785" s="10" t="s">
        <v>8335</v>
      </c>
      <c r="R1785" t="s">
        <v>8336</v>
      </c>
      <c r="S1785">
        <f t="shared" si="110"/>
        <v>24</v>
      </c>
      <c r="T1785">
        <f t="shared" si="111"/>
        <v>2015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4">
        <f t="shared" si="108"/>
        <v>42035.142361111109</v>
      </c>
      <c r="J1786" s="14">
        <f t="shared" si="109"/>
        <v>42003.655555555553</v>
      </c>
      <c r="K1786">
        <v>1422674700</v>
      </c>
      <c r="L1786">
        <v>1419954240</v>
      </c>
      <c r="M1786" t="b">
        <v>1</v>
      </c>
      <c r="N1786">
        <v>33</v>
      </c>
      <c r="O1786" t="b">
        <v>0</v>
      </c>
      <c r="P1786" t="s">
        <v>8283</v>
      </c>
      <c r="Q1786" s="10" t="s">
        <v>8335</v>
      </c>
      <c r="R1786" t="s">
        <v>8336</v>
      </c>
      <c r="S1786">
        <f t="shared" si="110"/>
        <v>40</v>
      </c>
      <c r="T1786">
        <f t="shared" si="111"/>
        <v>2014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4">
        <f t="shared" si="108"/>
        <v>41928</v>
      </c>
      <c r="J1787" s="14">
        <f t="shared" si="109"/>
        <v>41897.134895833333</v>
      </c>
      <c r="K1787">
        <v>1413417600</v>
      </c>
      <c r="L1787">
        <v>1410750855</v>
      </c>
      <c r="M1787" t="b">
        <v>1</v>
      </c>
      <c r="N1787">
        <v>108</v>
      </c>
      <c r="O1787" t="b">
        <v>0</v>
      </c>
      <c r="P1787" t="s">
        <v>8283</v>
      </c>
      <c r="Q1787" s="10" t="s">
        <v>8335</v>
      </c>
      <c r="R1787" t="s">
        <v>8336</v>
      </c>
      <c r="S1787">
        <f t="shared" si="110"/>
        <v>20</v>
      </c>
      <c r="T1787">
        <f t="shared" si="111"/>
        <v>2014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4">
        <f t="shared" si="108"/>
        <v>41988.550659722227</v>
      </c>
      <c r="J1788" s="14">
        <f t="shared" si="109"/>
        <v>41958.550659722227</v>
      </c>
      <c r="K1788">
        <v>1418649177</v>
      </c>
      <c r="L1788">
        <v>1416057177</v>
      </c>
      <c r="M1788" t="b">
        <v>1</v>
      </c>
      <c r="N1788">
        <v>29</v>
      </c>
      <c r="O1788" t="b">
        <v>0</v>
      </c>
      <c r="P1788" t="s">
        <v>8283</v>
      </c>
      <c r="Q1788" s="10" t="s">
        <v>8335</v>
      </c>
      <c r="R1788" t="s">
        <v>8336</v>
      </c>
      <c r="S1788">
        <f t="shared" si="110"/>
        <v>48</v>
      </c>
      <c r="T1788">
        <f t="shared" si="111"/>
        <v>2014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4">
        <f t="shared" si="108"/>
        <v>42098.613854166666</v>
      </c>
      <c r="J1789" s="14">
        <f t="shared" si="109"/>
        <v>42068.65552083333</v>
      </c>
      <c r="K1789">
        <v>1428158637</v>
      </c>
      <c r="L1789">
        <v>1425570237</v>
      </c>
      <c r="M1789" t="b">
        <v>1</v>
      </c>
      <c r="N1789">
        <v>24</v>
      </c>
      <c r="O1789" t="b">
        <v>0</v>
      </c>
      <c r="P1789" t="s">
        <v>8283</v>
      </c>
      <c r="Q1789" s="10" t="s">
        <v>8335</v>
      </c>
      <c r="R1789" t="s">
        <v>8336</v>
      </c>
      <c r="S1789">
        <f t="shared" si="110"/>
        <v>15</v>
      </c>
      <c r="T1789">
        <f t="shared" si="111"/>
        <v>2015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4">
        <f t="shared" si="108"/>
        <v>41943.94840277778</v>
      </c>
      <c r="J1790" s="14">
        <f t="shared" si="109"/>
        <v>41913.94840277778</v>
      </c>
      <c r="K1790">
        <v>1414795542</v>
      </c>
      <c r="L1790">
        <v>1412203542</v>
      </c>
      <c r="M1790" t="b">
        <v>1</v>
      </c>
      <c r="N1790">
        <v>4</v>
      </c>
      <c r="O1790" t="b">
        <v>0</v>
      </c>
      <c r="P1790" t="s">
        <v>8283</v>
      </c>
      <c r="Q1790" s="10" t="s">
        <v>8335</v>
      </c>
      <c r="R1790" t="s">
        <v>8336</v>
      </c>
      <c r="S1790">
        <f t="shared" si="110"/>
        <v>1</v>
      </c>
      <c r="T1790">
        <f t="shared" si="111"/>
        <v>2014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4">
        <f t="shared" si="108"/>
        <v>42016.250034722223</v>
      </c>
      <c r="J1791" s="14">
        <f t="shared" si="109"/>
        <v>41956.250034722223</v>
      </c>
      <c r="K1791">
        <v>1421042403</v>
      </c>
      <c r="L1791">
        <v>1415858403</v>
      </c>
      <c r="M1791" t="b">
        <v>1</v>
      </c>
      <c r="N1791">
        <v>4</v>
      </c>
      <c r="O1791" t="b">
        <v>0</v>
      </c>
      <c r="P1791" t="s">
        <v>8283</v>
      </c>
      <c r="Q1791" s="10" t="s">
        <v>8335</v>
      </c>
      <c r="R1791" t="s">
        <v>8336</v>
      </c>
      <c r="S1791">
        <f t="shared" si="110"/>
        <v>1</v>
      </c>
      <c r="T1791">
        <f t="shared" si="111"/>
        <v>2014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4">
        <f t="shared" si="108"/>
        <v>42040.674513888895</v>
      </c>
      <c r="J1792" s="14">
        <f t="shared" si="109"/>
        <v>42010.674513888895</v>
      </c>
      <c r="K1792">
        <v>1423152678</v>
      </c>
      <c r="L1792">
        <v>1420560678</v>
      </c>
      <c r="M1792" t="b">
        <v>1</v>
      </c>
      <c r="N1792">
        <v>15</v>
      </c>
      <c r="O1792" t="b">
        <v>0</v>
      </c>
      <c r="P1792" t="s">
        <v>8283</v>
      </c>
      <c r="Q1792" s="10" t="s">
        <v>8335</v>
      </c>
      <c r="R1792" t="s">
        <v>8336</v>
      </c>
      <c r="S1792">
        <f t="shared" si="110"/>
        <v>5</v>
      </c>
      <c r="T1792">
        <f t="shared" si="111"/>
        <v>2015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4">
        <f t="shared" si="108"/>
        <v>42033.740335648152</v>
      </c>
      <c r="J1793" s="14">
        <f t="shared" si="109"/>
        <v>41973.740335648152</v>
      </c>
      <c r="K1793">
        <v>1422553565</v>
      </c>
      <c r="L1793">
        <v>1417369565</v>
      </c>
      <c r="M1793" t="b">
        <v>1</v>
      </c>
      <c r="N1793">
        <v>4</v>
      </c>
      <c r="O1793" t="b">
        <v>0</v>
      </c>
      <c r="P1793" t="s">
        <v>8283</v>
      </c>
      <c r="Q1793" s="10" t="s">
        <v>8335</v>
      </c>
      <c r="R1793" t="s">
        <v>8336</v>
      </c>
      <c r="S1793">
        <f t="shared" si="110"/>
        <v>4</v>
      </c>
      <c r="T1793">
        <f t="shared" si="111"/>
        <v>2014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4">
        <f t="shared" ref="I1794:I1857" si="112">K1794/60/60/24+DATE(1970,1,1)</f>
        <v>42226.290972222225</v>
      </c>
      <c r="J1794" s="14">
        <f t="shared" ref="J1794:J1857" si="113">L1794/60/60/24+DATE(1970,1,1)</f>
        <v>42189.031041666662</v>
      </c>
      <c r="K1794">
        <v>1439189940</v>
      </c>
      <c r="L1794">
        <v>1435970682</v>
      </c>
      <c r="M1794" t="b">
        <v>1</v>
      </c>
      <c r="N1794">
        <v>139</v>
      </c>
      <c r="O1794" t="b">
        <v>0</v>
      </c>
      <c r="P1794" t="s">
        <v>8283</v>
      </c>
      <c r="Q1794" s="10" t="s">
        <v>8335</v>
      </c>
      <c r="R1794" t="s">
        <v>8336</v>
      </c>
      <c r="S1794">
        <f t="shared" ref="S1794:S1857" si="114">ROUND(E1794/D1794*100,0)</f>
        <v>61</v>
      </c>
      <c r="T1794">
        <f t="shared" ref="T1794:T1857" si="115">YEAR(J1794)</f>
        <v>2015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4">
        <f t="shared" si="112"/>
        <v>41970.933333333334</v>
      </c>
      <c r="J1795" s="14">
        <f t="shared" si="113"/>
        <v>41940.89166666667</v>
      </c>
      <c r="K1795">
        <v>1417127040</v>
      </c>
      <c r="L1795">
        <v>1414531440</v>
      </c>
      <c r="M1795" t="b">
        <v>1</v>
      </c>
      <c r="N1795">
        <v>2</v>
      </c>
      <c r="O1795" t="b">
        <v>0</v>
      </c>
      <c r="P1795" t="s">
        <v>8283</v>
      </c>
      <c r="Q1795" s="10" t="s">
        <v>8335</v>
      </c>
      <c r="R1795" t="s">
        <v>8336</v>
      </c>
      <c r="S1795">
        <f t="shared" si="114"/>
        <v>1</v>
      </c>
      <c r="T1795">
        <f t="shared" si="115"/>
        <v>2014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4">
        <f t="shared" si="112"/>
        <v>42046.551180555558</v>
      </c>
      <c r="J1796" s="14">
        <f t="shared" si="113"/>
        <v>42011.551180555558</v>
      </c>
      <c r="K1796">
        <v>1423660422</v>
      </c>
      <c r="L1796">
        <v>1420636422</v>
      </c>
      <c r="M1796" t="b">
        <v>1</v>
      </c>
      <c r="N1796">
        <v>18</v>
      </c>
      <c r="O1796" t="b">
        <v>0</v>
      </c>
      <c r="P1796" t="s">
        <v>8283</v>
      </c>
      <c r="Q1796" s="10" t="s">
        <v>8335</v>
      </c>
      <c r="R1796" t="s">
        <v>8336</v>
      </c>
      <c r="S1796">
        <f t="shared" si="114"/>
        <v>11</v>
      </c>
      <c r="T1796">
        <f t="shared" si="115"/>
        <v>2015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4">
        <f t="shared" si="112"/>
        <v>42657.666666666672</v>
      </c>
      <c r="J1797" s="14">
        <f t="shared" si="113"/>
        <v>42628.288668981477</v>
      </c>
      <c r="K1797">
        <v>1476460800</v>
      </c>
      <c r="L1797">
        <v>1473922541</v>
      </c>
      <c r="M1797" t="b">
        <v>1</v>
      </c>
      <c r="N1797">
        <v>81</v>
      </c>
      <c r="O1797" t="b">
        <v>0</v>
      </c>
      <c r="P1797" t="s">
        <v>8283</v>
      </c>
      <c r="Q1797" s="10" t="s">
        <v>8335</v>
      </c>
      <c r="R1797" t="s">
        <v>8336</v>
      </c>
      <c r="S1797">
        <f t="shared" si="114"/>
        <v>39</v>
      </c>
      <c r="T1797">
        <f t="shared" si="115"/>
        <v>2016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4">
        <f t="shared" si="112"/>
        <v>42575.439421296294</v>
      </c>
      <c r="J1798" s="14">
        <f t="shared" si="113"/>
        <v>42515.439421296294</v>
      </c>
      <c r="K1798">
        <v>1469356366</v>
      </c>
      <c r="L1798">
        <v>1464172366</v>
      </c>
      <c r="M1798" t="b">
        <v>1</v>
      </c>
      <c r="N1798">
        <v>86</v>
      </c>
      <c r="O1798" t="b">
        <v>0</v>
      </c>
      <c r="P1798" t="s">
        <v>8283</v>
      </c>
      <c r="Q1798" s="10" t="s">
        <v>8335</v>
      </c>
      <c r="R1798" t="s">
        <v>8336</v>
      </c>
      <c r="S1798">
        <f t="shared" si="114"/>
        <v>22</v>
      </c>
      <c r="T1798">
        <f t="shared" si="115"/>
        <v>2016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4">
        <f t="shared" si="112"/>
        <v>42719.56931712963</v>
      </c>
      <c r="J1799" s="14">
        <f t="shared" si="113"/>
        <v>42689.56931712963</v>
      </c>
      <c r="K1799">
        <v>1481809189</v>
      </c>
      <c r="L1799">
        <v>1479217189</v>
      </c>
      <c r="M1799" t="b">
        <v>1</v>
      </c>
      <c r="N1799">
        <v>140</v>
      </c>
      <c r="O1799" t="b">
        <v>0</v>
      </c>
      <c r="P1799" t="s">
        <v>8283</v>
      </c>
      <c r="Q1799" s="10" t="s">
        <v>8335</v>
      </c>
      <c r="R1799" t="s">
        <v>8336</v>
      </c>
      <c r="S1799">
        <f t="shared" si="114"/>
        <v>68</v>
      </c>
      <c r="T1799">
        <f t="shared" si="115"/>
        <v>2016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4">
        <f t="shared" si="112"/>
        <v>42404.32677083333</v>
      </c>
      <c r="J1800" s="14">
        <f t="shared" si="113"/>
        <v>42344.32677083333</v>
      </c>
      <c r="K1800">
        <v>1454572233</v>
      </c>
      <c r="L1800">
        <v>1449388233</v>
      </c>
      <c r="M1800" t="b">
        <v>1</v>
      </c>
      <c r="N1800">
        <v>37</v>
      </c>
      <c r="O1800" t="b">
        <v>0</v>
      </c>
      <c r="P1800" t="s">
        <v>8283</v>
      </c>
      <c r="Q1800" s="10" t="s">
        <v>8335</v>
      </c>
      <c r="R1800" t="s">
        <v>8336</v>
      </c>
      <c r="S1800">
        <f t="shared" si="114"/>
        <v>14</v>
      </c>
      <c r="T1800">
        <f t="shared" si="115"/>
        <v>2015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4">
        <f t="shared" si="112"/>
        <v>41954.884351851855</v>
      </c>
      <c r="J1801" s="14">
        <f t="shared" si="113"/>
        <v>41934.842685185184</v>
      </c>
      <c r="K1801">
        <v>1415740408</v>
      </c>
      <c r="L1801">
        <v>1414008808</v>
      </c>
      <c r="M1801" t="b">
        <v>1</v>
      </c>
      <c r="N1801">
        <v>6</v>
      </c>
      <c r="O1801" t="b">
        <v>0</v>
      </c>
      <c r="P1801" t="s">
        <v>8283</v>
      </c>
      <c r="Q1801" s="10" t="s">
        <v>8335</v>
      </c>
      <c r="R1801" t="s">
        <v>8336</v>
      </c>
      <c r="S1801">
        <f t="shared" si="114"/>
        <v>2</v>
      </c>
      <c r="T1801">
        <f t="shared" si="115"/>
        <v>2014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4">
        <f t="shared" si="112"/>
        <v>42653.606134259258</v>
      </c>
      <c r="J1802" s="14">
        <f t="shared" si="113"/>
        <v>42623.606134259258</v>
      </c>
      <c r="K1802">
        <v>1476109970</v>
      </c>
      <c r="L1802">
        <v>1473517970</v>
      </c>
      <c r="M1802" t="b">
        <v>1</v>
      </c>
      <c r="N1802">
        <v>113</v>
      </c>
      <c r="O1802" t="b">
        <v>0</v>
      </c>
      <c r="P1802" t="s">
        <v>8283</v>
      </c>
      <c r="Q1802" s="10" t="s">
        <v>8335</v>
      </c>
      <c r="R1802" t="s">
        <v>8336</v>
      </c>
      <c r="S1802">
        <f t="shared" si="114"/>
        <v>20</v>
      </c>
      <c r="T1802">
        <f t="shared" si="115"/>
        <v>2016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4">
        <f t="shared" si="112"/>
        <v>42353.506944444445</v>
      </c>
      <c r="J1803" s="14">
        <f t="shared" si="113"/>
        <v>42321.660509259258</v>
      </c>
      <c r="K1803">
        <v>1450181400</v>
      </c>
      <c r="L1803">
        <v>1447429868</v>
      </c>
      <c r="M1803" t="b">
        <v>1</v>
      </c>
      <c r="N1803">
        <v>37</v>
      </c>
      <c r="O1803" t="b">
        <v>0</v>
      </c>
      <c r="P1803" t="s">
        <v>8283</v>
      </c>
      <c r="Q1803" s="10" t="s">
        <v>8335</v>
      </c>
      <c r="R1803" t="s">
        <v>8336</v>
      </c>
      <c r="S1803">
        <f t="shared" si="114"/>
        <v>14</v>
      </c>
      <c r="T1803">
        <f t="shared" si="115"/>
        <v>2015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4">
        <f t="shared" si="112"/>
        <v>42182.915972222225</v>
      </c>
      <c r="J1804" s="14">
        <f t="shared" si="113"/>
        <v>42159.47256944445</v>
      </c>
      <c r="K1804">
        <v>1435442340</v>
      </c>
      <c r="L1804">
        <v>1433416830</v>
      </c>
      <c r="M1804" t="b">
        <v>1</v>
      </c>
      <c r="N1804">
        <v>18</v>
      </c>
      <c r="O1804" t="b">
        <v>0</v>
      </c>
      <c r="P1804" t="s">
        <v>8283</v>
      </c>
      <c r="Q1804" s="10" t="s">
        <v>8335</v>
      </c>
      <c r="R1804" t="s">
        <v>8336</v>
      </c>
      <c r="S1804">
        <f t="shared" si="114"/>
        <v>48</v>
      </c>
      <c r="T1804">
        <f t="shared" si="115"/>
        <v>2015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4">
        <f t="shared" si="112"/>
        <v>42049.071550925932</v>
      </c>
      <c r="J1805" s="14">
        <f t="shared" si="113"/>
        <v>42018.071550925932</v>
      </c>
      <c r="K1805">
        <v>1423878182</v>
      </c>
      <c r="L1805">
        <v>1421199782</v>
      </c>
      <c r="M1805" t="b">
        <v>1</v>
      </c>
      <c r="N1805">
        <v>75</v>
      </c>
      <c r="O1805" t="b">
        <v>0</v>
      </c>
      <c r="P1805" t="s">
        <v>8283</v>
      </c>
      <c r="Q1805" s="10" t="s">
        <v>8335</v>
      </c>
      <c r="R1805" t="s">
        <v>8336</v>
      </c>
      <c r="S1805">
        <f t="shared" si="114"/>
        <v>31</v>
      </c>
      <c r="T1805">
        <f t="shared" si="115"/>
        <v>2015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4">
        <f t="shared" si="112"/>
        <v>42322.719953703709</v>
      </c>
      <c r="J1806" s="14">
        <f t="shared" si="113"/>
        <v>42282.678287037037</v>
      </c>
      <c r="K1806">
        <v>1447521404</v>
      </c>
      <c r="L1806">
        <v>1444061804</v>
      </c>
      <c r="M1806" t="b">
        <v>1</v>
      </c>
      <c r="N1806">
        <v>52</v>
      </c>
      <c r="O1806" t="b">
        <v>0</v>
      </c>
      <c r="P1806" t="s">
        <v>8283</v>
      </c>
      <c r="Q1806" s="10" t="s">
        <v>8335</v>
      </c>
      <c r="R1806" t="s">
        <v>8336</v>
      </c>
      <c r="S1806">
        <f t="shared" si="114"/>
        <v>35</v>
      </c>
      <c r="T1806">
        <f t="shared" si="115"/>
        <v>2015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4">
        <f t="shared" si="112"/>
        <v>42279.75</v>
      </c>
      <c r="J1807" s="14">
        <f t="shared" si="113"/>
        <v>42247.803912037038</v>
      </c>
      <c r="K1807">
        <v>1443808800</v>
      </c>
      <c r="L1807">
        <v>1441048658</v>
      </c>
      <c r="M1807" t="b">
        <v>1</v>
      </c>
      <c r="N1807">
        <v>122</v>
      </c>
      <c r="O1807" t="b">
        <v>0</v>
      </c>
      <c r="P1807" t="s">
        <v>8283</v>
      </c>
      <c r="Q1807" s="10" t="s">
        <v>8335</v>
      </c>
      <c r="R1807" t="s">
        <v>8336</v>
      </c>
      <c r="S1807">
        <f t="shared" si="114"/>
        <v>36</v>
      </c>
      <c r="T1807">
        <f t="shared" si="115"/>
        <v>2015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4">
        <f t="shared" si="112"/>
        <v>41912.638298611113</v>
      </c>
      <c r="J1808" s="14">
        <f t="shared" si="113"/>
        <v>41877.638298611113</v>
      </c>
      <c r="K1808">
        <v>1412090349</v>
      </c>
      <c r="L1808">
        <v>1409066349</v>
      </c>
      <c r="M1808" t="b">
        <v>1</v>
      </c>
      <c r="N1808">
        <v>8</v>
      </c>
      <c r="O1808" t="b">
        <v>0</v>
      </c>
      <c r="P1808" t="s">
        <v>8283</v>
      </c>
      <c r="Q1808" s="10" t="s">
        <v>8335</v>
      </c>
      <c r="R1808" t="s">
        <v>8336</v>
      </c>
      <c r="S1808">
        <f t="shared" si="114"/>
        <v>3</v>
      </c>
      <c r="T1808">
        <f t="shared" si="115"/>
        <v>2014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4">
        <f t="shared" si="112"/>
        <v>41910.068437499998</v>
      </c>
      <c r="J1809" s="14">
        <f t="shared" si="113"/>
        <v>41880.068437499998</v>
      </c>
      <c r="K1809">
        <v>1411868313</v>
      </c>
      <c r="L1809">
        <v>1409276313</v>
      </c>
      <c r="M1809" t="b">
        <v>1</v>
      </c>
      <c r="N1809">
        <v>8</v>
      </c>
      <c r="O1809" t="b">
        <v>0</v>
      </c>
      <c r="P1809" t="s">
        <v>8283</v>
      </c>
      <c r="Q1809" s="10" t="s">
        <v>8335</v>
      </c>
      <c r="R1809" t="s">
        <v>8336</v>
      </c>
      <c r="S1809">
        <f t="shared" si="114"/>
        <v>11</v>
      </c>
      <c r="T1809">
        <f t="shared" si="115"/>
        <v>2014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4">
        <f t="shared" si="112"/>
        <v>42777.680902777778</v>
      </c>
      <c r="J1810" s="14">
        <f t="shared" si="113"/>
        <v>42742.680902777778</v>
      </c>
      <c r="K1810">
        <v>1486830030</v>
      </c>
      <c r="L1810">
        <v>1483806030</v>
      </c>
      <c r="M1810" t="b">
        <v>1</v>
      </c>
      <c r="N1810">
        <v>96</v>
      </c>
      <c r="O1810" t="b">
        <v>0</v>
      </c>
      <c r="P1810" t="s">
        <v>8283</v>
      </c>
      <c r="Q1810" s="10" t="s">
        <v>8335</v>
      </c>
      <c r="R1810" t="s">
        <v>8336</v>
      </c>
      <c r="S1810">
        <f t="shared" si="114"/>
        <v>41</v>
      </c>
      <c r="T1810">
        <f t="shared" si="115"/>
        <v>2017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4">
        <f t="shared" si="112"/>
        <v>42064.907858796301</v>
      </c>
      <c r="J1811" s="14">
        <f t="shared" si="113"/>
        <v>42029.907858796301</v>
      </c>
      <c r="K1811">
        <v>1425246439</v>
      </c>
      <c r="L1811">
        <v>1422222439</v>
      </c>
      <c r="M1811" t="b">
        <v>1</v>
      </c>
      <c r="N1811">
        <v>9</v>
      </c>
      <c r="O1811" t="b">
        <v>0</v>
      </c>
      <c r="P1811" t="s">
        <v>8283</v>
      </c>
      <c r="Q1811" s="10" t="s">
        <v>8335</v>
      </c>
      <c r="R1811" t="s">
        <v>8336</v>
      </c>
      <c r="S1811">
        <f t="shared" si="114"/>
        <v>11</v>
      </c>
      <c r="T1811">
        <f t="shared" si="115"/>
        <v>2015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4">
        <f t="shared" si="112"/>
        <v>41872.91002314815</v>
      </c>
      <c r="J1812" s="14">
        <f t="shared" si="113"/>
        <v>41860.91002314815</v>
      </c>
      <c r="K1812">
        <v>1408657826</v>
      </c>
      <c r="L1812">
        <v>1407621026</v>
      </c>
      <c r="M1812" t="b">
        <v>0</v>
      </c>
      <c r="N1812">
        <v>2</v>
      </c>
      <c r="O1812" t="b">
        <v>0</v>
      </c>
      <c r="P1812" t="s">
        <v>8283</v>
      </c>
      <c r="Q1812" s="10" t="s">
        <v>8335</v>
      </c>
      <c r="R1812" t="s">
        <v>8336</v>
      </c>
      <c r="S1812">
        <f t="shared" si="114"/>
        <v>3</v>
      </c>
      <c r="T1812">
        <f t="shared" si="115"/>
        <v>2014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4">
        <f t="shared" si="112"/>
        <v>41936.166666666664</v>
      </c>
      <c r="J1813" s="14">
        <f t="shared" si="113"/>
        <v>41876.433680555558</v>
      </c>
      <c r="K1813">
        <v>1414123200</v>
      </c>
      <c r="L1813">
        <v>1408962270</v>
      </c>
      <c r="M1813" t="b">
        <v>0</v>
      </c>
      <c r="N1813">
        <v>26</v>
      </c>
      <c r="O1813" t="b">
        <v>0</v>
      </c>
      <c r="P1813" t="s">
        <v>8283</v>
      </c>
      <c r="Q1813" s="10" t="s">
        <v>8335</v>
      </c>
      <c r="R1813" t="s">
        <v>8336</v>
      </c>
      <c r="S1813">
        <f t="shared" si="114"/>
        <v>0</v>
      </c>
      <c r="T1813">
        <f t="shared" si="115"/>
        <v>2014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4">
        <f t="shared" si="112"/>
        <v>42554.318703703699</v>
      </c>
      <c r="J1814" s="14">
        <f t="shared" si="113"/>
        <v>42524.318703703699</v>
      </c>
      <c r="K1814">
        <v>1467531536</v>
      </c>
      <c r="L1814">
        <v>1464939536</v>
      </c>
      <c r="M1814" t="b">
        <v>0</v>
      </c>
      <c r="N1814">
        <v>23</v>
      </c>
      <c r="O1814" t="b">
        <v>0</v>
      </c>
      <c r="P1814" t="s">
        <v>8283</v>
      </c>
      <c r="Q1814" s="10" t="s">
        <v>8335</v>
      </c>
      <c r="R1814" t="s">
        <v>8336</v>
      </c>
      <c r="S1814">
        <f t="shared" si="114"/>
        <v>13</v>
      </c>
      <c r="T1814">
        <f t="shared" si="115"/>
        <v>2016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4">
        <f t="shared" si="112"/>
        <v>41859.889027777775</v>
      </c>
      <c r="J1815" s="14">
        <f t="shared" si="113"/>
        <v>41829.889027777775</v>
      </c>
      <c r="K1815">
        <v>1407532812</v>
      </c>
      <c r="L1815">
        <v>1404940812</v>
      </c>
      <c r="M1815" t="b">
        <v>0</v>
      </c>
      <c r="N1815">
        <v>0</v>
      </c>
      <c r="O1815" t="b">
        <v>0</v>
      </c>
      <c r="P1815" t="s">
        <v>8283</v>
      </c>
      <c r="Q1815" s="10" t="s">
        <v>8335</v>
      </c>
      <c r="R1815" t="s">
        <v>8336</v>
      </c>
      <c r="S1815">
        <f t="shared" si="114"/>
        <v>0</v>
      </c>
      <c r="T1815">
        <f t="shared" si="115"/>
        <v>2014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4">
        <f t="shared" si="112"/>
        <v>42063.314074074078</v>
      </c>
      <c r="J1816" s="14">
        <f t="shared" si="113"/>
        <v>42033.314074074078</v>
      </c>
      <c r="K1816">
        <v>1425108736</v>
      </c>
      <c r="L1816">
        <v>1422516736</v>
      </c>
      <c r="M1816" t="b">
        <v>0</v>
      </c>
      <c r="N1816">
        <v>140</v>
      </c>
      <c r="O1816" t="b">
        <v>0</v>
      </c>
      <c r="P1816" t="s">
        <v>8283</v>
      </c>
      <c r="Q1816" s="10" t="s">
        <v>8335</v>
      </c>
      <c r="R1816" t="s">
        <v>8336</v>
      </c>
      <c r="S1816">
        <f t="shared" si="114"/>
        <v>49</v>
      </c>
      <c r="T1816">
        <f t="shared" si="115"/>
        <v>2015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4">
        <f t="shared" si="112"/>
        <v>42186.906678240746</v>
      </c>
      <c r="J1817" s="14">
        <f t="shared" si="113"/>
        <v>42172.906678240746</v>
      </c>
      <c r="K1817">
        <v>1435787137</v>
      </c>
      <c r="L1817">
        <v>1434577537</v>
      </c>
      <c r="M1817" t="b">
        <v>0</v>
      </c>
      <c r="N1817">
        <v>0</v>
      </c>
      <c r="O1817" t="b">
        <v>0</v>
      </c>
      <c r="P1817" t="s">
        <v>8283</v>
      </c>
      <c r="Q1817" s="10" t="s">
        <v>8335</v>
      </c>
      <c r="R1817" t="s">
        <v>8336</v>
      </c>
      <c r="S1817">
        <f t="shared" si="114"/>
        <v>0</v>
      </c>
      <c r="T1817">
        <f t="shared" si="115"/>
        <v>2015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4">
        <f t="shared" si="112"/>
        <v>42576.791666666672</v>
      </c>
      <c r="J1818" s="14">
        <f t="shared" si="113"/>
        <v>42548.876192129625</v>
      </c>
      <c r="K1818">
        <v>1469473200</v>
      </c>
      <c r="L1818">
        <v>1467061303</v>
      </c>
      <c r="M1818" t="b">
        <v>0</v>
      </c>
      <c r="N1818">
        <v>6</v>
      </c>
      <c r="O1818" t="b">
        <v>0</v>
      </c>
      <c r="P1818" t="s">
        <v>8283</v>
      </c>
      <c r="Q1818" s="10" t="s">
        <v>8335</v>
      </c>
      <c r="R1818" t="s">
        <v>8336</v>
      </c>
      <c r="S1818">
        <f t="shared" si="114"/>
        <v>2</v>
      </c>
      <c r="T1818">
        <f t="shared" si="115"/>
        <v>2016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4">
        <f t="shared" si="112"/>
        <v>42765.290972222225</v>
      </c>
      <c r="J1819" s="14">
        <f t="shared" si="113"/>
        <v>42705.662118055552</v>
      </c>
      <c r="K1819">
        <v>1485759540</v>
      </c>
      <c r="L1819">
        <v>1480607607</v>
      </c>
      <c r="M1819" t="b">
        <v>0</v>
      </c>
      <c r="N1819">
        <v>100</v>
      </c>
      <c r="O1819" t="b">
        <v>0</v>
      </c>
      <c r="P1819" t="s">
        <v>8283</v>
      </c>
      <c r="Q1819" s="10" t="s">
        <v>8335</v>
      </c>
      <c r="R1819" t="s">
        <v>8336</v>
      </c>
      <c r="S1819">
        <f t="shared" si="114"/>
        <v>52</v>
      </c>
      <c r="T1819">
        <f t="shared" si="115"/>
        <v>2016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4">
        <f t="shared" si="112"/>
        <v>42097.192708333328</v>
      </c>
      <c r="J1820" s="14">
        <f t="shared" si="113"/>
        <v>42067.234375</v>
      </c>
      <c r="K1820">
        <v>1428035850</v>
      </c>
      <c r="L1820">
        <v>1425447450</v>
      </c>
      <c r="M1820" t="b">
        <v>0</v>
      </c>
      <c r="N1820">
        <v>0</v>
      </c>
      <c r="O1820" t="b">
        <v>0</v>
      </c>
      <c r="P1820" t="s">
        <v>8283</v>
      </c>
      <c r="Q1820" s="10" t="s">
        <v>8335</v>
      </c>
      <c r="R1820" t="s">
        <v>8336</v>
      </c>
      <c r="S1820">
        <f t="shared" si="114"/>
        <v>0</v>
      </c>
      <c r="T1820">
        <f t="shared" si="115"/>
        <v>2015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4">
        <f t="shared" si="112"/>
        <v>41850.752268518518</v>
      </c>
      <c r="J1821" s="14">
        <f t="shared" si="113"/>
        <v>41820.752268518518</v>
      </c>
      <c r="K1821">
        <v>1406743396</v>
      </c>
      <c r="L1821">
        <v>1404151396</v>
      </c>
      <c r="M1821" t="b">
        <v>0</v>
      </c>
      <c r="N1821">
        <v>4</v>
      </c>
      <c r="O1821" t="b">
        <v>0</v>
      </c>
      <c r="P1821" t="s">
        <v>8283</v>
      </c>
      <c r="Q1821" s="10" t="s">
        <v>8335</v>
      </c>
      <c r="R1821" t="s">
        <v>8336</v>
      </c>
      <c r="S1821">
        <f t="shared" si="114"/>
        <v>2</v>
      </c>
      <c r="T1821">
        <f t="shared" si="115"/>
        <v>2014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4">
        <f t="shared" si="112"/>
        <v>42095.042708333334</v>
      </c>
      <c r="J1822" s="14">
        <f t="shared" si="113"/>
        <v>42065.084375000006</v>
      </c>
      <c r="K1822">
        <v>1427850090</v>
      </c>
      <c r="L1822">
        <v>1425261690</v>
      </c>
      <c r="M1822" t="b">
        <v>0</v>
      </c>
      <c r="N1822">
        <v>8</v>
      </c>
      <c r="O1822" t="b">
        <v>0</v>
      </c>
      <c r="P1822" t="s">
        <v>8283</v>
      </c>
      <c r="Q1822" s="10" t="s">
        <v>8335</v>
      </c>
      <c r="R1822" t="s">
        <v>8336</v>
      </c>
      <c r="S1822">
        <f t="shared" si="114"/>
        <v>7</v>
      </c>
      <c r="T1822">
        <f t="shared" si="115"/>
        <v>2015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4">
        <f t="shared" si="112"/>
        <v>40971.319062499999</v>
      </c>
      <c r="J1823" s="14">
        <f t="shared" si="113"/>
        <v>40926.319062499999</v>
      </c>
      <c r="K1823">
        <v>1330760367</v>
      </c>
      <c r="L1823">
        <v>1326872367</v>
      </c>
      <c r="M1823" t="b">
        <v>0</v>
      </c>
      <c r="N1823">
        <v>57</v>
      </c>
      <c r="O1823" t="b">
        <v>1</v>
      </c>
      <c r="P1823" t="s">
        <v>8274</v>
      </c>
      <c r="Q1823" s="10" t="s">
        <v>8322</v>
      </c>
      <c r="R1823" t="s">
        <v>8323</v>
      </c>
      <c r="S1823">
        <f t="shared" si="114"/>
        <v>135</v>
      </c>
      <c r="T1823">
        <f t="shared" si="115"/>
        <v>2012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4">
        <f t="shared" si="112"/>
        <v>41670.792361111111</v>
      </c>
      <c r="J1824" s="14">
        <f t="shared" si="113"/>
        <v>41634.797013888885</v>
      </c>
      <c r="K1824">
        <v>1391194860</v>
      </c>
      <c r="L1824">
        <v>1388084862</v>
      </c>
      <c r="M1824" t="b">
        <v>0</v>
      </c>
      <c r="N1824">
        <v>11</v>
      </c>
      <c r="O1824" t="b">
        <v>1</v>
      </c>
      <c r="P1824" t="s">
        <v>8274</v>
      </c>
      <c r="Q1824" s="10" t="s">
        <v>8322</v>
      </c>
      <c r="R1824" t="s">
        <v>8323</v>
      </c>
      <c r="S1824">
        <f t="shared" si="114"/>
        <v>100</v>
      </c>
      <c r="T1824">
        <f t="shared" si="115"/>
        <v>2013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4">
        <f t="shared" si="112"/>
        <v>41206.684907407405</v>
      </c>
      <c r="J1825" s="14">
        <f t="shared" si="113"/>
        <v>41176.684907407405</v>
      </c>
      <c r="K1825">
        <v>1351095976</v>
      </c>
      <c r="L1825">
        <v>1348503976</v>
      </c>
      <c r="M1825" t="b">
        <v>0</v>
      </c>
      <c r="N1825">
        <v>33</v>
      </c>
      <c r="O1825" t="b">
        <v>1</v>
      </c>
      <c r="P1825" t="s">
        <v>8274</v>
      </c>
      <c r="Q1825" s="10" t="s">
        <v>8322</v>
      </c>
      <c r="R1825" t="s">
        <v>8323</v>
      </c>
      <c r="S1825">
        <f t="shared" si="114"/>
        <v>116</v>
      </c>
      <c r="T1825">
        <f t="shared" si="115"/>
        <v>2012</v>
      </c>
    </row>
    <row r="1826" spans="1:20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4">
        <f t="shared" si="112"/>
        <v>41647.088888888888</v>
      </c>
      <c r="J1826" s="14">
        <f t="shared" si="113"/>
        <v>41626.916284722225</v>
      </c>
      <c r="K1826">
        <v>1389146880</v>
      </c>
      <c r="L1826">
        <v>1387403967</v>
      </c>
      <c r="M1826" t="b">
        <v>0</v>
      </c>
      <c r="N1826">
        <v>40</v>
      </c>
      <c r="O1826" t="b">
        <v>1</v>
      </c>
      <c r="P1826" t="s">
        <v>8274</v>
      </c>
      <c r="Q1826" s="10" t="s">
        <v>8322</v>
      </c>
      <c r="R1826" t="s">
        <v>8323</v>
      </c>
      <c r="S1826">
        <f t="shared" si="114"/>
        <v>100</v>
      </c>
      <c r="T1826">
        <f t="shared" si="115"/>
        <v>2013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4">
        <f t="shared" si="112"/>
        <v>41466.83452546296</v>
      </c>
      <c r="J1827" s="14">
        <f t="shared" si="113"/>
        <v>41443.83452546296</v>
      </c>
      <c r="K1827">
        <v>1373572903</v>
      </c>
      <c r="L1827">
        <v>1371585703</v>
      </c>
      <c r="M1827" t="b">
        <v>0</v>
      </c>
      <c r="N1827">
        <v>50</v>
      </c>
      <c r="O1827" t="b">
        <v>1</v>
      </c>
      <c r="P1827" t="s">
        <v>8274</v>
      </c>
      <c r="Q1827" s="10" t="s">
        <v>8322</v>
      </c>
      <c r="R1827" t="s">
        <v>8323</v>
      </c>
      <c r="S1827">
        <f t="shared" si="114"/>
        <v>105</v>
      </c>
      <c r="T1827">
        <f t="shared" si="115"/>
        <v>2013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4">
        <f t="shared" si="112"/>
        <v>41687.923807870371</v>
      </c>
      <c r="J1828" s="14">
        <f t="shared" si="113"/>
        <v>41657.923807870371</v>
      </c>
      <c r="K1828">
        <v>1392675017</v>
      </c>
      <c r="L1828">
        <v>1390083017</v>
      </c>
      <c r="M1828" t="b">
        <v>0</v>
      </c>
      <c r="N1828">
        <v>38</v>
      </c>
      <c r="O1828" t="b">
        <v>1</v>
      </c>
      <c r="P1828" t="s">
        <v>8274</v>
      </c>
      <c r="Q1828" s="10" t="s">
        <v>8322</v>
      </c>
      <c r="R1828" t="s">
        <v>8323</v>
      </c>
      <c r="S1828">
        <f t="shared" si="114"/>
        <v>101</v>
      </c>
      <c r="T1828">
        <f t="shared" si="115"/>
        <v>2014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4">
        <f t="shared" si="112"/>
        <v>40605.325937499998</v>
      </c>
      <c r="J1829" s="14">
        <f t="shared" si="113"/>
        <v>40555.325937499998</v>
      </c>
      <c r="K1829">
        <v>1299138561</v>
      </c>
      <c r="L1829">
        <v>1294818561</v>
      </c>
      <c r="M1829" t="b">
        <v>0</v>
      </c>
      <c r="N1829">
        <v>96</v>
      </c>
      <c r="O1829" t="b">
        <v>1</v>
      </c>
      <c r="P1829" t="s">
        <v>8274</v>
      </c>
      <c r="Q1829" s="10" t="s">
        <v>8322</v>
      </c>
      <c r="R1829" t="s">
        <v>8323</v>
      </c>
      <c r="S1829">
        <f t="shared" si="114"/>
        <v>101</v>
      </c>
      <c r="T1829">
        <f t="shared" si="115"/>
        <v>2011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4">
        <f t="shared" si="112"/>
        <v>41768.916666666664</v>
      </c>
      <c r="J1830" s="14">
        <f t="shared" si="113"/>
        <v>41736.899652777778</v>
      </c>
      <c r="K1830">
        <v>1399672800</v>
      </c>
      <c r="L1830">
        <v>1396906530</v>
      </c>
      <c r="M1830" t="b">
        <v>0</v>
      </c>
      <c r="N1830">
        <v>48</v>
      </c>
      <c r="O1830" t="b">
        <v>1</v>
      </c>
      <c r="P1830" t="s">
        <v>8274</v>
      </c>
      <c r="Q1830" s="10" t="s">
        <v>8322</v>
      </c>
      <c r="R1830" t="s">
        <v>8323</v>
      </c>
      <c r="S1830">
        <f t="shared" si="114"/>
        <v>100</v>
      </c>
      <c r="T1830">
        <f t="shared" si="115"/>
        <v>2014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4">
        <f t="shared" si="112"/>
        <v>40564.916666666664</v>
      </c>
      <c r="J1831" s="14">
        <f t="shared" si="113"/>
        <v>40516.087627314817</v>
      </c>
      <c r="K1831">
        <v>1295647200</v>
      </c>
      <c r="L1831">
        <v>1291428371</v>
      </c>
      <c r="M1831" t="b">
        <v>0</v>
      </c>
      <c r="N1831">
        <v>33</v>
      </c>
      <c r="O1831" t="b">
        <v>1</v>
      </c>
      <c r="P1831" t="s">
        <v>8274</v>
      </c>
      <c r="Q1831" s="10" t="s">
        <v>8322</v>
      </c>
      <c r="R1831" t="s">
        <v>8323</v>
      </c>
      <c r="S1831">
        <f t="shared" si="114"/>
        <v>167</v>
      </c>
      <c r="T1831">
        <f t="shared" si="115"/>
        <v>2010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4">
        <f t="shared" si="112"/>
        <v>41694.684108796297</v>
      </c>
      <c r="J1832" s="14">
        <f t="shared" si="113"/>
        <v>41664.684108796297</v>
      </c>
      <c r="K1832">
        <v>1393259107</v>
      </c>
      <c r="L1832">
        <v>1390667107</v>
      </c>
      <c r="M1832" t="b">
        <v>0</v>
      </c>
      <c r="N1832">
        <v>226</v>
      </c>
      <c r="O1832" t="b">
        <v>1</v>
      </c>
      <c r="P1832" t="s">
        <v>8274</v>
      </c>
      <c r="Q1832" s="10" t="s">
        <v>8322</v>
      </c>
      <c r="R1832" t="s">
        <v>8323</v>
      </c>
      <c r="S1832">
        <f t="shared" si="114"/>
        <v>102</v>
      </c>
      <c r="T1832">
        <f t="shared" si="115"/>
        <v>2014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4">
        <f t="shared" si="112"/>
        <v>41041.996099537035</v>
      </c>
      <c r="J1833" s="14">
        <f t="shared" si="113"/>
        <v>41026.996099537035</v>
      </c>
      <c r="K1833">
        <v>1336866863</v>
      </c>
      <c r="L1833">
        <v>1335570863</v>
      </c>
      <c r="M1833" t="b">
        <v>0</v>
      </c>
      <c r="N1833">
        <v>14</v>
      </c>
      <c r="O1833" t="b">
        <v>1</v>
      </c>
      <c r="P1833" t="s">
        <v>8274</v>
      </c>
      <c r="Q1833" s="10" t="s">
        <v>8322</v>
      </c>
      <c r="R1833" t="s">
        <v>8323</v>
      </c>
      <c r="S1833">
        <f t="shared" si="114"/>
        <v>103</v>
      </c>
      <c r="T1833">
        <f t="shared" si="115"/>
        <v>2012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4">
        <f t="shared" si="112"/>
        <v>40606.539664351854</v>
      </c>
      <c r="J1834" s="14">
        <f t="shared" si="113"/>
        <v>40576.539664351854</v>
      </c>
      <c r="K1834">
        <v>1299243427</v>
      </c>
      <c r="L1834">
        <v>1296651427</v>
      </c>
      <c r="M1834" t="b">
        <v>0</v>
      </c>
      <c r="N1834">
        <v>20</v>
      </c>
      <c r="O1834" t="b">
        <v>1</v>
      </c>
      <c r="P1834" t="s">
        <v>8274</v>
      </c>
      <c r="Q1834" s="10" t="s">
        <v>8322</v>
      </c>
      <c r="R1834" t="s">
        <v>8323</v>
      </c>
      <c r="S1834">
        <f t="shared" si="114"/>
        <v>143</v>
      </c>
      <c r="T1834">
        <f t="shared" si="115"/>
        <v>2011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4">
        <f t="shared" si="112"/>
        <v>41335.332638888889</v>
      </c>
      <c r="J1835" s="14">
        <f t="shared" si="113"/>
        <v>41303.044016203705</v>
      </c>
      <c r="K1835">
        <v>1362211140</v>
      </c>
      <c r="L1835">
        <v>1359421403</v>
      </c>
      <c r="M1835" t="b">
        <v>0</v>
      </c>
      <c r="N1835">
        <v>25</v>
      </c>
      <c r="O1835" t="b">
        <v>1</v>
      </c>
      <c r="P1835" t="s">
        <v>8274</v>
      </c>
      <c r="Q1835" s="10" t="s">
        <v>8322</v>
      </c>
      <c r="R1835" t="s">
        <v>8323</v>
      </c>
      <c r="S1835">
        <f t="shared" si="114"/>
        <v>263</v>
      </c>
      <c r="T1835">
        <f t="shared" si="115"/>
        <v>2013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4">
        <f t="shared" si="112"/>
        <v>42028.964062500003</v>
      </c>
      <c r="J1836" s="14">
        <f t="shared" si="113"/>
        <v>41988.964062500003</v>
      </c>
      <c r="K1836">
        <v>1422140895</v>
      </c>
      <c r="L1836">
        <v>1418684895</v>
      </c>
      <c r="M1836" t="b">
        <v>0</v>
      </c>
      <c r="N1836">
        <v>90</v>
      </c>
      <c r="O1836" t="b">
        <v>1</v>
      </c>
      <c r="P1836" t="s">
        <v>8274</v>
      </c>
      <c r="Q1836" s="10" t="s">
        <v>8322</v>
      </c>
      <c r="R1836" t="s">
        <v>8323</v>
      </c>
      <c r="S1836">
        <f t="shared" si="114"/>
        <v>118</v>
      </c>
      <c r="T1836">
        <f t="shared" si="115"/>
        <v>2014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4">
        <f t="shared" si="112"/>
        <v>42460.660543981481</v>
      </c>
      <c r="J1837" s="14">
        <f t="shared" si="113"/>
        <v>42430.702210648145</v>
      </c>
      <c r="K1837">
        <v>1459439471</v>
      </c>
      <c r="L1837">
        <v>1456851071</v>
      </c>
      <c r="M1837" t="b">
        <v>0</v>
      </c>
      <c r="N1837">
        <v>11</v>
      </c>
      <c r="O1837" t="b">
        <v>1</v>
      </c>
      <c r="P1837" t="s">
        <v>8274</v>
      </c>
      <c r="Q1837" s="10" t="s">
        <v>8322</v>
      </c>
      <c r="R1837" t="s">
        <v>8323</v>
      </c>
      <c r="S1837">
        <f t="shared" si="114"/>
        <v>104</v>
      </c>
      <c r="T1837">
        <f t="shared" si="115"/>
        <v>2016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4">
        <f t="shared" si="112"/>
        <v>41322.809363425928</v>
      </c>
      <c r="J1838" s="14">
        <f t="shared" si="113"/>
        <v>41305.809363425928</v>
      </c>
      <c r="K1838">
        <v>1361129129</v>
      </c>
      <c r="L1838">
        <v>1359660329</v>
      </c>
      <c r="M1838" t="b">
        <v>0</v>
      </c>
      <c r="N1838">
        <v>55</v>
      </c>
      <c r="O1838" t="b">
        <v>1</v>
      </c>
      <c r="P1838" t="s">
        <v>8274</v>
      </c>
      <c r="Q1838" s="10" t="s">
        <v>8322</v>
      </c>
      <c r="R1838" t="s">
        <v>8323</v>
      </c>
      <c r="S1838">
        <f t="shared" si="114"/>
        <v>200</v>
      </c>
      <c r="T1838">
        <f t="shared" si="115"/>
        <v>2013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4">
        <f t="shared" si="112"/>
        <v>40986.006192129629</v>
      </c>
      <c r="J1839" s="14">
        <f t="shared" si="113"/>
        <v>40926.047858796301</v>
      </c>
      <c r="K1839">
        <v>1332029335</v>
      </c>
      <c r="L1839">
        <v>1326848935</v>
      </c>
      <c r="M1839" t="b">
        <v>0</v>
      </c>
      <c r="N1839">
        <v>30</v>
      </c>
      <c r="O1839" t="b">
        <v>1</v>
      </c>
      <c r="P1839" t="s">
        <v>8274</v>
      </c>
      <c r="Q1839" s="10" t="s">
        <v>8322</v>
      </c>
      <c r="R1839" t="s">
        <v>8323</v>
      </c>
      <c r="S1839">
        <f t="shared" si="114"/>
        <v>307</v>
      </c>
      <c r="T1839">
        <f t="shared" si="115"/>
        <v>2012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4">
        <f t="shared" si="112"/>
        <v>40817.125</v>
      </c>
      <c r="J1840" s="14">
        <f t="shared" si="113"/>
        <v>40788.786539351851</v>
      </c>
      <c r="K1840">
        <v>1317438000</v>
      </c>
      <c r="L1840">
        <v>1314989557</v>
      </c>
      <c r="M1840" t="b">
        <v>0</v>
      </c>
      <c r="N1840">
        <v>28</v>
      </c>
      <c r="O1840" t="b">
        <v>1</v>
      </c>
      <c r="P1840" t="s">
        <v>8274</v>
      </c>
      <c r="Q1840" s="10" t="s">
        <v>8322</v>
      </c>
      <c r="R1840" t="s">
        <v>8323</v>
      </c>
      <c r="S1840">
        <f t="shared" si="114"/>
        <v>100</v>
      </c>
      <c r="T1840">
        <f t="shared" si="115"/>
        <v>2011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4">
        <f t="shared" si="112"/>
        <v>42644.722013888888</v>
      </c>
      <c r="J1841" s="14">
        <f t="shared" si="113"/>
        <v>42614.722013888888</v>
      </c>
      <c r="K1841">
        <v>1475342382</v>
      </c>
      <c r="L1841">
        <v>1472750382</v>
      </c>
      <c r="M1841" t="b">
        <v>0</v>
      </c>
      <c r="N1841">
        <v>45</v>
      </c>
      <c r="O1841" t="b">
        <v>1</v>
      </c>
      <c r="P1841" t="s">
        <v>8274</v>
      </c>
      <c r="Q1841" s="10" t="s">
        <v>8322</v>
      </c>
      <c r="R1841" t="s">
        <v>8323</v>
      </c>
      <c r="S1841">
        <f t="shared" si="114"/>
        <v>205</v>
      </c>
      <c r="T1841">
        <f t="shared" si="115"/>
        <v>2016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4">
        <f t="shared" si="112"/>
        <v>41401.207638888889</v>
      </c>
      <c r="J1842" s="14">
        <f t="shared" si="113"/>
        <v>41382.096180555556</v>
      </c>
      <c r="K1842">
        <v>1367902740</v>
      </c>
      <c r="L1842">
        <v>1366251510</v>
      </c>
      <c r="M1842" t="b">
        <v>0</v>
      </c>
      <c r="N1842">
        <v>13</v>
      </c>
      <c r="O1842" t="b">
        <v>1</v>
      </c>
      <c r="P1842" t="s">
        <v>8274</v>
      </c>
      <c r="Q1842" s="10" t="s">
        <v>8322</v>
      </c>
      <c r="R1842" t="s">
        <v>8323</v>
      </c>
      <c r="S1842">
        <f t="shared" si="114"/>
        <v>109</v>
      </c>
      <c r="T1842">
        <f t="shared" si="115"/>
        <v>2013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4">
        <f t="shared" si="112"/>
        <v>41779.207638888889</v>
      </c>
      <c r="J1843" s="14">
        <f t="shared" si="113"/>
        <v>41745.84542824074</v>
      </c>
      <c r="K1843">
        <v>1400561940</v>
      </c>
      <c r="L1843">
        <v>1397679445</v>
      </c>
      <c r="M1843" t="b">
        <v>0</v>
      </c>
      <c r="N1843">
        <v>40</v>
      </c>
      <c r="O1843" t="b">
        <v>1</v>
      </c>
      <c r="P1843" t="s">
        <v>8274</v>
      </c>
      <c r="Q1843" s="10" t="s">
        <v>8322</v>
      </c>
      <c r="R1843" t="s">
        <v>8323</v>
      </c>
      <c r="S1843">
        <f t="shared" si="114"/>
        <v>102</v>
      </c>
      <c r="T1843">
        <f t="shared" si="115"/>
        <v>2014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4">
        <f t="shared" si="112"/>
        <v>42065.249305555553</v>
      </c>
      <c r="J1844" s="14">
        <f t="shared" si="113"/>
        <v>42031.631724537037</v>
      </c>
      <c r="K1844">
        <v>1425275940</v>
      </c>
      <c r="L1844">
        <v>1422371381</v>
      </c>
      <c r="M1844" t="b">
        <v>0</v>
      </c>
      <c r="N1844">
        <v>21</v>
      </c>
      <c r="O1844" t="b">
        <v>1</v>
      </c>
      <c r="P1844" t="s">
        <v>8274</v>
      </c>
      <c r="Q1844" s="10" t="s">
        <v>8322</v>
      </c>
      <c r="R1844" t="s">
        <v>8323</v>
      </c>
      <c r="S1844">
        <f t="shared" si="114"/>
        <v>125</v>
      </c>
      <c r="T1844">
        <f t="shared" si="115"/>
        <v>2015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4">
        <f t="shared" si="112"/>
        <v>40594.994837962964</v>
      </c>
      <c r="J1845" s="14">
        <f t="shared" si="113"/>
        <v>40564.994837962964</v>
      </c>
      <c r="K1845">
        <v>1298245954</v>
      </c>
      <c r="L1845">
        <v>1295653954</v>
      </c>
      <c r="M1845" t="b">
        <v>0</v>
      </c>
      <c r="N1845">
        <v>134</v>
      </c>
      <c r="O1845" t="b">
        <v>1</v>
      </c>
      <c r="P1845" t="s">
        <v>8274</v>
      </c>
      <c r="Q1845" s="10" t="s">
        <v>8322</v>
      </c>
      <c r="R1845" t="s">
        <v>8323</v>
      </c>
      <c r="S1845">
        <f t="shared" si="114"/>
        <v>124</v>
      </c>
      <c r="T1845">
        <f t="shared" si="115"/>
        <v>2011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4">
        <f t="shared" si="112"/>
        <v>40705.125</v>
      </c>
      <c r="J1846" s="14">
        <f t="shared" si="113"/>
        <v>40666.973541666666</v>
      </c>
      <c r="K1846">
        <v>1307761200</v>
      </c>
      <c r="L1846">
        <v>1304464914</v>
      </c>
      <c r="M1846" t="b">
        <v>0</v>
      </c>
      <c r="N1846">
        <v>20</v>
      </c>
      <c r="O1846" t="b">
        <v>1</v>
      </c>
      <c r="P1846" t="s">
        <v>8274</v>
      </c>
      <c r="Q1846" s="10" t="s">
        <v>8322</v>
      </c>
      <c r="R1846" t="s">
        <v>8323</v>
      </c>
      <c r="S1846">
        <f t="shared" si="114"/>
        <v>101</v>
      </c>
      <c r="T1846">
        <f t="shared" si="115"/>
        <v>2011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4">
        <f t="shared" si="112"/>
        <v>42538.204861111109</v>
      </c>
      <c r="J1847" s="14">
        <f t="shared" si="113"/>
        <v>42523.333310185189</v>
      </c>
      <c r="K1847">
        <v>1466139300</v>
      </c>
      <c r="L1847">
        <v>1464854398</v>
      </c>
      <c r="M1847" t="b">
        <v>0</v>
      </c>
      <c r="N1847">
        <v>19</v>
      </c>
      <c r="O1847" t="b">
        <v>1</v>
      </c>
      <c r="P1847" t="s">
        <v>8274</v>
      </c>
      <c r="Q1847" s="10" t="s">
        <v>8322</v>
      </c>
      <c r="R1847" t="s">
        <v>8323</v>
      </c>
      <c r="S1847">
        <f t="shared" si="114"/>
        <v>100</v>
      </c>
      <c r="T1847">
        <f t="shared" si="115"/>
        <v>2016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4">
        <f t="shared" si="112"/>
        <v>41258.650196759263</v>
      </c>
      <c r="J1848" s="14">
        <f t="shared" si="113"/>
        <v>41228.650196759263</v>
      </c>
      <c r="K1848">
        <v>1355585777</v>
      </c>
      <c r="L1848">
        <v>1352993777</v>
      </c>
      <c r="M1848" t="b">
        <v>0</v>
      </c>
      <c r="N1848">
        <v>209</v>
      </c>
      <c r="O1848" t="b">
        <v>1</v>
      </c>
      <c r="P1848" t="s">
        <v>8274</v>
      </c>
      <c r="Q1848" s="10" t="s">
        <v>8322</v>
      </c>
      <c r="R1848" t="s">
        <v>8323</v>
      </c>
      <c r="S1848">
        <f t="shared" si="114"/>
        <v>138</v>
      </c>
      <c r="T1848">
        <f t="shared" si="115"/>
        <v>2012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4">
        <f t="shared" si="112"/>
        <v>42115.236481481479</v>
      </c>
      <c r="J1849" s="14">
        <f t="shared" si="113"/>
        <v>42094.236481481479</v>
      </c>
      <c r="K1849">
        <v>1429594832</v>
      </c>
      <c r="L1849">
        <v>1427780432</v>
      </c>
      <c r="M1849" t="b">
        <v>0</v>
      </c>
      <c r="N1849">
        <v>38</v>
      </c>
      <c r="O1849" t="b">
        <v>1</v>
      </c>
      <c r="P1849" t="s">
        <v>8274</v>
      </c>
      <c r="Q1849" s="10" t="s">
        <v>8322</v>
      </c>
      <c r="R1849" t="s">
        <v>8323</v>
      </c>
      <c r="S1849">
        <f t="shared" si="114"/>
        <v>121</v>
      </c>
      <c r="T1849">
        <f t="shared" si="115"/>
        <v>2015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4">
        <f t="shared" si="112"/>
        <v>40755.290972222225</v>
      </c>
      <c r="J1850" s="14">
        <f t="shared" si="113"/>
        <v>40691.788055555553</v>
      </c>
      <c r="K1850">
        <v>1312095540</v>
      </c>
      <c r="L1850">
        <v>1306608888</v>
      </c>
      <c r="M1850" t="b">
        <v>0</v>
      </c>
      <c r="N1850">
        <v>24</v>
      </c>
      <c r="O1850" t="b">
        <v>1</v>
      </c>
      <c r="P1850" t="s">
        <v>8274</v>
      </c>
      <c r="Q1850" s="10" t="s">
        <v>8322</v>
      </c>
      <c r="R1850" t="s">
        <v>8323</v>
      </c>
      <c r="S1850">
        <f t="shared" si="114"/>
        <v>107</v>
      </c>
      <c r="T1850">
        <f t="shared" si="115"/>
        <v>2011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4">
        <f t="shared" si="112"/>
        <v>41199.845590277779</v>
      </c>
      <c r="J1851" s="14">
        <f t="shared" si="113"/>
        <v>41169.845590277779</v>
      </c>
      <c r="K1851">
        <v>1350505059</v>
      </c>
      <c r="L1851">
        <v>1347913059</v>
      </c>
      <c r="M1851" t="b">
        <v>0</v>
      </c>
      <c r="N1851">
        <v>8</v>
      </c>
      <c r="O1851" t="b">
        <v>1</v>
      </c>
      <c r="P1851" t="s">
        <v>8274</v>
      </c>
      <c r="Q1851" s="10" t="s">
        <v>8322</v>
      </c>
      <c r="R1851" t="s">
        <v>8323</v>
      </c>
      <c r="S1851">
        <f t="shared" si="114"/>
        <v>100</v>
      </c>
      <c r="T1851">
        <f t="shared" si="115"/>
        <v>2012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4">
        <f t="shared" si="112"/>
        <v>41830.959490740745</v>
      </c>
      <c r="J1852" s="14">
        <f t="shared" si="113"/>
        <v>41800.959490740745</v>
      </c>
      <c r="K1852">
        <v>1405033300</v>
      </c>
      <c r="L1852">
        <v>1402441300</v>
      </c>
      <c r="M1852" t="b">
        <v>0</v>
      </c>
      <c r="N1852">
        <v>179</v>
      </c>
      <c r="O1852" t="b">
        <v>1</v>
      </c>
      <c r="P1852" t="s">
        <v>8274</v>
      </c>
      <c r="Q1852" s="10" t="s">
        <v>8322</v>
      </c>
      <c r="R1852" t="s">
        <v>8323</v>
      </c>
      <c r="S1852">
        <f t="shared" si="114"/>
        <v>102</v>
      </c>
      <c r="T1852">
        <f t="shared" si="115"/>
        <v>2014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4">
        <f t="shared" si="112"/>
        <v>41848.041666666664</v>
      </c>
      <c r="J1853" s="14">
        <f t="shared" si="113"/>
        <v>41827.906689814816</v>
      </c>
      <c r="K1853">
        <v>1406509200</v>
      </c>
      <c r="L1853">
        <v>1404769538</v>
      </c>
      <c r="M1853" t="b">
        <v>0</v>
      </c>
      <c r="N1853">
        <v>26</v>
      </c>
      <c r="O1853" t="b">
        <v>1</v>
      </c>
      <c r="P1853" t="s">
        <v>8274</v>
      </c>
      <c r="Q1853" s="10" t="s">
        <v>8322</v>
      </c>
      <c r="R1853" t="s">
        <v>8323</v>
      </c>
      <c r="S1853">
        <f t="shared" si="114"/>
        <v>100</v>
      </c>
      <c r="T1853">
        <f t="shared" si="115"/>
        <v>2014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4">
        <f t="shared" si="112"/>
        <v>42119</v>
      </c>
      <c r="J1854" s="14">
        <f t="shared" si="113"/>
        <v>42081.77143518519</v>
      </c>
      <c r="K1854">
        <v>1429920000</v>
      </c>
      <c r="L1854">
        <v>1426703452</v>
      </c>
      <c r="M1854" t="b">
        <v>0</v>
      </c>
      <c r="N1854">
        <v>131</v>
      </c>
      <c r="O1854" t="b">
        <v>1</v>
      </c>
      <c r="P1854" t="s">
        <v>8274</v>
      </c>
      <c r="Q1854" s="10" t="s">
        <v>8322</v>
      </c>
      <c r="R1854" t="s">
        <v>8323</v>
      </c>
      <c r="S1854">
        <f t="shared" si="114"/>
        <v>117</v>
      </c>
      <c r="T1854">
        <f t="shared" si="115"/>
        <v>2015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4">
        <f t="shared" si="112"/>
        <v>41227.102048611108</v>
      </c>
      <c r="J1855" s="14">
        <f t="shared" si="113"/>
        <v>41177.060381944444</v>
      </c>
      <c r="K1855">
        <v>1352860017</v>
      </c>
      <c r="L1855">
        <v>1348536417</v>
      </c>
      <c r="M1855" t="b">
        <v>0</v>
      </c>
      <c r="N1855">
        <v>14</v>
      </c>
      <c r="O1855" t="b">
        <v>1</v>
      </c>
      <c r="P1855" t="s">
        <v>8274</v>
      </c>
      <c r="Q1855" s="10" t="s">
        <v>8322</v>
      </c>
      <c r="R1855" t="s">
        <v>8323</v>
      </c>
      <c r="S1855">
        <f t="shared" si="114"/>
        <v>102</v>
      </c>
      <c r="T1855">
        <f t="shared" si="115"/>
        <v>2012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4">
        <f t="shared" si="112"/>
        <v>41418.021261574075</v>
      </c>
      <c r="J1856" s="14">
        <f t="shared" si="113"/>
        <v>41388.021261574075</v>
      </c>
      <c r="K1856">
        <v>1369355437</v>
      </c>
      <c r="L1856">
        <v>1366763437</v>
      </c>
      <c r="M1856" t="b">
        <v>0</v>
      </c>
      <c r="N1856">
        <v>174</v>
      </c>
      <c r="O1856" t="b">
        <v>1</v>
      </c>
      <c r="P1856" t="s">
        <v>8274</v>
      </c>
      <c r="Q1856" s="10" t="s">
        <v>8322</v>
      </c>
      <c r="R1856" t="s">
        <v>8323</v>
      </c>
      <c r="S1856">
        <f t="shared" si="114"/>
        <v>102</v>
      </c>
      <c r="T1856">
        <f t="shared" si="115"/>
        <v>2013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4">
        <f t="shared" si="112"/>
        <v>41645.538657407407</v>
      </c>
      <c r="J1857" s="14">
        <f t="shared" si="113"/>
        <v>41600.538657407407</v>
      </c>
      <c r="K1857">
        <v>1389012940</v>
      </c>
      <c r="L1857">
        <v>1385124940</v>
      </c>
      <c r="M1857" t="b">
        <v>0</v>
      </c>
      <c r="N1857">
        <v>191</v>
      </c>
      <c r="O1857" t="b">
        <v>1</v>
      </c>
      <c r="P1857" t="s">
        <v>8274</v>
      </c>
      <c r="Q1857" s="10" t="s">
        <v>8322</v>
      </c>
      <c r="R1857" t="s">
        <v>8323</v>
      </c>
      <c r="S1857">
        <f t="shared" si="114"/>
        <v>154</v>
      </c>
      <c r="T1857">
        <f t="shared" si="115"/>
        <v>2013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4">
        <f t="shared" ref="I1858:I1921" si="116">K1858/60/60/24+DATE(1970,1,1)</f>
        <v>41838.854999999996</v>
      </c>
      <c r="J1858" s="14">
        <f t="shared" ref="J1858:J1921" si="117">L1858/60/60/24+DATE(1970,1,1)</f>
        <v>41817.854999999996</v>
      </c>
      <c r="K1858">
        <v>1405715472</v>
      </c>
      <c r="L1858">
        <v>1403901072</v>
      </c>
      <c r="M1858" t="b">
        <v>0</v>
      </c>
      <c r="N1858">
        <v>38</v>
      </c>
      <c r="O1858" t="b">
        <v>1</v>
      </c>
      <c r="P1858" t="s">
        <v>8274</v>
      </c>
      <c r="Q1858" s="10" t="s">
        <v>8322</v>
      </c>
      <c r="R1858" t="s">
        <v>8323</v>
      </c>
      <c r="S1858">
        <f t="shared" ref="S1858:S1921" si="118">ROUND(E1858/D1858*100,0)</f>
        <v>101</v>
      </c>
      <c r="T1858">
        <f t="shared" ref="T1858:T1921" si="119">YEAR(J1858)</f>
        <v>2014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4">
        <f t="shared" si="116"/>
        <v>41894.76866898148</v>
      </c>
      <c r="J1859" s="14">
        <f t="shared" si="117"/>
        <v>41864.76866898148</v>
      </c>
      <c r="K1859">
        <v>1410546413</v>
      </c>
      <c r="L1859">
        <v>1407954413</v>
      </c>
      <c r="M1859" t="b">
        <v>0</v>
      </c>
      <c r="N1859">
        <v>22</v>
      </c>
      <c r="O1859" t="b">
        <v>1</v>
      </c>
      <c r="P1859" t="s">
        <v>8274</v>
      </c>
      <c r="Q1859" s="10" t="s">
        <v>8322</v>
      </c>
      <c r="R1859" t="s">
        <v>8323</v>
      </c>
      <c r="S1859">
        <f t="shared" si="118"/>
        <v>100</v>
      </c>
      <c r="T1859">
        <f t="shared" si="119"/>
        <v>2014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4">
        <f t="shared" si="116"/>
        <v>40893.242141203707</v>
      </c>
      <c r="J1860" s="14">
        <f t="shared" si="117"/>
        <v>40833.200474537036</v>
      </c>
      <c r="K1860">
        <v>1324014521</v>
      </c>
      <c r="L1860">
        <v>1318826921</v>
      </c>
      <c r="M1860" t="b">
        <v>0</v>
      </c>
      <c r="N1860">
        <v>149</v>
      </c>
      <c r="O1860" t="b">
        <v>1</v>
      </c>
      <c r="P1860" t="s">
        <v>8274</v>
      </c>
      <c r="Q1860" s="10" t="s">
        <v>8322</v>
      </c>
      <c r="R1860" t="s">
        <v>8323</v>
      </c>
      <c r="S1860">
        <f t="shared" si="118"/>
        <v>109</v>
      </c>
      <c r="T1860">
        <f t="shared" si="119"/>
        <v>2011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4">
        <f t="shared" si="116"/>
        <v>40808.770011574074</v>
      </c>
      <c r="J1861" s="14">
        <f t="shared" si="117"/>
        <v>40778.770011574074</v>
      </c>
      <c r="K1861">
        <v>1316716129</v>
      </c>
      <c r="L1861">
        <v>1314124129</v>
      </c>
      <c r="M1861" t="b">
        <v>0</v>
      </c>
      <c r="N1861">
        <v>56</v>
      </c>
      <c r="O1861" t="b">
        <v>1</v>
      </c>
      <c r="P1861" t="s">
        <v>8274</v>
      </c>
      <c r="Q1861" s="10" t="s">
        <v>8322</v>
      </c>
      <c r="R1861" t="s">
        <v>8323</v>
      </c>
      <c r="S1861">
        <f t="shared" si="118"/>
        <v>132</v>
      </c>
      <c r="T1861">
        <f t="shared" si="119"/>
        <v>2011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4">
        <f t="shared" si="116"/>
        <v>41676.709305555552</v>
      </c>
      <c r="J1862" s="14">
        <f t="shared" si="117"/>
        <v>41655.709305555552</v>
      </c>
      <c r="K1862">
        <v>1391706084</v>
      </c>
      <c r="L1862">
        <v>1389891684</v>
      </c>
      <c r="M1862" t="b">
        <v>0</v>
      </c>
      <c r="N1862">
        <v>19</v>
      </c>
      <c r="O1862" t="b">
        <v>1</v>
      </c>
      <c r="P1862" t="s">
        <v>8274</v>
      </c>
      <c r="Q1862" s="10" t="s">
        <v>8322</v>
      </c>
      <c r="R1862" t="s">
        <v>8323</v>
      </c>
      <c r="S1862">
        <f t="shared" si="118"/>
        <v>133</v>
      </c>
      <c r="T1862">
        <f t="shared" si="119"/>
        <v>2014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4">
        <f t="shared" si="116"/>
        <v>42030.300243055557</v>
      </c>
      <c r="J1863" s="14">
        <f t="shared" si="117"/>
        <v>42000.300243055557</v>
      </c>
      <c r="K1863">
        <v>1422256341</v>
      </c>
      <c r="L1863">
        <v>1419664341</v>
      </c>
      <c r="M1863" t="b">
        <v>0</v>
      </c>
      <c r="N1863">
        <v>0</v>
      </c>
      <c r="O1863" t="b">
        <v>0</v>
      </c>
      <c r="P1863" t="s">
        <v>8281</v>
      </c>
      <c r="Q1863" s="10" t="s">
        <v>8330</v>
      </c>
      <c r="R1863" t="s">
        <v>8332</v>
      </c>
      <c r="S1863">
        <f t="shared" si="118"/>
        <v>0</v>
      </c>
      <c r="T1863">
        <f t="shared" si="119"/>
        <v>2014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4">
        <f t="shared" si="116"/>
        <v>42802.3125</v>
      </c>
      <c r="J1864" s="14">
        <f t="shared" si="117"/>
        <v>42755.492754629624</v>
      </c>
      <c r="K1864">
        <v>1488958200</v>
      </c>
      <c r="L1864">
        <v>1484912974</v>
      </c>
      <c r="M1864" t="b">
        <v>0</v>
      </c>
      <c r="N1864">
        <v>16</v>
      </c>
      <c r="O1864" t="b">
        <v>0</v>
      </c>
      <c r="P1864" t="s">
        <v>8281</v>
      </c>
      <c r="Q1864" s="10" t="s">
        <v>8330</v>
      </c>
      <c r="R1864" t="s">
        <v>8332</v>
      </c>
      <c r="S1864">
        <f t="shared" si="118"/>
        <v>8</v>
      </c>
      <c r="T1864">
        <f t="shared" si="119"/>
        <v>2017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4">
        <f t="shared" si="116"/>
        <v>41802.797280092593</v>
      </c>
      <c r="J1865" s="14">
        <f t="shared" si="117"/>
        <v>41772.797280092593</v>
      </c>
      <c r="K1865">
        <v>1402600085</v>
      </c>
      <c r="L1865">
        <v>1400008085</v>
      </c>
      <c r="M1865" t="b">
        <v>0</v>
      </c>
      <c r="N1865">
        <v>2</v>
      </c>
      <c r="O1865" t="b">
        <v>0</v>
      </c>
      <c r="P1865" t="s">
        <v>8281</v>
      </c>
      <c r="Q1865" s="10" t="s">
        <v>8330</v>
      </c>
      <c r="R1865" t="s">
        <v>8332</v>
      </c>
      <c r="S1865">
        <f t="shared" si="118"/>
        <v>0</v>
      </c>
      <c r="T1865">
        <f t="shared" si="119"/>
        <v>2014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4">
        <f t="shared" si="116"/>
        <v>41763.716435185182</v>
      </c>
      <c r="J1866" s="14">
        <f t="shared" si="117"/>
        <v>41733.716435185182</v>
      </c>
      <c r="K1866">
        <v>1399223500</v>
      </c>
      <c r="L1866">
        <v>1396631500</v>
      </c>
      <c r="M1866" t="b">
        <v>0</v>
      </c>
      <c r="N1866">
        <v>48</v>
      </c>
      <c r="O1866" t="b">
        <v>0</v>
      </c>
      <c r="P1866" t="s">
        <v>8281</v>
      </c>
      <c r="Q1866" s="10" t="s">
        <v>8330</v>
      </c>
      <c r="R1866" t="s">
        <v>8332</v>
      </c>
      <c r="S1866">
        <f t="shared" si="118"/>
        <v>43</v>
      </c>
      <c r="T1866">
        <f t="shared" si="119"/>
        <v>2014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4">
        <f t="shared" si="116"/>
        <v>42680.409108796302</v>
      </c>
      <c r="J1867" s="14">
        <f t="shared" si="117"/>
        <v>42645.367442129631</v>
      </c>
      <c r="K1867">
        <v>1478425747</v>
      </c>
      <c r="L1867">
        <v>1475398147</v>
      </c>
      <c r="M1867" t="b">
        <v>0</v>
      </c>
      <c r="N1867">
        <v>2</v>
      </c>
      <c r="O1867" t="b">
        <v>0</v>
      </c>
      <c r="P1867" t="s">
        <v>8281</v>
      </c>
      <c r="Q1867" s="10" t="s">
        <v>8330</v>
      </c>
      <c r="R1867" t="s">
        <v>8332</v>
      </c>
      <c r="S1867">
        <f t="shared" si="118"/>
        <v>0</v>
      </c>
      <c r="T1867">
        <f t="shared" si="119"/>
        <v>2016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4">
        <f t="shared" si="116"/>
        <v>42795.166666666672</v>
      </c>
      <c r="J1868" s="14">
        <f t="shared" si="117"/>
        <v>42742.246493055558</v>
      </c>
      <c r="K1868">
        <v>1488340800</v>
      </c>
      <c r="L1868">
        <v>1483768497</v>
      </c>
      <c r="M1868" t="b">
        <v>0</v>
      </c>
      <c r="N1868">
        <v>2</v>
      </c>
      <c r="O1868" t="b">
        <v>0</v>
      </c>
      <c r="P1868" t="s">
        <v>8281</v>
      </c>
      <c r="Q1868" s="10" t="s">
        <v>8330</v>
      </c>
      <c r="R1868" t="s">
        <v>8332</v>
      </c>
      <c r="S1868">
        <f t="shared" si="118"/>
        <v>1</v>
      </c>
      <c r="T1868">
        <f t="shared" si="119"/>
        <v>2017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4">
        <f t="shared" si="116"/>
        <v>42679.924907407403</v>
      </c>
      <c r="J1869" s="14">
        <f t="shared" si="117"/>
        <v>42649.924907407403</v>
      </c>
      <c r="K1869">
        <v>1478383912</v>
      </c>
      <c r="L1869">
        <v>1475791912</v>
      </c>
      <c r="M1869" t="b">
        <v>0</v>
      </c>
      <c r="N1869">
        <v>1</v>
      </c>
      <c r="O1869" t="b">
        <v>0</v>
      </c>
      <c r="P1869" t="s">
        <v>8281</v>
      </c>
      <c r="Q1869" s="10" t="s">
        <v>8330</v>
      </c>
      <c r="R1869" t="s">
        <v>8332</v>
      </c>
      <c r="S1869">
        <f t="shared" si="118"/>
        <v>0</v>
      </c>
      <c r="T1869">
        <f t="shared" si="119"/>
        <v>2016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4">
        <f t="shared" si="116"/>
        <v>42353.332638888889</v>
      </c>
      <c r="J1870" s="14">
        <f t="shared" si="117"/>
        <v>42328.779224537036</v>
      </c>
      <c r="K1870">
        <v>1450166340</v>
      </c>
      <c r="L1870">
        <v>1448044925</v>
      </c>
      <c r="M1870" t="b">
        <v>0</v>
      </c>
      <c r="N1870">
        <v>17</v>
      </c>
      <c r="O1870" t="b">
        <v>0</v>
      </c>
      <c r="P1870" t="s">
        <v>8281</v>
      </c>
      <c r="Q1870" s="10" t="s">
        <v>8330</v>
      </c>
      <c r="R1870" t="s">
        <v>8332</v>
      </c>
      <c r="S1870">
        <f t="shared" si="118"/>
        <v>5</v>
      </c>
      <c r="T1870">
        <f t="shared" si="119"/>
        <v>2015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4">
        <f t="shared" si="116"/>
        <v>42739.002881944441</v>
      </c>
      <c r="J1871" s="14">
        <f t="shared" si="117"/>
        <v>42709.002881944441</v>
      </c>
      <c r="K1871">
        <v>1483488249</v>
      </c>
      <c r="L1871">
        <v>1480896249</v>
      </c>
      <c r="M1871" t="b">
        <v>0</v>
      </c>
      <c r="N1871">
        <v>0</v>
      </c>
      <c r="O1871" t="b">
        <v>0</v>
      </c>
      <c r="P1871" t="s">
        <v>8281</v>
      </c>
      <c r="Q1871" s="10" t="s">
        <v>8330</v>
      </c>
      <c r="R1871" t="s">
        <v>8332</v>
      </c>
      <c r="S1871">
        <f t="shared" si="118"/>
        <v>0</v>
      </c>
      <c r="T1871">
        <f t="shared" si="119"/>
        <v>2016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4">
        <f t="shared" si="116"/>
        <v>42400.178472222222</v>
      </c>
      <c r="J1872" s="14">
        <f t="shared" si="117"/>
        <v>42371.355729166666</v>
      </c>
      <c r="K1872">
        <v>1454213820</v>
      </c>
      <c r="L1872">
        <v>1451723535</v>
      </c>
      <c r="M1872" t="b">
        <v>0</v>
      </c>
      <c r="N1872">
        <v>11</v>
      </c>
      <c r="O1872" t="b">
        <v>0</v>
      </c>
      <c r="P1872" t="s">
        <v>8281</v>
      </c>
      <c r="Q1872" s="10" t="s">
        <v>8330</v>
      </c>
      <c r="R1872" t="s">
        <v>8332</v>
      </c>
      <c r="S1872">
        <f t="shared" si="118"/>
        <v>10</v>
      </c>
      <c r="T1872">
        <f t="shared" si="119"/>
        <v>2016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4">
        <f t="shared" si="116"/>
        <v>41963.825243055559</v>
      </c>
      <c r="J1873" s="14">
        <f t="shared" si="117"/>
        <v>41923.783576388887</v>
      </c>
      <c r="K1873">
        <v>1416512901</v>
      </c>
      <c r="L1873">
        <v>1413053301</v>
      </c>
      <c r="M1873" t="b">
        <v>0</v>
      </c>
      <c r="N1873">
        <v>95</v>
      </c>
      <c r="O1873" t="b">
        <v>0</v>
      </c>
      <c r="P1873" t="s">
        <v>8281</v>
      </c>
      <c r="Q1873" s="10" t="s">
        <v>8330</v>
      </c>
      <c r="R1873" t="s">
        <v>8332</v>
      </c>
      <c r="S1873">
        <f t="shared" si="118"/>
        <v>72</v>
      </c>
      <c r="T1873">
        <f t="shared" si="119"/>
        <v>2014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4">
        <f t="shared" si="116"/>
        <v>42185.129652777774</v>
      </c>
      <c r="J1874" s="14">
        <f t="shared" si="117"/>
        <v>42155.129652777774</v>
      </c>
      <c r="K1874">
        <v>1435633602</v>
      </c>
      <c r="L1874">
        <v>1433041602</v>
      </c>
      <c r="M1874" t="b">
        <v>0</v>
      </c>
      <c r="N1874">
        <v>13</v>
      </c>
      <c r="O1874" t="b">
        <v>0</v>
      </c>
      <c r="P1874" t="s">
        <v>8281</v>
      </c>
      <c r="Q1874" s="10" t="s">
        <v>8330</v>
      </c>
      <c r="R1874" t="s">
        <v>8332</v>
      </c>
      <c r="S1874">
        <f t="shared" si="118"/>
        <v>1</v>
      </c>
      <c r="T1874">
        <f t="shared" si="119"/>
        <v>2015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4">
        <f t="shared" si="116"/>
        <v>42193.697916666672</v>
      </c>
      <c r="J1875" s="14">
        <f t="shared" si="117"/>
        <v>42164.615856481483</v>
      </c>
      <c r="K1875">
        <v>1436373900</v>
      </c>
      <c r="L1875">
        <v>1433861210</v>
      </c>
      <c r="M1875" t="b">
        <v>0</v>
      </c>
      <c r="N1875">
        <v>2</v>
      </c>
      <c r="O1875" t="b">
        <v>0</v>
      </c>
      <c r="P1875" t="s">
        <v>8281</v>
      </c>
      <c r="Q1875" s="10" t="s">
        <v>8330</v>
      </c>
      <c r="R1875" t="s">
        <v>8332</v>
      </c>
      <c r="S1875">
        <f t="shared" si="118"/>
        <v>0</v>
      </c>
      <c r="T1875">
        <f t="shared" si="119"/>
        <v>2015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4">
        <f t="shared" si="116"/>
        <v>42549.969131944439</v>
      </c>
      <c r="J1876" s="14">
        <f t="shared" si="117"/>
        <v>42529.969131944439</v>
      </c>
      <c r="K1876">
        <v>1467155733</v>
      </c>
      <c r="L1876">
        <v>1465427733</v>
      </c>
      <c r="M1876" t="b">
        <v>0</v>
      </c>
      <c r="N1876">
        <v>2</v>
      </c>
      <c r="O1876" t="b">
        <v>0</v>
      </c>
      <c r="P1876" t="s">
        <v>8281</v>
      </c>
      <c r="Q1876" s="10" t="s">
        <v>8330</v>
      </c>
      <c r="R1876" t="s">
        <v>8332</v>
      </c>
      <c r="S1876">
        <f t="shared" si="118"/>
        <v>0</v>
      </c>
      <c r="T1876">
        <f t="shared" si="119"/>
        <v>2016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4">
        <f t="shared" si="116"/>
        <v>42588.899398148147</v>
      </c>
      <c r="J1877" s="14">
        <f t="shared" si="117"/>
        <v>42528.899398148147</v>
      </c>
      <c r="K1877">
        <v>1470519308</v>
      </c>
      <c r="L1877">
        <v>1465335308</v>
      </c>
      <c r="M1877" t="b">
        <v>0</v>
      </c>
      <c r="N1877">
        <v>3</v>
      </c>
      <c r="O1877" t="b">
        <v>0</v>
      </c>
      <c r="P1877" t="s">
        <v>8281</v>
      </c>
      <c r="Q1877" s="10" t="s">
        <v>8330</v>
      </c>
      <c r="R1877" t="s">
        <v>8332</v>
      </c>
      <c r="S1877">
        <f t="shared" si="118"/>
        <v>1</v>
      </c>
      <c r="T1877">
        <f t="shared" si="119"/>
        <v>2016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4">
        <f t="shared" si="116"/>
        <v>41806.284780092588</v>
      </c>
      <c r="J1878" s="14">
        <f t="shared" si="117"/>
        <v>41776.284780092588</v>
      </c>
      <c r="K1878">
        <v>1402901405</v>
      </c>
      <c r="L1878">
        <v>1400309405</v>
      </c>
      <c r="M1878" t="b">
        <v>0</v>
      </c>
      <c r="N1878">
        <v>0</v>
      </c>
      <c r="O1878" t="b">
        <v>0</v>
      </c>
      <c r="P1878" t="s">
        <v>8281</v>
      </c>
      <c r="Q1878" s="10" t="s">
        <v>8330</v>
      </c>
      <c r="R1878" t="s">
        <v>8332</v>
      </c>
      <c r="S1878">
        <f t="shared" si="118"/>
        <v>0</v>
      </c>
      <c r="T1878">
        <f t="shared" si="119"/>
        <v>2014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4">
        <f t="shared" si="116"/>
        <v>42064.029224537036</v>
      </c>
      <c r="J1879" s="14">
        <f t="shared" si="117"/>
        <v>42035.029224537036</v>
      </c>
      <c r="K1879">
        <v>1425170525</v>
      </c>
      <c r="L1879">
        <v>1422664925</v>
      </c>
      <c r="M1879" t="b">
        <v>0</v>
      </c>
      <c r="N1879">
        <v>0</v>
      </c>
      <c r="O1879" t="b">
        <v>0</v>
      </c>
      <c r="P1879" t="s">
        <v>8281</v>
      </c>
      <c r="Q1879" s="10" t="s">
        <v>8330</v>
      </c>
      <c r="R1879" t="s">
        <v>8332</v>
      </c>
      <c r="S1879">
        <f t="shared" si="118"/>
        <v>0</v>
      </c>
      <c r="T1879">
        <f t="shared" si="119"/>
        <v>2015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4">
        <f t="shared" si="116"/>
        <v>41803.008738425924</v>
      </c>
      <c r="J1880" s="14">
        <f t="shared" si="117"/>
        <v>41773.008738425924</v>
      </c>
      <c r="K1880">
        <v>1402618355</v>
      </c>
      <c r="L1880">
        <v>1400026355</v>
      </c>
      <c r="M1880" t="b">
        <v>0</v>
      </c>
      <c r="N1880">
        <v>0</v>
      </c>
      <c r="O1880" t="b">
        <v>0</v>
      </c>
      <c r="P1880" t="s">
        <v>8281</v>
      </c>
      <c r="Q1880" s="10" t="s">
        <v>8330</v>
      </c>
      <c r="R1880" t="s">
        <v>8332</v>
      </c>
      <c r="S1880">
        <f t="shared" si="118"/>
        <v>0</v>
      </c>
      <c r="T1880">
        <f t="shared" si="119"/>
        <v>2014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4">
        <f t="shared" si="116"/>
        <v>42443.607974537037</v>
      </c>
      <c r="J1881" s="14">
        <f t="shared" si="117"/>
        <v>42413.649641203709</v>
      </c>
      <c r="K1881">
        <v>1457966129</v>
      </c>
      <c r="L1881">
        <v>1455377729</v>
      </c>
      <c r="M1881" t="b">
        <v>0</v>
      </c>
      <c r="N1881">
        <v>2</v>
      </c>
      <c r="O1881" t="b">
        <v>0</v>
      </c>
      <c r="P1881" t="s">
        <v>8281</v>
      </c>
      <c r="Q1881" s="10" t="s">
        <v>8330</v>
      </c>
      <c r="R1881" t="s">
        <v>8332</v>
      </c>
      <c r="S1881">
        <f t="shared" si="118"/>
        <v>0</v>
      </c>
      <c r="T1881">
        <f t="shared" si="119"/>
        <v>2016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4">
        <f t="shared" si="116"/>
        <v>42459.525231481486</v>
      </c>
      <c r="J1882" s="14">
        <f t="shared" si="117"/>
        <v>42430.566898148143</v>
      </c>
      <c r="K1882">
        <v>1459341380</v>
      </c>
      <c r="L1882">
        <v>1456839380</v>
      </c>
      <c r="M1882" t="b">
        <v>0</v>
      </c>
      <c r="N1882">
        <v>24</v>
      </c>
      <c r="O1882" t="b">
        <v>0</v>
      </c>
      <c r="P1882" t="s">
        <v>8281</v>
      </c>
      <c r="Q1882" s="10" t="s">
        <v>8330</v>
      </c>
      <c r="R1882" t="s">
        <v>8332</v>
      </c>
      <c r="S1882">
        <f t="shared" si="118"/>
        <v>20</v>
      </c>
      <c r="T1882">
        <f t="shared" si="119"/>
        <v>2016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4">
        <f t="shared" si="116"/>
        <v>42073.110983796301</v>
      </c>
      <c r="J1883" s="14">
        <f t="shared" si="117"/>
        <v>42043.152650462958</v>
      </c>
      <c r="K1883">
        <v>1425955189</v>
      </c>
      <c r="L1883">
        <v>1423366789</v>
      </c>
      <c r="M1883" t="b">
        <v>0</v>
      </c>
      <c r="N1883">
        <v>70</v>
      </c>
      <c r="O1883" t="b">
        <v>1</v>
      </c>
      <c r="P1883" t="s">
        <v>8277</v>
      </c>
      <c r="Q1883" s="10" t="s">
        <v>8322</v>
      </c>
      <c r="R1883" t="s">
        <v>8326</v>
      </c>
      <c r="S1883">
        <f t="shared" si="118"/>
        <v>173</v>
      </c>
      <c r="T1883">
        <f t="shared" si="119"/>
        <v>2015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4">
        <f t="shared" si="116"/>
        <v>41100.991666666669</v>
      </c>
      <c r="J1884" s="14">
        <f t="shared" si="117"/>
        <v>41067.949212962965</v>
      </c>
      <c r="K1884">
        <v>1341964080</v>
      </c>
      <c r="L1884">
        <v>1339109212</v>
      </c>
      <c r="M1884" t="b">
        <v>0</v>
      </c>
      <c r="N1884">
        <v>81</v>
      </c>
      <c r="O1884" t="b">
        <v>1</v>
      </c>
      <c r="P1884" t="s">
        <v>8277</v>
      </c>
      <c r="Q1884" s="10" t="s">
        <v>8322</v>
      </c>
      <c r="R1884" t="s">
        <v>8326</v>
      </c>
      <c r="S1884">
        <f t="shared" si="118"/>
        <v>101</v>
      </c>
      <c r="T1884">
        <f t="shared" si="119"/>
        <v>2012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4">
        <f t="shared" si="116"/>
        <v>41007.906342592592</v>
      </c>
      <c r="J1885" s="14">
        <f t="shared" si="117"/>
        <v>40977.948009259257</v>
      </c>
      <c r="K1885">
        <v>1333921508</v>
      </c>
      <c r="L1885">
        <v>1331333108</v>
      </c>
      <c r="M1885" t="b">
        <v>0</v>
      </c>
      <c r="N1885">
        <v>32</v>
      </c>
      <c r="O1885" t="b">
        <v>1</v>
      </c>
      <c r="P1885" t="s">
        <v>8277</v>
      </c>
      <c r="Q1885" s="10" t="s">
        <v>8322</v>
      </c>
      <c r="R1885" t="s">
        <v>8326</v>
      </c>
      <c r="S1885">
        <f t="shared" si="118"/>
        <v>105</v>
      </c>
      <c r="T1885">
        <f t="shared" si="119"/>
        <v>2012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4">
        <f t="shared" si="116"/>
        <v>41240.5</v>
      </c>
      <c r="J1886" s="14">
        <f t="shared" si="117"/>
        <v>41205.198321759257</v>
      </c>
      <c r="K1886">
        <v>1354017600</v>
      </c>
      <c r="L1886">
        <v>1350967535</v>
      </c>
      <c r="M1886" t="b">
        <v>0</v>
      </c>
      <c r="N1886">
        <v>26</v>
      </c>
      <c r="O1886" t="b">
        <v>1</v>
      </c>
      <c r="P1886" t="s">
        <v>8277</v>
      </c>
      <c r="Q1886" s="10" t="s">
        <v>8322</v>
      </c>
      <c r="R1886" t="s">
        <v>8326</v>
      </c>
      <c r="S1886">
        <f t="shared" si="118"/>
        <v>135</v>
      </c>
      <c r="T1886">
        <f t="shared" si="119"/>
        <v>2012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4">
        <f t="shared" si="116"/>
        <v>41131.916666666664</v>
      </c>
      <c r="J1887" s="14">
        <f t="shared" si="117"/>
        <v>41099.093865740739</v>
      </c>
      <c r="K1887">
        <v>1344636000</v>
      </c>
      <c r="L1887">
        <v>1341800110</v>
      </c>
      <c r="M1887" t="b">
        <v>0</v>
      </c>
      <c r="N1887">
        <v>105</v>
      </c>
      <c r="O1887" t="b">
        <v>1</v>
      </c>
      <c r="P1887" t="s">
        <v>8277</v>
      </c>
      <c r="Q1887" s="10" t="s">
        <v>8322</v>
      </c>
      <c r="R1887" t="s">
        <v>8326</v>
      </c>
      <c r="S1887">
        <f t="shared" si="118"/>
        <v>116</v>
      </c>
      <c r="T1887">
        <f t="shared" si="119"/>
        <v>2012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4">
        <f t="shared" si="116"/>
        <v>41955.94835648148</v>
      </c>
      <c r="J1888" s="14">
        <f t="shared" si="117"/>
        <v>41925.906689814816</v>
      </c>
      <c r="K1888">
        <v>1415832338</v>
      </c>
      <c r="L1888">
        <v>1413236738</v>
      </c>
      <c r="M1888" t="b">
        <v>0</v>
      </c>
      <c r="N1888">
        <v>29</v>
      </c>
      <c r="O1888" t="b">
        <v>1</v>
      </c>
      <c r="P1888" t="s">
        <v>8277</v>
      </c>
      <c r="Q1888" s="10" t="s">
        <v>8322</v>
      </c>
      <c r="R1888" t="s">
        <v>8326</v>
      </c>
      <c r="S1888">
        <f t="shared" si="118"/>
        <v>102</v>
      </c>
      <c r="T1888">
        <f t="shared" si="119"/>
        <v>2014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4">
        <f t="shared" si="116"/>
        <v>42341.895833333328</v>
      </c>
      <c r="J1889" s="14">
        <f t="shared" si="117"/>
        <v>42323.800138888888</v>
      </c>
      <c r="K1889">
        <v>1449178200</v>
      </c>
      <c r="L1889">
        <v>1447614732</v>
      </c>
      <c r="M1889" t="b">
        <v>0</v>
      </c>
      <c r="N1889">
        <v>8</v>
      </c>
      <c r="O1889" t="b">
        <v>1</v>
      </c>
      <c r="P1889" t="s">
        <v>8277</v>
      </c>
      <c r="Q1889" s="10" t="s">
        <v>8322</v>
      </c>
      <c r="R1889" t="s">
        <v>8326</v>
      </c>
      <c r="S1889">
        <f t="shared" si="118"/>
        <v>111</v>
      </c>
      <c r="T1889">
        <f t="shared" si="119"/>
        <v>2015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4">
        <f t="shared" si="116"/>
        <v>40330.207638888889</v>
      </c>
      <c r="J1890" s="14">
        <f t="shared" si="117"/>
        <v>40299.239953703705</v>
      </c>
      <c r="K1890">
        <v>1275368340</v>
      </c>
      <c r="L1890">
        <v>1272692732</v>
      </c>
      <c r="M1890" t="b">
        <v>0</v>
      </c>
      <c r="N1890">
        <v>89</v>
      </c>
      <c r="O1890" t="b">
        <v>1</v>
      </c>
      <c r="P1890" t="s">
        <v>8277</v>
      </c>
      <c r="Q1890" s="10" t="s">
        <v>8322</v>
      </c>
      <c r="R1890" t="s">
        <v>8326</v>
      </c>
      <c r="S1890">
        <f t="shared" si="118"/>
        <v>166</v>
      </c>
      <c r="T1890">
        <f t="shared" si="119"/>
        <v>2010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4">
        <f t="shared" si="116"/>
        <v>41344.751689814817</v>
      </c>
      <c r="J1891" s="14">
        <f t="shared" si="117"/>
        <v>41299.793356481481</v>
      </c>
      <c r="K1891">
        <v>1363024946</v>
      </c>
      <c r="L1891">
        <v>1359140546</v>
      </c>
      <c r="M1891" t="b">
        <v>0</v>
      </c>
      <c r="N1891">
        <v>44</v>
      </c>
      <c r="O1891" t="b">
        <v>1</v>
      </c>
      <c r="P1891" t="s">
        <v>8277</v>
      </c>
      <c r="Q1891" s="10" t="s">
        <v>8322</v>
      </c>
      <c r="R1891" t="s">
        <v>8326</v>
      </c>
      <c r="S1891">
        <f t="shared" si="118"/>
        <v>107</v>
      </c>
      <c r="T1891">
        <f t="shared" si="119"/>
        <v>2013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4">
        <f t="shared" si="116"/>
        <v>41258.786203703705</v>
      </c>
      <c r="J1892" s="14">
        <f t="shared" si="117"/>
        <v>41228.786203703705</v>
      </c>
      <c r="K1892">
        <v>1355597528</v>
      </c>
      <c r="L1892">
        <v>1353005528</v>
      </c>
      <c r="M1892" t="b">
        <v>0</v>
      </c>
      <c r="N1892">
        <v>246</v>
      </c>
      <c r="O1892" t="b">
        <v>1</v>
      </c>
      <c r="P1892" t="s">
        <v>8277</v>
      </c>
      <c r="Q1892" s="10" t="s">
        <v>8322</v>
      </c>
      <c r="R1892" t="s">
        <v>8326</v>
      </c>
      <c r="S1892">
        <f t="shared" si="118"/>
        <v>145</v>
      </c>
      <c r="T1892">
        <f t="shared" si="119"/>
        <v>2012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4">
        <f t="shared" si="116"/>
        <v>40381.25</v>
      </c>
      <c r="J1893" s="14">
        <f t="shared" si="117"/>
        <v>40335.798078703701</v>
      </c>
      <c r="K1893">
        <v>1279778400</v>
      </c>
      <c r="L1893">
        <v>1275851354</v>
      </c>
      <c r="M1893" t="b">
        <v>0</v>
      </c>
      <c r="N1893">
        <v>120</v>
      </c>
      <c r="O1893" t="b">
        <v>1</v>
      </c>
      <c r="P1893" t="s">
        <v>8277</v>
      </c>
      <c r="Q1893" s="10" t="s">
        <v>8322</v>
      </c>
      <c r="R1893" t="s">
        <v>8326</v>
      </c>
      <c r="S1893">
        <f t="shared" si="118"/>
        <v>106</v>
      </c>
      <c r="T1893">
        <f t="shared" si="119"/>
        <v>2010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4">
        <f t="shared" si="116"/>
        <v>40701.637511574074</v>
      </c>
      <c r="J1894" s="14">
        <f t="shared" si="117"/>
        <v>40671.637511574074</v>
      </c>
      <c r="K1894">
        <v>1307459881</v>
      </c>
      <c r="L1894">
        <v>1304867881</v>
      </c>
      <c r="M1894" t="b">
        <v>0</v>
      </c>
      <c r="N1894">
        <v>26</v>
      </c>
      <c r="O1894" t="b">
        <v>1</v>
      </c>
      <c r="P1894" t="s">
        <v>8277</v>
      </c>
      <c r="Q1894" s="10" t="s">
        <v>8322</v>
      </c>
      <c r="R1894" t="s">
        <v>8326</v>
      </c>
      <c r="S1894">
        <f t="shared" si="118"/>
        <v>137</v>
      </c>
      <c r="T1894">
        <f t="shared" si="119"/>
        <v>2011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4">
        <f t="shared" si="116"/>
        <v>40649.165972222225</v>
      </c>
      <c r="J1895" s="14">
        <f t="shared" si="117"/>
        <v>40632.94195601852</v>
      </c>
      <c r="K1895">
        <v>1302926340</v>
      </c>
      <c r="L1895">
        <v>1301524585</v>
      </c>
      <c r="M1895" t="b">
        <v>0</v>
      </c>
      <c r="N1895">
        <v>45</v>
      </c>
      <c r="O1895" t="b">
        <v>1</v>
      </c>
      <c r="P1895" t="s">
        <v>8277</v>
      </c>
      <c r="Q1895" s="10" t="s">
        <v>8322</v>
      </c>
      <c r="R1895" t="s">
        <v>8326</v>
      </c>
      <c r="S1895">
        <f t="shared" si="118"/>
        <v>104</v>
      </c>
      <c r="T1895">
        <f t="shared" si="119"/>
        <v>2011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4">
        <f t="shared" si="116"/>
        <v>40951.904895833337</v>
      </c>
      <c r="J1896" s="14">
        <f t="shared" si="117"/>
        <v>40920.904895833337</v>
      </c>
      <c r="K1896">
        <v>1329082983</v>
      </c>
      <c r="L1896">
        <v>1326404583</v>
      </c>
      <c r="M1896" t="b">
        <v>0</v>
      </c>
      <c r="N1896">
        <v>20</v>
      </c>
      <c r="O1896" t="b">
        <v>1</v>
      </c>
      <c r="P1896" t="s">
        <v>8277</v>
      </c>
      <c r="Q1896" s="10" t="s">
        <v>8322</v>
      </c>
      <c r="R1896" t="s">
        <v>8326</v>
      </c>
      <c r="S1896">
        <f t="shared" si="118"/>
        <v>115</v>
      </c>
      <c r="T1896">
        <f t="shared" si="119"/>
        <v>2012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4">
        <f t="shared" si="116"/>
        <v>42297.746782407412</v>
      </c>
      <c r="J1897" s="14">
        <f t="shared" si="117"/>
        <v>42267.746782407412</v>
      </c>
      <c r="K1897">
        <v>1445363722</v>
      </c>
      <c r="L1897">
        <v>1442771722</v>
      </c>
      <c r="M1897" t="b">
        <v>0</v>
      </c>
      <c r="N1897">
        <v>47</v>
      </c>
      <c r="O1897" t="b">
        <v>1</v>
      </c>
      <c r="P1897" t="s">
        <v>8277</v>
      </c>
      <c r="Q1897" s="10" t="s">
        <v>8322</v>
      </c>
      <c r="R1897" t="s">
        <v>8326</v>
      </c>
      <c r="S1897">
        <f t="shared" si="118"/>
        <v>102</v>
      </c>
      <c r="T1897">
        <f t="shared" si="119"/>
        <v>2015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4">
        <f t="shared" si="116"/>
        <v>41011.710243055553</v>
      </c>
      <c r="J1898" s="14">
        <f t="shared" si="117"/>
        <v>40981.710243055553</v>
      </c>
      <c r="K1898">
        <v>1334250165</v>
      </c>
      <c r="L1898">
        <v>1331658165</v>
      </c>
      <c r="M1898" t="b">
        <v>0</v>
      </c>
      <c r="N1898">
        <v>13</v>
      </c>
      <c r="O1898" t="b">
        <v>1</v>
      </c>
      <c r="P1898" t="s">
        <v>8277</v>
      </c>
      <c r="Q1898" s="10" t="s">
        <v>8322</v>
      </c>
      <c r="R1898" t="s">
        <v>8326</v>
      </c>
      <c r="S1898">
        <f t="shared" si="118"/>
        <v>124</v>
      </c>
      <c r="T1898">
        <f t="shared" si="119"/>
        <v>2012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4">
        <f t="shared" si="116"/>
        <v>41702.875</v>
      </c>
      <c r="J1899" s="14">
        <f t="shared" si="117"/>
        <v>41680.583402777782</v>
      </c>
      <c r="K1899">
        <v>1393966800</v>
      </c>
      <c r="L1899">
        <v>1392040806</v>
      </c>
      <c r="M1899" t="b">
        <v>0</v>
      </c>
      <c r="N1899">
        <v>183</v>
      </c>
      <c r="O1899" t="b">
        <v>1</v>
      </c>
      <c r="P1899" t="s">
        <v>8277</v>
      </c>
      <c r="Q1899" s="10" t="s">
        <v>8322</v>
      </c>
      <c r="R1899" t="s">
        <v>8326</v>
      </c>
      <c r="S1899">
        <f t="shared" si="118"/>
        <v>102</v>
      </c>
      <c r="T1899">
        <f t="shared" si="119"/>
        <v>2014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4">
        <f t="shared" si="116"/>
        <v>42401.75</v>
      </c>
      <c r="J1900" s="14">
        <f t="shared" si="117"/>
        <v>42366.192974537036</v>
      </c>
      <c r="K1900">
        <v>1454349600</v>
      </c>
      <c r="L1900">
        <v>1451277473</v>
      </c>
      <c r="M1900" t="b">
        <v>0</v>
      </c>
      <c r="N1900">
        <v>21</v>
      </c>
      <c r="O1900" t="b">
        <v>1</v>
      </c>
      <c r="P1900" t="s">
        <v>8277</v>
      </c>
      <c r="Q1900" s="10" t="s">
        <v>8322</v>
      </c>
      <c r="R1900" t="s">
        <v>8326</v>
      </c>
      <c r="S1900">
        <f t="shared" si="118"/>
        <v>145</v>
      </c>
      <c r="T1900">
        <f t="shared" si="119"/>
        <v>2015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4">
        <f t="shared" si="116"/>
        <v>42088.90006944444</v>
      </c>
      <c r="J1901" s="14">
        <f t="shared" si="117"/>
        <v>42058.941736111112</v>
      </c>
      <c r="K1901">
        <v>1427319366</v>
      </c>
      <c r="L1901">
        <v>1424730966</v>
      </c>
      <c r="M1901" t="b">
        <v>0</v>
      </c>
      <c r="N1901">
        <v>42</v>
      </c>
      <c r="O1901" t="b">
        <v>1</v>
      </c>
      <c r="P1901" t="s">
        <v>8277</v>
      </c>
      <c r="Q1901" s="10" t="s">
        <v>8322</v>
      </c>
      <c r="R1901" t="s">
        <v>8326</v>
      </c>
      <c r="S1901">
        <f t="shared" si="118"/>
        <v>133</v>
      </c>
      <c r="T1901">
        <f t="shared" si="119"/>
        <v>2015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4">
        <f t="shared" si="116"/>
        <v>41188.415972222225</v>
      </c>
      <c r="J1902" s="14">
        <f t="shared" si="117"/>
        <v>41160.871886574074</v>
      </c>
      <c r="K1902">
        <v>1349517540</v>
      </c>
      <c r="L1902">
        <v>1347137731</v>
      </c>
      <c r="M1902" t="b">
        <v>0</v>
      </c>
      <c r="N1902">
        <v>54</v>
      </c>
      <c r="O1902" t="b">
        <v>1</v>
      </c>
      <c r="P1902" t="s">
        <v>8277</v>
      </c>
      <c r="Q1902" s="10" t="s">
        <v>8322</v>
      </c>
      <c r="R1902" t="s">
        <v>8326</v>
      </c>
      <c r="S1902">
        <f t="shared" si="118"/>
        <v>109</v>
      </c>
      <c r="T1902">
        <f t="shared" si="119"/>
        <v>2012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4">
        <f t="shared" si="116"/>
        <v>42146.541666666672</v>
      </c>
      <c r="J1903" s="14">
        <f t="shared" si="117"/>
        <v>42116.54315972222</v>
      </c>
      <c r="K1903">
        <v>1432299600</v>
      </c>
      <c r="L1903">
        <v>1429707729</v>
      </c>
      <c r="M1903" t="b">
        <v>0</v>
      </c>
      <c r="N1903">
        <v>25</v>
      </c>
      <c r="O1903" t="b">
        <v>0</v>
      </c>
      <c r="P1903" t="s">
        <v>8292</v>
      </c>
      <c r="Q1903" s="10" t="s">
        <v>8316</v>
      </c>
      <c r="R1903" t="s">
        <v>8345</v>
      </c>
      <c r="S1903">
        <f t="shared" si="118"/>
        <v>3</v>
      </c>
      <c r="T1903">
        <f t="shared" si="119"/>
        <v>2015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4">
        <f t="shared" si="116"/>
        <v>42067.789895833332</v>
      </c>
      <c r="J1904" s="14">
        <f t="shared" si="117"/>
        <v>42037.789895833332</v>
      </c>
      <c r="K1904">
        <v>1425495447</v>
      </c>
      <c r="L1904">
        <v>1422903447</v>
      </c>
      <c r="M1904" t="b">
        <v>0</v>
      </c>
      <c r="N1904">
        <v>3</v>
      </c>
      <c r="O1904" t="b">
        <v>0</v>
      </c>
      <c r="P1904" t="s">
        <v>8292</v>
      </c>
      <c r="Q1904" s="10" t="s">
        <v>8316</v>
      </c>
      <c r="R1904" t="s">
        <v>8345</v>
      </c>
      <c r="S1904">
        <f t="shared" si="118"/>
        <v>1</v>
      </c>
      <c r="T1904">
        <f t="shared" si="119"/>
        <v>2015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4">
        <f t="shared" si="116"/>
        <v>42762.770729166667</v>
      </c>
      <c r="J1905" s="14">
        <f t="shared" si="117"/>
        <v>42702.770729166667</v>
      </c>
      <c r="K1905">
        <v>1485541791</v>
      </c>
      <c r="L1905">
        <v>1480357791</v>
      </c>
      <c r="M1905" t="b">
        <v>0</v>
      </c>
      <c r="N1905">
        <v>41</v>
      </c>
      <c r="O1905" t="b">
        <v>0</v>
      </c>
      <c r="P1905" t="s">
        <v>8292</v>
      </c>
      <c r="Q1905" s="10" t="s">
        <v>8316</v>
      </c>
      <c r="R1905" t="s">
        <v>8345</v>
      </c>
      <c r="S1905">
        <f t="shared" si="118"/>
        <v>47</v>
      </c>
      <c r="T1905">
        <f t="shared" si="119"/>
        <v>2016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4">
        <f t="shared" si="116"/>
        <v>42371.685428240744</v>
      </c>
      <c r="J1906" s="14">
        <f t="shared" si="117"/>
        <v>42326.685428240744</v>
      </c>
      <c r="K1906">
        <v>1451752021</v>
      </c>
      <c r="L1906">
        <v>1447864021</v>
      </c>
      <c r="M1906" t="b">
        <v>0</v>
      </c>
      <c r="N1906">
        <v>2</v>
      </c>
      <c r="O1906" t="b">
        <v>0</v>
      </c>
      <c r="P1906" t="s">
        <v>8292</v>
      </c>
      <c r="Q1906" s="10" t="s">
        <v>8316</v>
      </c>
      <c r="R1906" t="s">
        <v>8345</v>
      </c>
      <c r="S1906">
        <f t="shared" si="118"/>
        <v>0</v>
      </c>
      <c r="T1906">
        <f t="shared" si="119"/>
        <v>2015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4">
        <f t="shared" si="116"/>
        <v>41889.925856481481</v>
      </c>
      <c r="J1907" s="14">
        <f t="shared" si="117"/>
        <v>41859.925856481481</v>
      </c>
      <c r="K1907">
        <v>1410127994</v>
      </c>
      <c r="L1907">
        <v>1407535994</v>
      </c>
      <c r="M1907" t="b">
        <v>0</v>
      </c>
      <c r="N1907">
        <v>4</v>
      </c>
      <c r="O1907" t="b">
        <v>0</v>
      </c>
      <c r="P1907" t="s">
        <v>8292</v>
      </c>
      <c r="Q1907" s="10" t="s">
        <v>8316</v>
      </c>
      <c r="R1907" t="s">
        <v>8345</v>
      </c>
      <c r="S1907">
        <f t="shared" si="118"/>
        <v>0</v>
      </c>
      <c r="T1907">
        <f t="shared" si="119"/>
        <v>2014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4">
        <f t="shared" si="116"/>
        <v>42544.671099537038</v>
      </c>
      <c r="J1908" s="14">
        <f t="shared" si="117"/>
        <v>42514.671099537038</v>
      </c>
      <c r="K1908">
        <v>1466697983</v>
      </c>
      <c r="L1908">
        <v>1464105983</v>
      </c>
      <c r="M1908" t="b">
        <v>0</v>
      </c>
      <c r="N1908">
        <v>99</v>
      </c>
      <c r="O1908" t="b">
        <v>0</v>
      </c>
      <c r="P1908" t="s">
        <v>8292</v>
      </c>
      <c r="Q1908" s="10" t="s">
        <v>8316</v>
      </c>
      <c r="R1908" t="s">
        <v>8345</v>
      </c>
      <c r="S1908">
        <f t="shared" si="118"/>
        <v>43</v>
      </c>
      <c r="T1908">
        <f t="shared" si="119"/>
        <v>2016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4">
        <f t="shared" si="116"/>
        <v>41782.587094907409</v>
      </c>
      <c r="J1909" s="14">
        <f t="shared" si="117"/>
        <v>41767.587094907409</v>
      </c>
      <c r="K1909">
        <v>1400853925</v>
      </c>
      <c r="L1909">
        <v>1399557925</v>
      </c>
      <c r="M1909" t="b">
        <v>0</v>
      </c>
      <c r="N1909">
        <v>4</v>
      </c>
      <c r="O1909" t="b">
        <v>0</v>
      </c>
      <c r="P1909" t="s">
        <v>8292</v>
      </c>
      <c r="Q1909" s="10" t="s">
        <v>8316</v>
      </c>
      <c r="R1909" t="s">
        <v>8345</v>
      </c>
      <c r="S1909">
        <f t="shared" si="118"/>
        <v>0</v>
      </c>
      <c r="T1909">
        <f t="shared" si="119"/>
        <v>2014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4">
        <f t="shared" si="116"/>
        <v>42733.917824074073</v>
      </c>
      <c r="J1910" s="14">
        <f t="shared" si="117"/>
        <v>42703.917824074073</v>
      </c>
      <c r="K1910">
        <v>1483048900</v>
      </c>
      <c r="L1910">
        <v>1480456900</v>
      </c>
      <c r="M1910" t="b">
        <v>0</v>
      </c>
      <c r="N1910">
        <v>4</v>
      </c>
      <c r="O1910" t="b">
        <v>0</v>
      </c>
      <c r="P1910" t="s">
        <v>8292</v>
      </c>
      <c r="Q1910" s="10" t="s">
        <v>8316</v>
      </c>
      <c r="R1910" t="s">
        <v>8345</v>
      </c>
      <c r="S1910">
        <f t="shared" si="118"/>
        <v>2</v>
      </c>
      <c r="T1910">
        <f t="shared" si="119"/>
        <v>2016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4">
        <f t="shared" si="116"/>
        <v>41935.429155092592</v>
      </c>
      <c r="J1911" s="14">
        <f t="shared" si="117"/>
        <v>41905.429155092592</v>
      </c>
      <c r="K1911">
        <v>1414059479</v>
      </c>
      <c r="L1911">
        <v>1411467479</v>
      </c>
      <c r="M1911" t="b">
        <v>0</v>
      </c>
      <c r="N1911">
        <v>38</v>
      </c>
      <c r="O1911" t="b">
        <v>0</v>
      </c>
      <c r="P1911" t="s">
        <v>8292</v>
      </c>
      <c r="Q1911" s="10" t="s">
        <v>8316</v>
      </c>
      <c r="R1911" t="s">
        <v>8345</v>
      </c>
      <c r="S1911">
        <f t="shared" si="118"/>
        <v>14</v>
      </c>
      <c r="T1911">
        <f t="shared" si="119"/>
        <v>2014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4">
        <f t="shared" si="116"/>
        <v>42308.947916666672</v>
      </c>
      <c r="J1912" s="14">
        <f t="shared" si="117"/>
        <v>42264.963159722218</v>
      </c>
      <c r="K1912">
        <v>1446331500</v>
      </c>
      <c r="L1912">
        <v>1442531217</v>
      </c>
      <c r="M1912" t="b">
        <v>0</v>
      </c>
      <c r="N1912">
        <v>285</v>
      </c>
      <c r="O1912" t="b">
        <v>0</v>
      </c>
      <c r="P1912" t="s">
        <v>8292</v>
      </c>
      <c r="Q1912" s="10" t="s">
        <v>8316</v>
      </c>
      <c r="R1912" t="s">
        <v>8345</v>
      </c>
      <c r="S1912">
        <f t="shared" si="118"/>
        <v>39</v>
      </c>
      <c r="T1912">
        <f t="shared" si="119"/>
        <v>2015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4">
        <f t="shared" si="116"/>
        <v>41860.033958333333</v>
      </c>
      <c r="J1913" s="14">
        <f t="shared" si="117"/>
        <v>41830.033958333333</v>
      </c>
      <c r="K1913">
        <v>1407545334</v>
      </c>
      <c r="L1913">
        <v>1404953334</v>
      </c>
      <c r="M1913" t="b">
        <v>0</v>
      </c>
      <c r="N1913">
        <v>1</v>
      </c>
      <c r="O1913" t="b">
        <v>0</v>
      </c>
      <c r="P1913" t="s">
        <v>8292</v>
      </c>
      <c r="Q1913" s="10" t="s">
        <v>8316</v>
      </c>
      <c r="R1913" t="s">
        <v>8345</v>
      </c>
      <c r="S1913">
        <f t="shared" si="118"/>
        <v>0</v>
      </c>
      <c r="T1913">
        <f t="shared" si="119"/>
        <v>2014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4">
        <f t="shared" si="116"/>
        <v>42159.226388888885</v>
      </c>
      <c r="J1914" s="14">
        <f t="shared" si="117"/>
        <v>42129.226388888885</v>
      </c>
      <c r="K1914">
        <v>1433395560</v>
      </c>
      <c r="L1914">
        <v>1430803560</v>
      </c>
      <c r="M1914" t="b">
        <v>0</v>
      </c>
      <c r="N1914">
        <v>42</v>
      </c>
      <c r="O1914" t="b">
        <v>0</v>
      </c>
      <c r="P1914" t="s">
        <v>8292</v>
      </c>
      <c r="Q1914" s="10" t="s">
        <v>8316</v>
      </c>
      <c r="R1914" t="s">
        <v>8345</v>
      </c>
      <c r="S1914">
        <f t="shared" si="118"/>
        <v>59</v>
      </c>
      <c r="T1914">
        <f t="shared" si="119"/>
        <v>2015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4">
        <f t="shared" si="116"/>
        <v>41920.511319444442</v>
      </c>
      <c r="J1915" s="14">
        <f t="shared" si="117"/>
        <v>41890.511319444442</v>
      </c>
      <c r="K1915">
        <v>1412770578</v>
      </c>
      <c r="L1915">
        <v>1410178578</v>
      </c>
      <c r="M1915" t="b">
        <v>0</v>
      </c>
      <c r="N1915">
        <v>26</v>
      </c>
      <c r="O1915" t="b">
        <v>0</v>
      </c>
      <c r="P1915" t="s">
        <v>8292</v>
      </c>
      <c r="Q1915" s="10" t="s">
        <v>8316</v>
      </c>
      <c r="R1915" t="s">
        <v>8345</v>
      </c>
      <c r="S1915">
        <f t="shared" si="118"/>
        <v>1</v>
      </c>
      <c r="T1915">
        <f t="shared" si="119"/>
        <v>2014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4">
        <f t="shared" si="116"/>
        <v>41944.165972222225</v>
      </c>
      <c r="J1916" s="14">
        <f t="shared" si="117"/>
        <v>41929.174456018518</v>
      </c>
      <c r="K1916">
        <v>1414814340</v>
      </c>
      <c r="L1916">
        <v>1413519073</v>
      </c>
      <c r="M1916" t="b">
        <v>0</v>
      </c>
      <c r="N1916">
        <v>2</v>
      </c>
      <c r="O1916" t="b">
        <v>0</v>
      </c>
      <c r="P1916" t="s">
        <v>8292</v>
      </c>
      <c r="Q1916" s="10" t="s">
        <v>8316</v>
      </c>
      <c r="R1916" t="s">
        <v>8345</v>
      </c>
      <c r="S1916">
        <f t="shared" si="118"/>
        <v>9</v>
      </c>
      <c r="T1916">
        <f t="shared" si="119"/>
        <v>2014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4">
        <f t="shared" si="116"/>
        <v>41884.04886574074</v>
      </c>
      <c r="J1917" s="14">
        <f t="shared" si="117"/>
        <v>41864.04886574074</v>
      </c>
      <c r="K1917">
        <v>1409620222</v>
      </c>
      <c r="L1917">
        <v>1407892222</v>
      </c>
      <c r="M1917" t="b">
        <v>0</v>
      </c>
      <c r="N1917">
        <v>4</v>
      </c>
      <c r="O1917" t="b">
        <v>0</v>
      </c>
      <c r="P1917" t="s">
        <v>8292</v>
      </c>
      <c r="Q1917" s="10" t="s">
        <v>8316</v>
      </c>
      <c r="R1917" t="s">
        <v>8345</v>
      </c>
      <c r="S1917">
        <f t="shared" si="118"/>
        <v>2</v>
      </c>
      <c r="T1917">
        <f t="shared" si="119"/>
        <v>2014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4">
        <f t="shared" si="116"/>
        <v>42681.758969907409</v>
      </c>
      <c r="J1918" s="14">
        <f t="shared" si="117"/>
        <v>42656.717303240745</v>
      </c>
      <c r="K1918">
        <v>1478542375</v>
      </c>
      <c r="L1918">
        <v>1476378775</v>
      </c>
      <c r="M1918" t="b">
        <v>0</v>
      </c>
      <c r="N1918">
        <v>6</v>
      </c>
      <c r="O1918" t="b">
        <v>0</v>
      </c>
      <c r="P1918" t="s">
        <v>8292</v>
      </c>
      <c r="Q1918" s="10" t="s">
        <v>8316</v>
      </c>
      <c r="R1918" t="s">
        <v>8345</v>
      </c>
      <c r="S1918">
        <f t="shared" si="118"/>
        <v>1</v>
      </c>
      <c r="T1918">
        <f t="shared" si="119"/>
        <v>2016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4">
        <f t="shared" si="116"/>
        <v>42776.270057870366</v>
      </c>
      <c r="J1919" s="14">
        <f t="shared" si="117"/>
        <v>42746.270057870366</v>
      </c>
      <c r="K1919">
        <v>1486708133</v>
      </c>
      <c r="L1919">
        <v>1484116133</v>
      </c>
      <c r="M1919" t="b">
        <v>0</v>
      </c>
      <c r="N1919">
        <v>70</v>
      </c>
      <c r="O1919" t="b">
        <v>0</v>
      </c>
      <c r="P1919" t="s">
        <v>8292</v>
      </c>
      <c r="Q1919" s="10" t="s">
        <v>8316</v>
      </c>
      <c r="R1919" t="s">
        <v>8345</v>
      </c>
      <c r="S1919">
        <f t="shared" si="118"/>
        <v>53</v>
      </c>
      <c r="T1919">
        <f t="shared" si="119"/>
        <v>2017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4">
        <f t="shared" si="116"/>
        <v>41863.789942129632</v>
      </c>
      <c r="J1920" s="14">
        <f t="shared" si="117"/>
        <v>41828.789942129632</v>
      </c>
      <c r="K1920">
        <v>1407869851</v>
      </c>
      <c r="L1920">
        <v>1404845851</v>
      </c>
      <c r="M1920" t="b">
        <v>0</v>
      </c>
      <c r="N1920">
        <v>9</v>
      </c>
      <c r="O1920" t="b">
        <v>0</v>
      </c>
      <c r="P1920" t="s">
        <v>8292</v>
      </c>
      <c r="Q1920" s="10" t="s">
        <v>8316</v>
      </c>
      <c r="R1920" t="s">
        <v>8345</v>
      </c>
      <c r="S1920">
        <f t="shared" si="118"/>
        <v>1</v>
      </c>
      <c r="T1920">
        <f t="shared" si="119"/>
        <v>2014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4">
        <f t="shared" si="116"/>
        <v>42143.875567129624</v>
      </c>
      <c r="J1921" s="14">
        <f t="shared" si="117"/>
        <v>42113.875567129624</v>
      </c>
      <c r="K1921">
        <v>1432069249</v>
      </c>
      <c r="L1921">
        <v>1429477249</v>
      </c>
      <c r="M1921" t="b">
        <v>0</v>
      </c>
      <c r="N1921">
        <v>8</v>
      </c>
      <c r="O1921" t="b">
        <v>0</v>
      </c>
      <c r="P1921" t="s">
        <v>8292</v>
      </c>
      <c r="Q1921" s="10" t="s">
        <v>8316</v>
      </c>
      <c r="R1921" t="s">
        <v>8345</v>
      </c>
      <c r="S1921">
        <f t="shared" si="118"/>
        <v>47</v>
      </c>
      <c r="T1921">
        <f t="shared" si="119"/>
        <v>2015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4">
        <f t="shared" ref="I1922:I1985" si="120">K1922/60/60/24+DATE(1970,1,1)</f>
        <v>42298.958333333328</v>
      </c>
      <c r="J1922" s="14">
        <f t="shared" ref="J1922:J1985" si="121">L1922/60/60/24+DATE(1970,1,1)</f>
        <v>42270.875706018516</v>
      </c>
      <c r="K1922">
        <v>1445468400</v>
      </c>
      <c r="L1922">
        <v>1443042061</v>
      </c>
      <c r="M1922" t="b">
        <v>0</v>
      </c>
      <c r="N1922">
        <v>105</v>
      </c>
      <c r="O1922" t="b">
        <v>0</v>
      </c>
      <c r="P1922" t="s">
        <v>8292</v>
      </c>
      <c r="Q1922" s="10" t="s">
        <v>8316</v>
      </c>
      <c r="R1922" t="s">
        <v>8345</v>
      </c>
      <c r="S1922">
        <f t="shared" ref="S1922:S1985" si="122">ROUND(E1922/D1922*100,0)</f>
        <v>43</v>
      </c>
      <c r="T1922">
        <f t="shared" ref="T1922:T1985" si="123">YEAR(J1922)</f>
        <v>2015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4">
        <f t="shared" si="120"/>
        <v>41104.221562500003</v>
      </c>
      <c r="J1923" s="14">
        <f t="shared" si="121"/>
        <v>41074.221562500003</v>
      </c>
      <c r="K1923">
        <v>1342243143</v>
      </c>
      <c r="L1923">
        <v>1339651143</v>
      </c>
      <c r="M1923" t="b">
        <v>0</v>
      </c>
      <c r="N1923">
        <v>38</v>
      </c>
      <c r="O1923" t="b">
        <v>1</v>
      </c>
      <c r="P1923" t="s">
        <v>8277</v>
      </c>
      <c r="Q1923" s="10" t="s">
        <v>8322</v>
      </c>
      <c r="R1923" t="s">
        <v>8326</v>
      </c>
      <c r="S1923">
        <f t="shared" si="122"/>
        <v>137</v>
      </c>
      <c r="T1923">
        <f t="shared" si="123"/>
        <v>2012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4">
        <f t="shared" si="120"/>
        <v>41620.255868055552</v>
      </c>
      <c r="J1924" s="14">
        <f t="shared" si="121"/>
        <v>41590.255868055552</v>
      </c>
      <c r="K1924">
        <v>1386828507</v>
      </c>
      <c r="L1924">
        <v>1384236507</v>
      </c>
      <c r="M1924" t="b">
        <v>0</v>
      </c>
      <c r="N1924">
        <v>64</v>
      </c>
      <c r="O1924" t="b">
        <v>1</v>
      </c>
      <c r="P1924" t="s">
        <v>8277</v>
      </c>
      <c r="Q1924" s="10" t="s">
        <v>8322</v>
      </c>
      <c r="R1924" t="s">
        <v>8326</v>
      </c>
      <c r="S1924">
        <f t="shared" si="122"/>
        <v>116</v>
      </c>
      <c r="T1924">
        <f t="shared" si="123"/>
        <v>2013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4">
        <f t="shared" si="120"/>
        <v>40813.207638888889</v>
      </c>
      <c r="J1925" s="14">
        <f t="shared" si="121"/>
        <v>40772.848749999997</v>
      </c>
      <c r="K1925">
        <v>1317099540</v>
      </c>
      <c r="L1925">
        <v>1313612532</v>
      </c>
      <c r="M1925" t="b">
        <v>0</v>
      </c>
      <c r="N1925">
        <v>13</v>
      </c>
      <c r="O1925" t="b">
        <v>1</v>
      </c>
      <c r="P1925" t="s">
        <v>8277</v>
      </c>
      <c r="Q1925" s="10" t="s">
        <v>8322</v>
      </c>
      <c r="R1925" t="s">
        <v>8326</v>
      </c>
      <c r="S1925">
        <f t="shared" si="122"/>
        <v>241</v>
      </c>
      <c r="T1925">
        <f t="shared" si="123"/>
        <v>2011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4">
        <f t="shared" si="120"/>
        <v>41654.814583333333</v>
      </c>
      <c r="J1926" s="14">
        <f t="shared" si="121"/>
        <v>41626.761053240742</v>
      </c>
      <c r="K1926">
        <v>1389814380</v>
      </c>
      <c r="L1926">
        <v>1387390555</v>
      </c>
      <c r="M1926" t="b">
        <v>0</v>
      </c>
      <c r="N1926">
        <v>33</v>
      </c>
      <c r="O1926" t="b">
        <v>1</v>
      </c>
      <c r="P1926" t="s">
        <v>8277</v>
      </c>
      <c r="Q1926" s="10" t="s">
        <v>8322</v>
      </c>
      <c r="R1926" t="s">
        <v>8326</v>
      </c>
      <c r="S1926">
        <f t="shared" si="122"/>
        <v>114</v>
      </c>
      <c r="T1926">
        <f t="shared" si="123"/>
        <v>2013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4">
        <f t="shared" si="120"/>
        <v>41558</v>
      </c>
      <c r="J1927" s="14">
        <f t="shared" si="121"/>
        <v>41535.90148148148</v>
      </c>
      <c r="K1927">
        <v>1381449600</v>
      </c>
      <c r="L1927">
        <v>1379540288</v>
      </c>
      <c r="M1927" t="b">
        <v>0</v>
      </c>
      <c r="N1927">
        <v>52</v>
      </c>
      <c r="O1927" t="b">
        <v>1</v>
      </c>
      <c r="P1927" t="s">
        <v>8277</v>
      </c>
      <c r="Q1927" s="10" t="s">
        <v>8322</v>
      </c>
      <c r="R1927" t="s">
        <v>8326</v>
      </c>
      <c r="S1927">
        <f t="shared" si="122"/>
        <v>110</v>
      </c>
      <c r="T1927">
        <f t="shared" si="123"/>
        <v>2013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4">
        <f t="shared" si="120"/>
        <v>40484.018055555556</v>
      </c>
      <c r="J1928" s="14">
        <f t="shared" si="121"/>
        <v>40456.954351851848</v>
      </c>
      <c r="K1928">
        <v>1288657560</v>
      </c>
      <c r="L1928">
        <v>1286319256</v>
      </c>
      <c r="M1928" t="b">
        <v>0</v>
      </c>
      <c r="N1928">
        <v>107</v>
      </c>
      <c r="O1928" t="b">
        <v>1</v>
      </c>
      <c r="P1928" t="s">
        <v>8277</v>
      </c>
      <c r="Q1928" s="10" t="s">
        <v>8322</v>
      </c>
      <c r="R1928" t="s">
        <v>8326</v>
      </c>
      <c r="S1928">
        <f t="shared" si="122"/>
        <v>195</v>
      </c>
      <c r="T1928">
        <f t="shared" si="123"/>
        <v>2010</v>
      </c>
    </row>
    <row r="1929" spans="1:20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4">
        <f t="shared" si="120"/>
        <v>40976.207638888889</v>
      </c>
      <c r="J1929" s="14">
        <f t="shared" si="121"/>
        <v>40960.861562500002</v>
      </c>
      <c r="K1929">
        <v>1331182740</v>
      </c>
      <c r="L1929">
        <v>1329856839</v>
      </c>
      <c r="M1929" t="b">
        <v>0</v>
      </c>
      <c r="N1929">
        <v>11</v>
      </c>
      <c r="O1929" t="b">
        <v>1</v>
      </c>
      <c r="P1929" t="s">
        <v>8277</v>
      </c>
      <c r="Q1929" s="10" t="s">
        <v>8322</v>
      </c>
      <c r="R1929" t="s">
        <v>8326</v>
      </c>
      <c r="S1929">
        <f t="shared" si="122"/>
        <v>103</v>
      </c>
      <c r="T1929">
        <f t="shared" si="123"/>
        <v>2012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4">
        <f t="shared" si="120"/>
        <v>41401.648078703707</v>
      </c>
      <c r="J1930" s="14">
        <f t="shared" si="121"/>
        <v>41371.648078703707</v>
      </c>
      <c r="K1930">
        <v>1367940794</v>
      </c>
      <c r="L1930">
        <v>1365348794</v>
      </c>
      <c r="M1930" t="b">
        <v>0</v>
      </c>
      <c r="N1930">
        <v>34</v>
      </c>
      <c r="O1930" t="b">
        <v>1</v>
      </c>
      <c r="P1930" t="s">
        <v>8277</v>
      </c>
      <c r="Q1930" s="10" t="s">
        <v>8322</v>
      </c>
      <c r="R1930" t="s">
        <v>8326</v>
      </c>
      <c r="S1930">
        <f t="shared" si="122"/>
        <v>103</v>
      </c>
      <c r="T1930">
        <f t="shared" si="123"/>
        <v>2013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4">
        <f t="shared" si="120"/>
        <v>40729.021597222221</v>
      </c>
      <c r="J1931" s="14">
        <f t="shared" si="121"/>
        <v>40687.021597222221</v>
      </c>
      <c r="K1931">
        <v>1309825866</v>
      </c>
      <c r="L1931">
        <v>1306197066</v>
      </c>
      <c r="M1931" t="b">
        <v>0</v>
      </c>
      <c r="N1931">
        <v>75</v>
      </c>
      <c r="O1931" t="b">
        <v>1</v>
      </c>
      <c r="P1931" t="s">
        <v>8277</v>
      </c>
      <c r="Q1931" s="10" t="s">
        <v>8322</v>
      </c>
      <c r="R1931" t="s">
        <v>8326</v>
      </c>
      <c r="S1931">
        <f t="shared" si="122"/>
        <v>100</v>
      </c>
      <c r="T1931">
        <f t="shared" si="123"/>
        <v>2011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4">
        <f t="shared" si="120"/>
        <v>41462.558819444443</v>
      </c>
      <c r="J1932" s="14">
        <f t="shared" si="121"/>
        <v>41402.558819444443</v>
      </c>
      <c r="K1932">
        <v>1373203482</v>
      </c>
      <c r="L1932">
        <v>1368019482</v>
      </c>
      <c r="M1932" t="b">
        <v>0</v>
      </c>
      <c r="N1932">
        <v>26</v>
      </c>
      <c r="O1932" t="b">
        <v>1</v>
      </c>
      <c r="P1932" t="s">
        <v>8277</v>
      </c>
      <c r="Q1932" s="10" t="s">
        <v>8322</v>
      </c>
      <c r="R1932" t="s">
        <v>8326</v>
      </c>
      <c r="S1932">
        <f t="shared" si="122"/>
        <v>127</v>
      </c>
      <c r="T1932">
        <f t="shared" si="123"/>
        <v>2013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4">
        <f t="shared" si="120"/>
        <v>41051.145833333336</v>
      </c>
      <c r="J1933" s="14">
        <f t="shared" si="121"/>
        <v>41037.892465277779</v>
      </c>
      <c r="K1933">
        <v>1337657400</v>
      </c>
      <c r="L1933">
        <v>1336512309</v>
      </c>
      <c r="M1933" t="b">
        <v>0</v>
      </c>
      <c r="N1933">
        <v>50</v>
      </c>
      <c r="O1933" t="b">
        <v>1</v>
      </c>
      <c r="P1933" t="s">
        <v>8277</v>
      </c>
      <c r="Q1933" s="10" t="s">
        <v>8322</v>
      </c>
      <c r="R1933" t="s">
        <v>8326</v>
      </c>
      <c r="S1933">
        <f t="shared" si="122"/>
        <v>121</v>
      </c>
      <c r="T1933">
        <f t="shared" si="123"/>
        <v>2012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4">
        <f t="shared" si="120"/>
        <v>40932.809872685182</v>
      </c>
      <c r="J1934" s="14">
        <f t="shared" si="121"/>
        <v>40911.809872685182</v>
      </c>
      <c r="K1934">
        <v>1327433173</v>
      </c>
      <c r="L1934">
        <v>1325618773</v>
      </c>
      <c r="M1934" t="b">
        <v>0</v>
      </c>
      <c r="N1934">
        <v>80</v>
      </c>
      <c r="O1934" t="b">
        <v>1</v>
      </c>
      <c r="P1934" t="s">
        <v>8277</v>
      </c>
      <c r="Q1934" s="10" t="s">
        <v>8322</v>
      </c>
      <c r="R1934" t="s">
        <v>8326</v>
      </c>
      <c r="S1934">
        <f t="shared" si="122"/>
        <v>107</v>
      </c>
      <c r="T1934">
        <f t="shared" si="123"/>
        <v>2012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4">
        <f t="shared" si="120"/>
        <v>41909.130868055552</v>
      </c>
      <c r="J1935" s="14">
        <f t="shared" si="121"/>
        <v>41879.130868055552</v>
      </c>
      <c r="K1935">
        <v>1411787307</v>
      </c>
      <c r="L1935">
        <v>1409195307</v>
      </c>
      <c r="M1935" t="b">
        <v>0</v>
      </c>
      <c r="N1935">
        <v>110</v>
      </c>
      <c r="O1935" t="b">
        <v>1</v>
      </c>
      <c r="P1935" t="s">
        <v>8277</v>
      </c>
      <c r="Q1935" s="10" t="s">
        <v>8322</v>
      </c>
      <c r="R1935" t="s">
        <v>8326</v>
      </c>
      <c r="S1935">
        <f t="shared" si="122"/>
        <v>172</v>
      </c>
      <c r="T1935">
        <f t="shared" si="123"/>
        <v>2014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4">
        <f t="shared" si="120"/>
        <v>40902.208333333336</v>
      </c>
      <c r="J1936" s="14">
        <f t="shared" si="121"/>
        <v>40865.867141203707</v>
      </c>
      <c r="K1936">
        <v>1324789200</v>
      </c>
      <c r="L1936">
        <v>1321649321</v>
      </c>
      <c r="M1936" t="b">
        <v>0</v>
      </c>
      <c r="N1936">
        <v>77</v>
      </c>
      <c r="O1936" t="b">
        <v>1</v>
      </c>
      <c r="P1936" t="s">
        <v>8277</v>
      </c>
      <c r="Q1936" s="10" t="s">
        <v>8322</v>
      </c>
      <c r="R1936" t="s">
        <v>8326</v>
      </c>
      <c r="S1936">
        <f t="shared" si="122"/>
        <v>124</v>
      </c>
      <c r="T1936">
        <f t="shared" si="123"/>
        <v>2011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4">
        <f t="shared" si="120"/>
        <v>41811.207638888889</v>
      </c>
      <c r="J1937" s="14">
        <f t="shared" si="121"/>
        <v>41773.932534722226</v>
      </c>
      <c r="K1937">
        <v>1403326740</v>
      </c>
      <c r="L1937">
        <v>1400106171</v>
      </c>
      <c r="M1937" t="b">
        <v>0</v>
      </c>
      <c r="N1937">
        <v>50</v>
      </c>
      <c r="O1937" t="b">
        <v>1</v>
      </c>
      <c r="P1937" t="s">
        <v>8277</v>
      </c>
      <c r="Q1937" s="10" t="s">
        <v>8322</v>
      </c>
      <c r="R1937" t="s">
        <v>8326</v>
      </c>
      <c r="S1937">
        <f t="shared" si="122"/>
        <v>108</v>
      </c>
      <c r="T1937">
        <f t="shared" si="123"/>
        <v>2014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4">
        <f t="shared" si="120"/>
        <v>40883.249305555553</v>
      </c>
      <c r="J1938" s="14">
        <f t="shared" si="121"/>
        <v>40852.889699074076</v>
      </c>
      <c r="K1938">
        <v>1323151140</v>
      </c>
      <c r="L1938">
        <v>1320528070</v>
      </c>
      <c r="M1938" t="b">
        <v>0</v>
      </c>
      <c r="N1938">
        <v>145</v>
      </c>
      <c r="O1938" t="b">
        <v>1</v>
      </c>
      <c r="P1938" t="s">
        <v>8277</v>
      </c>
      <c r="Q1938" s="10" t="s">
        <v>8322</v>
      </c>
      <c r="R1938" t="s">
        <v>8326</v>
      </c>
      <c r="S1938">
        <f t="shared" si="122"/>
        <v>117</v>
      </c>
      <c r="T1938">
        <f t="shared" si="123"/>
        <v>2011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4">
        <f t="shared" si="120"/>
        <v>41075.165972222225</v>
      </c>
      <c r="J1939" s="14">
        <f t="shared" si="121"/>
        <v>41059.118993055556</v>
      </c>
      <c r="K1939">
        <v>1339732740</v>
      </c>
      <c r="L1939">
        <v>1338346281</v>
      </c>
      <c r="M1939" t="b">
        <v>0</v>
      </c>
      <c r="N1939">
        <v>29</v>
      </c>
      <c r="O1939" t="b">
        <v>1</v>
      </c>
      <c r="P1939" t="s">
        <v>8277</v>
      </c>
      <c r="Q1939" s="10" t="s">
        <v>8322</v>
      </c>
      <c r="R1939" t="s">
        <v>8326</v>
      </c>
      <c r="S1939">
        <f t="shared" si="122"/>
        <v>187</v>
      </c>
      <c r="T1939">
        <f t="shared" si="123"/>
        <v>2012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4">
        <f t="shared" si="120"/>
        <v>41457.208333333336</v>
      </c>
      <c r="J1940" s="14">
        <f t="shared" si="121"/>
        <v>41426.259618055556</v>
      </c>
      <c r="K1940">
        <v>1372741200</v>
      </c>
      <c r="L1940">
        <v>1370067231</v>
      </c>
      <c r="M1940" t="b">
        <v>0</v>
      </c>
      <c r="N1940">
        <v>114</v>
      </c>
      <c r="O1940" t="b">
        <v>1</v>
      </c>
      <c r="P1940" t="s">
        <v>8277</v>
      </c>
      <c r="Q1940" s="10" t="s">
        <v>8322</v>
      </c>
      <c r="R1940" t="s">
        <v>8326</v>
      </c>
      <c r="S1940">
        <f t="shared" si="122"/>
        <v>116</v>
      </c>
      <c r="T1940">
        <f t="shared" si="123"/>
        <v>2013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4">
        <f t="shared" si="120"/>
        <v>41343.943379629629</v>
      </c>
      <c r="J1941" s="14">
        <f t="shared" si="121"/>
        <v>41313.985046296293</v>
      </c>
      <c r="K1941">
        <v>1362955108</v>
      </c>
      <c r="L1941">
        <v>1360366708</v>
      </c>
      <c r="M1941" t="b">
        <v>0</v>
      </c>
      <c r="N1941">
        <v>96</v>
      </c>
      <c r="O1941" t="b">
        <v>1</v>
      </c>
      <c r="P1941" t="s">
        <v>8277</v>
      </c>
      <c r="Q1941" s="10" t="s">
        <v>8322</v>
      </c>
      <c r="R1941" t="s">
        <v>8326</v>
      </c>
      <c r="S1941">
        <f t="shared" si="122"/>
        <v>111</v>
      </c>
      <c r="T1941">
        <f t="shared" si="123"/>
        <v>2013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4">
        <f t="shared" si="120"/>
        <v>40709.165972222225</v>
      </c>
      <c r="J1942" s="14">
        <f t="shared" si="121"/>
        <v>40670.507326388892</v>
      </c>
      <c r="K1942">
        <v>1308110340</v>
      </c>
      <c r="L1942">
        <v>1304770233</v>
      </c>
      <c r="M1942" t="b">
        <v>0</v>
      </c>
      <c r="N1942">
        <v>31</v>
      </c>
      <c r="O1942" t="b">
        <v>1</v>
      </c>
      <c r="P1942" t="s">
        <v>8277</v>
      </c>
      <c r="Q1942" s="10" t="s">
        <v>8322</v>
      </c>
      <c r="R1942" t="s">
        <v>8326</v>
      </c>
      <c r="S1942">
        <f t="shared" si="122"/>
        <v>171</v>
      </c>
      <c r="T1942">
        <f t="shared" si="123"/>
        <v>2011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4">
        <f t="shared" si="120"/>
        <v>41774.290868055556</v>
      </c>
      <c r="J1943" s="14">
        <f t="shared" si="121"/>
        <v>41744.290868055556</v>
      </c>
      <c r="K1943">
        <v>1400137131</v>
      </c>
      <c r="L1943">
        <v>1397545131</v>
      </c>
      <c r="M1943" t="b">
        <v>1</v>
      </c>
      <c r="N1943">
        <v>4883</v>
      </c>
      <c r="O1943" t="b">
        <v>1</v>
      </c>
      <c r="P1943" t="s">
        <v>8293</v>
      </c>
      <c r="Q1943" s="10" t="s">
        <v>8316</v>
      </c>
      <c r="R1943" t="s">
        <v>8346</v>
      </c>
      <c r="S1943">
        <f t="shared" si="122"/>
        <v>126</v>
      </c>
      <c r="T1943">
        <f t="shared" si="123"/>
        <v>2014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4">
        <f t="shared" si="120"/>
        <v>40728.828009259261</v>
      </c>
      <c r="J1944" s="14">
        <f t="shared" si="121"/>
        <v>40638.828009259261</v>
      </c>
      <c r="K1944">
        <v>1309809140</v>
      </c>
      <c r="L1944">
        <v>1302033140</v>
      </c>
      <c r="M1944" t="b">
        <v>1</v>
      </c>
      <c r="N1944">
        <v>95</v>
      </c>
      <c r="O1944" t="b">
        <v>1</v>
      </c>
      <c r="P1944" t="s">
        <v>8293</v>
      </c>
      <c r="Q1944" s="10" t="s">
        <v>8316</v>
      </c>
      <c r="R1944" t="s">
        <v>8346</v>
      </c>
      <c r="S1944">
        <f t="shared" si="122"/>
        <v>138</v>
      </c>
      <c r="T1944">
        <f t="shared" si="123"/>
        <v>2011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4">
        <f t="shared" si="120"/>
        <v>42593.269861111112</v>
      </c>
      <c r="J1945" s="14">
        <f t="shared" si="121"/>
        <v>42548.269861111112</v>
      </c>
      <c r="K1945">
        <v>1470896916</v>
      </c>
      <c r="L1945">
        <v>1467008916</v>
      </c>
      <c r="M1945" t="b">
        <v>1</v>
      </c>
      <c r="N1945">
        <v>2478</v>
      </c>
      <c r="O1945" t="b">
        <v>1</v>
      </c>
      <c r="P1945" t="s">
        <v>8293</v>
      </c>
      <c r="Q1945" s="10" t="s">
        <v>8316</v>
      </c>
      <c r="R1945" t="s">
        <v>8346</v>
      </c>
      <c r="S1945">
        <f t="shared" si="122"/>
        <v>1705</v>
      </c>
      <c r="T1945">
        <f t="shared" si="123"/>
        <v>2016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4">
        <f t="shared" si="120"/>
        <v>41760.584374999999</v>
      </c>
      <c r="J1946" s="14">
        <f t="shared" si="121"/>
        <v>41730.584374999999</v>
      </c>
      <c r="K1946">
        <v>1398952890</v>
      </c>
      <c r="L1946">
        <v>1396360890</v>
      </c>
      <c r="M1946" t="b">
        <v>1</v>
      </c>
      <c r="N1946">
        <v>1789</v>
      </c>
      <c r="O1946" t="b">
        <v>1</v>
      </c>
      <c r="P1946" t="s">
        <v>8293</v>
      </c>
      <c r="Q1946" s="10" t="s">
        <v>8316</v>
      </c>
      <c r="R1946" t="s">
        <v>8346</v>
      </c>
      <c r="S1946">
        <f t="shared" si="122"/>
        <v>788</v>
      </c>
      <c r="T1946">
        <f t="shared" si="123"/>
        <v>2014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4">
        <f t="shared" si="120"/>
        <v>42197.251828703709</v>
      </c>
      <c r="J1947" s="14">
        <f t="shared" si="121"/>
        <v>42157.251828703709</v>
      </c>
      <c r="K1947">
        <v>1436680958</v>
      </c>
      <c r="L1947">
        <v>1433224958</v>
      </c>
      <c r="M1947" t="b">
        <v>1</v>
      </c>
      <c r="N1947">
        <v>680</v>
      </c>
      <c r="O1947" t="b">
        <v>1</v>
      </c>
      <c r="P1947" t="s">
        <v>8293</v>
      </c>
      <c r="Q1947" s="10" t="s">
        <v>8316</v>
      </c>
      <c r="R1947" t="s">
        <v>8346</v>
      </c>
      <c r="S1947">
        <f t="shared" si="122"/>
        <v>348</v>
      </c>
      <c r="T1947">
        <f t="shared" si="123"/>
        <v>2015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4">
        <f t="shared" si="120"/>
        <v>41749.108344907407</v>
      </c>
      <c r="J1948" s="14">
        <f t="shared" si="121"/>
        <v>41689.150011574071</v>
      </c>
      <c r="K1948">
        <v>1397961361</v>
      </c>
      <c r="L1948">
        <v>1392780961</v>
      </c>
      <c r="M1948" t="b">
        <v>1</v>
      </c>
      <c r="N1948">
        <v>70</v>
      </c>
      <c r="O1948" t="b">
        <v>1</v>
      </c>
      <c r="P1948" t="s">
        <v>8293</v>
      </c>
      <c r="Q1948" s="10" t="s">
        <v>8316</v>
      </c>
      <c r="R1948" t="s">
        <v>8346</v>
      </c>
      <c r="S1948">
        <f t="shared" si="122"/>
        <v>150</v>
      </c>
      <c r="T1948">
        <f t="shared" si="123"/>
        <v>2014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4">
        <f t="shared" si="120"/>
        <v>40140.249305555553</v>
      </c>
      <c r="J1949" s="14">
        <f t="shared" si="121"/>
        <v>40102.918055555558</v>
      </c>
      <c r="K1949">
        <v>1258955940</v>
      </c>
      <c r="L1949">
        <v>1255730520</v>
      </c>
      <c r="M1949" t="b">
        <v>1</v>
      </c>
      <c r="N1949">
        <v>23</v>
      </c>
      <c r="O1949" t="b">
        <v>1</v>
      </c>
      <c r="P1949" t="s">
        <v>8293</v>
      </c>
      <c r="Q1949" s="10" t="s">
        <v>8316</v>
      </c>
      <c r="R1949" t="s">
        <v>8346</v>
      </c>
      <c r="S1949">
        <f t="shared" si="122"/>
        <v>101</v>
      </c>
      <c r="T1949">
        <f t="shared" si="123"/>
        <v>2009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4">
        <f t="shared" si="120"/>
        <v>42527.709722222222</v>
      </c>
      <c r="J1950" s="14">
        <f t="shared" si="121"/>
        <v>42473.604270833333</v>
      </c>
      <c r="K1950">
        <v>1465232520</v>
      </c>
      <c r="L1950">
        <v>1460557809</v>
      </c>
      <c r="M1950" t="b">
        <v>1</v>
      </c>
      <c r="N1950">
        <v>4245</v>
      </c>
      <c r="O1950" t="b">
        <v>1</v>
      </c>
      <c r="P1950" t="s">
        <v>8293</v>
      </c>
      <c r="Q1950" s="10" t="s">
        <v>8316</v>
      </c>
      <c r="R1950" t="s">
        <v>8346</v>
      </c>
      <c r="S1950">
        <f t="shared" si="122"/>
        <v>800</v>
      </c>
      <c r="T1950">
        <f t="shared" si="123"/>
        <v>2016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4">
        <f t="shared" si="120"/>
        <v>41830.423043981478</v>
      </c>
      <c r="J1951" s="14">
        <f t="shared" si="121"/>
        <v>41800.423043981478</v>
      </c>
      <c r="K1951">
        <v>1404986951</v>
      </c>
      <c r="L1951">
        <v>1402394951</v>
      </c>
      <c r="M1951" t="b">
        <v>1</v>
      </c>
      <c r="N1951">
        <v>943</v>
      </c>
      <c r="O1951" t="b">
        <v>1</v>
      </c>
      <c r="P1951" t="s">
        <v>8293</v>
      </c>
      <c r="Q1951" s="10" t="s">
        <v>8316</v>
      </c>
      <c r="R1951" t="s">
        <v>8346</v>
      </c>
      <c r="S1951">
        <f t="shared" si="122"/>
        <v>106</v>
      </c>
      <c r="T1951">
        <f t="shared" si="123"/>
        <v>2014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4">
        <f t="shared" si="120"/>
        <v>40655.181400462963</v>
      </c>
      <c r="J1952" s="14">
        <f t="shared" si="121"/>
        <v>40624.181400462963</v>
      </c>
      <c r="K1952">
        <v>1303446073</v>
      </c>
      <c r="L1952">
        <v>1300767673</v>
      </c>
      <c r="M1952" t="b">
        <v>1</v>
      </c>
      <c r="N1952">
        <v>1876</v>
      </c>
      <c r="O1952" t="b">
        <v>1</v>
      </c>
      <c r="P1952" t="s">
        <v>8293</v>
      </c>
      <c r="Q1952" s="10" t="s">
        <v>8316</v>
      </c>
      <c r="R1952" t="s">
        <v>8346</v>
      </c>
      <c r="S1952">
        <f t="shared" si="122"/>
        <v>201</v>
      </c>
      <c r="T1952">
        <f t="shared" si="123"/>
        <v>2011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4">
        <f t="shared" si="120"/>
        <v>42681.462233796294</v>
      </c>
      <c r="J1953" s="14">
        <f t="shared" si="121"/>
        <v>42651.420567129629</v>
      </c>
      <c r="K1953">
        <v>1478516737</v>
      </c>
      <c r="L1953">
        <v>1475921137</v>
      </c>
      <c r="M1953" t="b">
        <v>1</v>
      </c>
      <c r="N1953">
        <v>834</v>
      </c>
      <c r="O1953" t="b">
        <v>1</v>
      </c>
      <c r="P1953" t="s">
        <v>8293</v>
      </c>
      <c r="Q1953" s="10" t="s">
        <v>8316</v>
      </c>
      <c r="R1953" t="s">
        <v>8346</v>
      </c>
      <c r="S1953">
        <f t="shared" si="122"/>
        <v>212</v>
      </c>
      <c r="T1953">
        <f t="shared" si="123"/>
        <v>2016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4">
        <f t="shared" si="120"/>
        <v>41563.60665509259</v>
      </c>
      <c r="J1954" s="14">
        <f t="shared" si="121"/>
        <v>41526.60665509259</v>
      </c>
      <c r="K1954">
        <v>1381934015</v>
      </c>
      <c r="L1954">
        <v>1378737215</v>
      </c>
      <c r="M1954" t="b">
        <v>1</v>
      </c>
      <c r="N1954">
        <v>682</v>
      </c>
      <c r="O1954" t="b">
        <v>1</v>
      </c>
      <c r="P1954" t="s">
        <v>8293</v>
      </c>
      <c r="Q1954" s="10" t="s">
        <v>8316</v>
      </c>
      <c r="R1954" t="s">
        <v>8346</v>
      </c>
      <c r="S1954">
        <f t="shared" si="122"/>
        <v>198</v>
      </c>
      <c r="T1954">
        <f t="shared" si="123"/>
        <v>2013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4">
        <f t="shared" si="120"/>
        <v>40970.125</v>
      </c>
      <c r="J1955" s="14">
        <f t="shared" si="121"/>
        <v>40941.199826388889</v>
      </c>
      <c r="K1955">
        <v>1330657200</v>
      </c>
      <c r="L1955">
        <v>1328158065</v>
      </c>
      <c r="M1955" t="b">
        <v>1</v>
      </c>
      <c r="N1955">
        <v>147</v>
      </c>
      <c r="O1955" t="b">
        <v>1</v>
      </c>
      <c r="P1955" t="s">
        <v>8293</v>
      </c>
      <c r="Q1955" s="10" t="s">
        <v>8316</v>
      </c>
      <c r="R1955" t="s">
        <v>8346</v>
      </c>
      <c r="S1955">
        <f t="shared" si="122"/>
        <v>226</v>
      </c>
      <c r="T1955">
        <f t="shared" si="123"/>
        <v>2012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4">
        <f t="shared" si="120"/>
        <v>42441.208333333328</v>
      </c>
      <c r="J1956" s="14">
        <f t="shared" si="121"/>
        <v>42394.580740740741</v>
      </c>
      <c r="K1956">
        <v>1457758800</v>
      </c>
      <c r="L1956">
        <v>1453730176</v>
      </c>
      <c r="M1956" t="b">
        <v>1</v>
      </c>
      <c r="N1956">
        <v>415</v>
      </c>
      <c r="O1956" t="b">
        <v>1</v>
      </c>
      <c r="P1956" t="s">
        <v>8293</v>
      </c>
      <c r="Q1956" s="10" t="s">
        <v>8316</v>
      </c>
      <c r="R1956" t="s">
        <v>8346</v>
      </c>
      <c r="S1956">
        <f t="shared" si="122"/>
        <v>699</v>
      </c>
      <c r="T1956">
        <f t="shared" si="123"/>
        <v>2016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4">
        <f t="shared" si="120"/>
        <v>41052.791666666664</v>
      </c>
      <c r="J1957" s="14">
        <f t="shared" si="121"/>
        <v>41020.271770833337</v>
      </c>
      <c r="K1957">
        <v>1337799600</v>
      </c>
      <c r="L1957">
        <v>1334989881</v>
      </c>
      <c r="M1957" t="b">
        <v>1</v>
      </c>
      <c r="N1957">
        <v>290</v>
      </c>
      <c r="O1957" t="b">
        <v>1</v>
      </c>
      <c r="P1957" t="s">
        <v>8293</v>
      </c>
      <c r="Q1957" s="10" t="s">
        <v>8316</v>
      </c>
      <c r="R1957" t="s">
        <v>8346</v>
      </c>
      <c r="S1957">
        <f t="shared" si="122"/>
        <v>399</v>
      </c>
      <c r="T1957">
        <f t="shared" si="123"/>
        <v>2012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4">
        <f t="shared" si="120"/>
        <v>42112.882002314815</v>
      </c>
      <c r="J1958" s="14">
        <f t="shared" si="121"/>
        <v>42067.923668981486</v>
      </c>
      <c r="K1958">
        <v>1429391405</v>
      </c>
      <c r="L1958">
        <v>1425507005</v>
      </c>
      <c r="M1958" t="b">
        <v>1</v>
      </c>
      <c r="N1958">
        <v>365</v>
      </c>
      <c r="O1958" t="b">
        <v>1</v>
      </c>
      <c r="P1958" t="s">
        <v>8293</v>
      </c>
      <c r="Q1958" s="10" t="s">
        <v>8316</v>
      </c>
      <c r="R1958" t="s">
        <v>8346</v>
      </c>
      <c r="S1958">
        <f t="shared" si="122"/>
        <v>294</v>
      </c>
      <c r="T1958">
        <f t="shared" si="123"/>
        <v>2015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4">
        <f t="shared" si="120"/>
        <v>41209.098530092589</v>
      </c>
      <c r="J1959" s="14">
        <f t="shared" si="121"/>
        <v>41179.098530092589</v>
      </c>
      <c r="K1959">
        <v>1351304513</v>
      </c>
      <c r="L1959">
        <v>1348712513</v>
      </c>
      <c r="M1959" t="b">
        <v>1</v>
      </c>
      <c r="N1959">
        <v>660</v>
      </c>
      <c r="O1959" t="b">
        <v>1</v>
      </c>
      <c r="P1959" t="s">
        <v>8293</v>
      </c>
      <c r="Q1959" s="10" t="s">
        <v>8316</v>
      </c>
      <c r="R1959" t="s">
        <v>8346</v>
      </c>
      <c r="S1959">
        <f t="shared" si="122"/>
        <v>168</v>
      </c>
      <c r="T1959">
        <f t="shared" si="123"/>
        <v>2012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4">
        <f t="shared" si="120"/>
        <v>41356.94630787037</v>
      </c>
      <c r="J1960" s="14">
        <f t="shared" si="121"/>
        <v>41326.987974537034</v>
      </c>
      <c r="K1960">
        <v>1364078561</v>
      </c>
      <c r="L1960">
        <v>1361490161</v>
      </c>
      <c r="M1960" t="b">
        <v>1</v>
      </c>
      <c r="N1960">
        <v>1356</v>
      </c>
      <c r="O1960" t="b">
        <v>1</v>
      </c>
      <c r="P1960" t="s">
        <v>8293</v>
      </c>
      <c r="Q1960" s="10" t="s">
        <v>8316</v>
      </c>
      <c r="R1960" t="s">
        <v>8346</v>
      </c>
      <c r="S1960">
        <f t="shared" si="122"/>
        <v>1436</v>
      </c>
      <c r="T1960">
        <f t="shared" si="123"/>
        <v>2013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4">
        <f t="shared" si="120"/>
        <v>41913</v>
      </c>
      <c r="J1961" s="14">
        <f t="shared" si="121"/>
        <v>41871.845601851855</v>
      </c>
      <c r="K1961">
        <v>1412121600</v>
      </c>
      <c r="L1961">
        <v>1408565860</v>
      </c>
      <c r="M1961" t="b">
        <v>1</v>
      </c>
      <c r="N1961">
        <v>424</v>
      </c>
      <c r="O1961" t="b">
        <v>1</v>
      </c>
      <c r="P1961" t="s">
        <v>8293</v>
      </c>
      <c r="Q1961" s="10" t="s">
        <v>8316</v>
      </c>
      <c r="R1961" t="s">
        <v>8346</v>
      </c>
      <c r="S1961">
        <f t="shared" si="122"/>
        <v>157</v>
      </c>
      <c r="T1961">
        <f t="shared" si="123"/>
        <v>2014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4">
        <f t="shared" si="120"/>
        <v>41994.362743055557</v>
      </c>
      <c r="J1962" s="14">
        <f t="shared" si="121"/>
        <v>41964.362743055557</v>
      </c>
      <c r="K1962">
        <v>1419151341</v>
      </c>
      <c r="L1962">
        <v>1416559341</v>
      </c>
      <c r="M1962" t="b">
        <v>1</v>
      </c>
      <c r="N1962">
        <v>33</v>
      </c>
      <c r="O1962" t="b">
        <v>1</v>
      </c>
      <c r="P1962" t="s">
        <v>8293</v>
      </c>
      <c r="Q1962" s="10" t="s">
        <v>8316</v>
      </c>
      <c r="R1962" t="s">
        <v>8346</v>
      </c>
      <c r="S1962">
        <f t="shared" si="122"/>
        <v>118</v>
      </c>
      <c r="T1962">
        <f t="shared" si="123"/>
        <v>2014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4">
        <f t="shared" si="120"/>
        <v>41188.165972222225</v>
      </c>
      <c r="J1963" s="14">
        <f t="shared" si="121"/>
        <v>41148.194641203707</v>
      </c>
      <c r="K1963">
        <v>1349495940</v>
      </c>
      <c r="L1963">
        <v>1346042417</v>
      </c>
      <c r="M1963" t="b">
        <v>1</v>
      </c>
      <c r="N1963">
        <v>1633</v>
      </c>
      <c r="O1963" t="b">
        <v>1</v>
      </c>
      <c r="P1963" t="s">
        <v>8293</v>
      </c>
      <c r="Q1963" s="10" t="s">
        <v>8316</v>
      </c>
      <c r="R1963" t="s">
        <v>8346</v>
      </c>
      <c r="S1963">
        <f t="shared" si="122"/>
        <v>1105</v>
      </c>
      <c r="T1963">
        <f t="shared" si="123"/>
        <v>2012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4">
        <f t="shared" si="120"/>
        <v>41772.780509259261</v>
      </c>
      <c r="J1964" s="14">
        <f t="shared" si="121"/>
        <v>41742.780509259261</v>
      </c>
      <c r="K1964">
        <v>1400006636</v>
      </c>
      <c r="L1964">
        <v>1397414636</v>
      </c>
      <c r="M1964" t="b">
        <v>1</v>
      </c>
      <c r="N1964">
        <v>306</v>
      </c>
      <c r="O1964" t="b">
        <v>1</v>
      </c>
      <c r="P1964" t="s">
        <v>8293</v>
      </c>
      <c r="Q1964" s="10" t="s">
        <v>8316</v>
      </c>
      <c r="R1964" t="s">
        <v>8346</v>
      </c>
      <c r="S1964">
        <f t="shared" si="122"/>
        <v>193</v>
      </c>
      <c r="T1964">
        <f t="shared" si="123"/>
        <v>2014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4">
        <f t="shared" si="120"/>
        <v>41898.429791666669</v>
      </c>
      <c r="J1965" s="14">
        <f t="shared" si="121"/>
        <v>41863.429791666669</v>
      </c>
      <c r="K1965">
        <v>1410862734</v>
      </c>
      <c r="L1965">
        <v>1407838734</v>
      </c>
      <c r="M1965" t="b">
        <v>1</v>
      </c>
      <c r="N1965">
        <v>205</v>
      </c>
      <c r="O1965" t="b">
        <v>1</v>
      </c>
      <c r="P1965" t="s">
        <v>8293</v>
      </c>
      <c r="Q1965" s="10" t="s">
        <v>8316</v>
      </c>
      <c r="R1965" t="s">
        <v>8346</v>
      </c>
      <c r="S1965">
        <f t="shared" si="122"/>
        <v>127</v>
      </c>
      <c r="T1965">
        <f t="shared" si="123"/>
        <v>2014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4">
        <f t="shared" si="120"/>
        <v>42482.272824074069</v>
      </c>
      <c r="J1966" s="14">
        <f t="shared" si="121"/>
        <v>42452.272824074069</v>
      </c>
      <c r="K1966">
        <v>1461306772</v>
      </c>
      <c r="L1966">
        <v>1458714772</v>
      </c>
      <c r="M1966" t="b">
        <v>1</v>
      </c>
      <c r="N1966">
        <v>1281</v>
      </c>
      <c r="O1966" t="b">
        <v>1</v>
      </c>
      <c r="P1966" t="s">
        <v>8293</v>
      </c>
      <c r="Q1966" s="10" t="s">
        <v>8316</v>
      </c>
      <c r="R1966" t="s">
        <v>8346</v>
      </c>
      <c r="S1966">
        <f t="shared" si="122"/>
        <v>260</v>
      </c>
      <c r="T1966">
        <f t="shared" si="123"/>
        <v>2016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4">
        <f t="shared" si="120"/>
        <v>40920.041666666664</v>
      </c>
      <c r="J1967" s="14">
        <f t="shared" si="121"/>
        <v>40898.089236111111</v>
      </c>
      <c r="K1967">
        <v>1326330000</v>
      </c>
      <c r="L1967">
        <v>1324433310</v>
      </c>
      <c r="M1967" t="b">
        <v>1</v>
      </c>
      <c r="N1967">
        <v>103</v>
      </c>
      <c r="O1967" t="b">
        <v>1</v>
      </c>
      <c r="P1967" t="s">
        <v>8293</v>
      </c>
      <c r="Q1967" s="10" t="s">
        <v>8316</v>
      </c>
      <c r="R1967" t="s">
        <v>8346</v>
      </c>
      <c r="S1967">
        <f t="shared" si="122"/>
        <v>262</v>
      </c>
      <c r="T1967">
        <f t="shared" si="123"/>
        <v>2011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4">
        <f t="shared" si="120"/>
        <v>41865.540486111109</v>
      </c>
      <c r="J1968" s="14">
        <f t="shared" si="121"/>
        <v>41835.540486111109</v>
      </c>
      <c r="K1968">
        <v>1408021098</v>
      </c>
      <c r="L1968">
        <v>1405429098</v>
      </c>
      <c r="M1968" t="b">
        <v>1</v>
      </c>
      <c r="N1968">
        <v>1513</v>
      </c>
      <c r="O1968" t="b">
        <v>1</v>
      </c>
      <c r="P1968" t="s">
        <v>8293</v>
      </c>
      <c r="Q1968" s="10" t="s">
        <v>8316</v>
      </c>
      <c r="R1968" t="s">
        <v>8346</v>
      </c>
      <c r="S1968">
        <f t="shared" si="122"/>
        <v>207</v>
      </c>
      <c r="T1968">
        <f t="shared" si="123"/>
        <v>2014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4">
        <f t="shared" si="120"/>
        <v>41760.663530092592</v>
      </c>
      <c r="J1969" s="14">
        <f t="shared" si="121"/>
        <v>41730.663530092592</v>
      </c>
      <c r="K1969">
        <v>1398959729</v>
      </c>
      <c r="L1969">
        <v>1396367729</v>
      </c>
      <c r="M1969" t="b">
        <v>1</v>
      </c>
      <c r="N1969">
        <v>405</v>
      </c>
      <c r="O1969" t="b">
        <v>1</v>
      </c>
      <c r="P1969" t="s">
        <v>8293</v>
      </c>
      <c r="Q1969" s="10" t="s">
        <v>8316</v>
      </c>
      <c r="R1969" t="s">
        <v>8346</v>
      </c>
      <c r="S1969">
        <f t="shared" si="122"/>
        <v>370</v>
      </c>
      <c r="T1969">
        <f t="shared" si="123"/>
        <v>2014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4">
        <f t="shared" si="120"/>
        <v>42707.628645833334</v>
      </c>
      <c r="J1970" s="14">
        <f t="shared" si="121"/>
        <v>42676.586979166663</v>
      </c>
      <c r="K1970">
        <v>1480777515</v>
      </c>
      <c r="L1970">
        <v>1478095515</v>
      </c>
      <c r="M1970" t="b">
        <v>1</v>
      </c>
      <c r="N1970">
        <v>510</v>
      </c>
      <c r="O1970" t="b">
        <v>1</v>
      </c>
      <c r="P1970" t="s">
        <v>8293</v>
      </c>
      <c r="Q1970" s="10" t="s">
        <v>8316</v>
      </c>
      <c r="R1970" t="s">
        <v>8346</v>
      </c>
      <c r="S1970">
        <f t="shared" si="122"/>
        <v>285</v>
      </c>
      <c r="T1970">
        <f t="shared" si="123"/>
        <v>2016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4">
        <f t="shared" si="120"/>
        <v>42587.792453703703</v>
      </c>
      <c r="J1971" s="14">
        <f t="shared" si="121"/>
        <v>42557.792453703703</v>
      </c>
      <c r="K1971">
        <v>1470423668</v>
      </c>
      <c r="L1971">
        <v>1467831668</v>
      </c>
      <c r="M1971" t="b">
        <v>1</v>
      </c>
      <c r="N1971">
        <v>1887</v>
      </c>
      <c r="O1971" t="b">
        <v>1</v>
      </c>
      <c r="P1971" t="s">
        <v>8293</v>
      </c>
      <c r="Q1971" s="10" t="s">
        <v>8316</v>
      </c>
      <c r="R1971" t="s">
        <v>8346</v>
      </c>
      <c r="S1971">
        <f t="shared" si="122"/>
        <v>579</v>
      </c>
      <c r="T1971">
        <f t="shared" si="123"/>
        <v>2016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4">
        <f t="shared" si="120"/>
        <v>41384.151631944449</v>
      </c>
      <c r="J1972" s="14">
        <f t="shared" si="121"/>
        <v>41324.193298611113</v>
      </c>
      <c r="K1972">
        <v>1366429101</v>
      </c>
      <c r="L1972">
        <v>1361248701</v>
      </c>
      <c r="M1972" t="b">
        <v>1</v>
      </c>
      <c r="N1972">
        <v>701</v>
      </c>
      <c r="O1972" t="b">
        <v>1</v>
      </c>
      <c r="P1972" t="s">
        <v>8293</v>
      </c>
      <c r="Q1972" s="10" t="s">
        <v>8316</v>
      </c>
      <c r="R1972" t="s">
        <v>8346</v>
      </c>
      <c r="S1972">
        <f t="shared" si="122"/>
        <v>1132</v>
      </c>
      <c r="T1972">
        <f t="shared" si="123"/>
        <v>2013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4">
        <f t="shared" si="120"/>
        <v>41593.166666666664</v>
      </c>
      <c r="J1973" s="14">
        <f t="shared" si="121"/>
        <v>41561.500706018516</v>
      </c>
      <c r="K1973">
        <v>1384488000</v>
      </c>
      <c r="L1973">
        <v>1381752061</v>
      </c>
      <c r="M1973" t="b">
        <v>1</v>
      </c>
      <c r="N1973">
        <v>3863</v>
      </c>
      <c r="O1973" t="b">
        <v>1</v>
      </c>
      <c r="P1973" t="s">
        <v>8293</v>
      </c>
      <c r="Q1973" s="10" t="s">
        <v>8316</v>
      </c>
      <c r="R1973" t="s">
        <v>8346</v>
      </c>
      <c r="S1973">
        <f t="shared" si="122"/>
        <v>263</v>
      </c>
      <c r="T1973">
        <f t="shared" si="123"/>
        <v>2013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4">
        <f t="shared" si="120"/>
        <v>41231.053749999999</v>
      </c>
      <c r="J1974" s="14">
        <f t="shared" si="121"/>
        <v>41201.012083333335</v>
      </c>
      <c r="K1974">
        <v>1353201444</v>
      </c>
      <c r="L1974">
        <v>1350605844</v>
      </c>
      <c r="M1974" t="b">
        <v>1</v>
      </c>
      <c r="N1974">
        <v>238</v>
      </c>
      <c r="O1974" t="b">
        <v>1</v>
      </c>
      <c r="P1974" t="s">
        <v>8293</v>
      </c>
      <c r="Q1974" s="10" t="s">
        <v>8316</v>
      </c>
      <c r="R1974" t="s">
        <v>8346</v>
      </c>
      <c r="S1974">
        <f t="shared" si="122"/>
        <v>674</v>
      </c>
      <c r="T1974">
        <f t="shared" si="123"/>
        <v>2012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4">
        <f t="shared" si="120"/>
        <v>42588.291666666672</v>
      </c>
      <c r="J1975" s="14">
        <f t="shared" si="121"/>
        <v>42549.722962962958</v>
      </c>
      <c r="K1975">
        <v>1470466800</v>
      </c>
      <c r="L1975">
        <v>1467134464</v>
      </c>
      <c r="M1975" t="b">
        <v>1</v>
      </c>
      <c r="N1975">
        <v>2051</v>
      </c>
      <c r="O1975" t="b">
        <v>1</v>
      </c>
      <c r="P1975" t="s">
        <v>8293</v>
      </c>
      <c r="Q1975" s="10" t="s">
        <v>8316</v>
      </c>
      <c r="R1975" t="s">
        <v>8346</v>
      </c>
      <c r="S1975">
        <f t="shared" si="122"/>
        <v>257</v>
      </c>
      <c r="T1975">
        <f t="shared" si="123"/>
        <v>2016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4">
        <f t="shared" si="120"/>
        <v>41505.334131944444</v>
      </c>
      <c r="J1976" s="14">
        <f t="shared" si="121"/>
        <v>41445.334131944444</v>
      </c>
      <c r="K1976">
        <v>1376899269</v>
      </c>
      <c r="L1976">
        <v>1371715269</v>
      </c>
      <c r="M1976" t="b">
        <v>1</v>
      </c>
      <c r="N1976">
        <v>402</v>
      </c>
      <c r="O1976" t="b">
        <v>1</v>
      </c>
      <c r="P1976" t="s">
        <v>8293</v>
      </c>
      <c r="Q1976" s="10" t="s">
        <v>8316</v>
      </c>
      <c r="R1976" t="s">
        <v>8346</v>
      </c>
      <c r="S1976">
        <f t="shared" si="122"/>
        <v>375</v>
      </c>
      <c r="T1976">
        <f t="shared" si="123"/>
        <v>2013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4">
        <f t="shared" si="120"/>
        <v>41343.755219907405</v>
      </c>
      <c r="J1977" s="14">
        <f t="shared" si="121"/>
        <v>41313.755219907405</v>
      </c>
      <c r="K1977">
        <v>1362938851</v>
      </c>
      <c r="L1977">
        <v>1360346851</v>
      </c>
      <c r="M1977" t="b">
        <v>1</v>
      </c>
      <c r="N1977">
        <v>253</v>
      </c>
      <c r="O1977" t="b">
        <v>1</v>
      </c>
      <c r="P1977" t="s">
        <v>8293</v>
      </c>
      <c r="Q1977" s="10" t="s">
        <v>8316</v>
      </c>
      <c r="R1977" t="s">
        <v>8346</v>
      </c>
      <c r="S1977">
        <f t="shared" si="122"/>
        <v>209</v>
      </c>
      <c r="T1977">
        <f t="shared" si="123"/>
        <v>2013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4">
        <f t="shared" si="120"/>
        <v>41468.899594907409</v>
      </c>
      <c r="J1978" s="14">
        <f t="shared" si="121"/>
        <v>41438.899594907409</v>
      </c>
      <c r="K1978">
        <v>1373751325</v>
      </c>
      <c r="L1978">
        <v>1371159325</v>
      </c>
      <c r="M1978" t="b">
        <v>1</v>
      </c>
      <c r="N1978">
        <v>473</v>
      </c>
      <c r="O1978" t="b">
        <v>1</v>
      </c>
      <c r="P1978" t="s">
        <v>8293</v>
      </c>
      <c r="Q1978" s="10" t="s">
        <v>8316</v>
      </c>
      <c r="R1978" t="s">
        <v>8346</v>
      </c>
      <c r="S1978">
        <f t="shared" si="122"/>
        <v>347</v>
      </c>
      <c r="T1978">
        <f t="shared" si="123"/>
        <v>2013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4">
        <f t="shared" si="120"/>
        <v>42357.332638888889</v>
      </c>
      <c r="J1979" s="14">
        <f t="shared" si="121"/>
        <v>42311.216898148152</v>
      </c>
      <c r="K1979">
        <v>1450511940</v>
      </c>
      <c r="L1979">
        <v>1446527540</v>
      </c>
      <c r="M1979" t="b">
        <v>1</v>
      </c>
      <c r="N1979">
        <v>821</v>
      </c>
      <c r="O1979" t="b">
        <v>1</v>
      </c>
      <c r="P1979" t="s">
        <v>8293</v>
      </c>
      <c r="Q1979" s="10" t="s">
        <v>8316</v>
      </c>
      <c r="R1979" t="s">
        <v>8346</v>
      </c>
      <c r="S1979">
        <f t="shared" si="122"/>
        <v>402</v>
      </c>
      <c r="T1979">
        <f t="shared" si="123"/>
        <v>2015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4">
        <f t="shared" si="120"/>
        <v>41072.291666666664</v>
      </c>
      <c r="J1980" s="14">
        <f t="shared" si="121"/>
        <v>41039.225601851853</v>
      </c>
      <c r="K1980">
        <v>1339484400</v>
      </c>
      <c r="L1980">
        <v>1336627492</v>
      </c>
      <c r="M1980" t="b">
        <v>1</v>
      </c>
      <c r="N1980">
        <v>388</v>
      </c>
      <c r="O1980" t="b">
        <v>1</v>
      </c>
      <c r="P1980" t="s">
        <v>8293</v>
      </c>
      <c r="Q1980" s="10" t="s">
        <v>8316</v>
      </c>
      <c r="R1980" t="s">
        <v>8346</v>
      </c>
      <c r="S1980">
        <f t="shared" si="122"/>
        <v>1027</v>
      </c>
      <c r="T1980">
        <f t="shared" si="123"/>
        <v>2012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4">
        <f t="shared" si="120"/>
        <v>42327.207638888889</v>
      </c>
      <c r="J1981" s="14">
        <f t="shared" si="121"/>
        <v>42290.460023148145</v>
      </c>
      <c r="K1981">
        <v>1447909140</v>
      </c>
      <c r="L1981">
        <v>1444734146</v>
      </c>
      <c r="M1981" t="b">
        <v>1</v>
      </c>
      <c r="N1981">
        <v>813</v>
      </c>
      <c r="O1981" t="b">
        <v>1</v>
      </c>
      <c r="P1981" t="s">
        <v>8293</v>
      </c>
      <c r="Q1981" s="10" t="s">
        <v>8316</v>
      </c>
      <c r="R1981" t="s">
        <v>8346</v>
      </c>
      <c r="S1981">
        <f t="shared" si="122"/>
        <v>115</v>
      </c>
      <c r="T1981">
        <f t="shared" si="123"/>
        <v>2015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4">
        <f t="shared" si="120"/>
        <v>42463.500717592593</v>
      </c>
      <c r="J1982" s="14">
        <f t="shared" si="121"/>
        <v>42423.542384259257</v>
      </c>
      <c r="K1982">
        <v>1459684862</v>
      </c>
      <c r="L1982">
        <v>1456232462</v>
      </c>
      <c r="M1982" t="b">
        <v>1</v>
      </c>
      <c r="N1982">
        <v>1945</v>
      </c>
      <c r="O1982" t="b">
        <v>1</v>
      </c>
      <c r="P1982" t="s">
        <v>8293</v>
      </c>
      <c r="Q1982" s="10" t="s">
        <v>8316</v>
      </c>
      <c r="R1982" t="s">
        <v>8346</v>
      </c>
      <c r="S1982">
        <f t="shared" si="122"/>
        <v>355</v>
      </c>
      <c r="T1982">
        <f t="shared" si="123"/>
        <v>2016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4">
        <f t="shared" si="120"/>
        <v>41829.725289351853</v>
      </c>
      <c r="J1983" s="14">
        <f t="shared" si="121"/>
        <v>41799.725289351853</v>
      </c>
      <c r="K1983">
        <v>1404926665</v>
      </c>
      <c r="L1983">
        <v>1402334665</v>
      </c>
      <c r="M1983" t="b">
        <v>0</v>
      </c>
      <c r="N1983">
        <v>12</v>
      </c>
      <c r="O1983" t="b">
        <v>0</v>
      </c>
      <c r="P1983" t="s">
        <v>8294</v>
      </c>
      <c r="Q1983" s="10" t="s">
        <v>8335</v>
      </c>
      <c r="R1983" t="s">
        <v>8347</v>
      </c>
      <c r="S1983">
        <f t="shared" si="122"/>
        <v>5</v>
      </c>
      <c r="T1983">
        <f t="shared" si="123"/>
        <v>2014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4">
        <f t="shared" si="120"/>
        <v>42708.628321759257</v>
      </c>
      <c r="J1984" s="14">
        <f t="shared" si="121"/>
        <v>42678.586655092593</v>
      </c>
      <c r="K1984">
        <v>1480863887</v>
      </c>
      <c r="L1984">
        <v>1478268287</v>
      </c>
      <c r="M1984" t="b">
        <v>0</v>
      </c>
      <c r="N1984">
        <v>0</v>
      </c>
      <c r="O1984" t="b">
        <v>0</v>
      </c>
      <c r="P1984" t="s">
        <v>8294</v>
      </c>
      <c r="Q1984" s="10" t="s">
        <v>8335</v>
      </c>
      <c r="R1984" t="s">
        <v>8347</v>
      </c>
      <c r="S1984">
        <f t="shared" si="122"/>
        <v>0</v>
      </c>
      <c r="T1984">
        <f t="shared" si="123"/>
        <v>2016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4">
        <f t="shared" si="120"/>
        <v>42615.291666666672</v>
      </c>
      <c r="J1985" s="14">
        <f t="shared" si="121"/>
        <v>42593.011782407411</v>
      </c>
      <c r="K1985">
        <v>1472799600</v>
      </c>
      <c r="L1985">
        <v>1470874618</v>
      </c>
      <c r="M1985" t="b">
        <v>0</v>
      </c>
      <c r="N1985">
        <v>16</v>
      </c>
      <c r="O1985" t="b">
        <v>0</v>
      </c>
      <c r="P1985" t="s">
        <v>8294</v>
      </c>
      <c r="Q1985" s="10" t="s">
        <v>8335</v>
      </c>
      <c r="R1985" t="s">
        <v>8347</v>
      </c>
      <c r="S1985">
        <f t="shared" si="122"/>
        <v>4</v>
      </c>
      <c r="T1985">
        <f t="shared" si="123"/>
        <v>2016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4">
        <f t="shared" ref="I1986:I2049" si="124">K1986/60/60/24+DATE(1970,1,1)</f>
        <v>41973.831956018519</v>
      </c>
      <c r="J1986" s="14">
        <f t="shared" ref="J1986:J2049" si="125">L1986/60/60/24+DATE(1970,1,1)</f>
        <v>41913.790289351848</v>
      </c>
      <c r="K1986">
        <v>1417377481</v>
      </c>
      <c r="L1986">
        <v>1412189881</v>
      </c>
      <c r="M1986" t="b">
        <v>0</v>
      </c>
      <c r="N1986">
        <v>7</v>
      </c>
      <c r="O1986" t="b">
        <v>0</v>
      </c>
      <c r="P1986" t="s">
        <v>8294</v>
      </c>
      <c r="Q1986" s="10" t="s">
        <v>8335</v>
      </c>
      <c r="R1986" t="s">
        <v>8347</v>
      </c>
      <c r="S1986">
        <f t="shared" ref="S1986:S2049" si="126">ROUND(E1986/D1986*100,0)</f>
        <v>21</v>
      </c>
      <c r="T1986">
        <f t="shared" ref="T1986:T2049" si="127">YEAR(J1986)</f>
        <v>2014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4">
        <f t="shared" si="124"/>
        <v>42584.958333333328</v>
      </c>
      <c r="J1987" s="14">
        <f t="shared" si="125"/>
        <v>42555.698738425926</v>
      </c>
      <c r="K1987">
        <v>1470178800</v>
      </c>
      <c r="L1987">
        <v>1467650771</v>
      </c>
      <c r="M1987" t="b">
        <v>0</v>
      </c>
      <c r="N1987">
        <v>4</v>
      </c>
      <c r="O1987" t="b">
        <v>0</v>
      </c>
      <c r="P1987" t="s">
        <v>8294</v>
      </c>
      <c r="Q1987" s="10" t="s">
        <v>8335</v>
      </c>
      <c r="R1987" t="s">
        <v>8347</v>
      </c>
      <c r="S1987">
        <f t="shared" si="126"/>
        <v>3</v>
      </c>
      <c r="T1987">
        <f t="shared" si="127"/>
        <v>2016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4">
        <f t="shared" si="124"/>
        <v>42443.392164351855</v>
      </c>
      <c r="J1988" s="14">
        <f t="shared" si="125"/>
        <v>42413.433831018512</v>
      </c>
      <c r="K1988">
        <v>1457947483</v>
      </c>
      <c r="L1988">
        <v>1455359083</v>
      </c>
      <c r="M1988" t="b">
        <v>0</v>
      </c>
      <c r="N1988">
        <v>1</v>
      </c>
      <c r="O1988" t="b">
        <v>0</v>
      </c>
      <c r="P1988" t="s">
        <v>8294</v>
      </c>
      <c r="Q1988" s="10" t="s">
        <v>8335</v>
      </c>
      <c r="R1988" t="s">
        <v>8347</v>
      </c>
      <c r="S1988">
        <f t="shared" si="126"/>
        <v>0</v>
      </c>
      <c r="T1988">
        <f t="shared" si="127"/>
        <v>2016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4">
        <f t="shared" si="124"/>
        <v>42064.639768518522</v>
      </c>
      <c r="J1989" s="14">
        <f t="shared" si="125"/>
        <v>42034.639768518522</v>
      </c>
      <c r="K1989">
        <v>1425223276</v>
      </c>
      <c r="L1989">
        <v>1422631276</v>
      </c>
      <c r="M1989" t="b">
        <v>0</v>
      </c>
      <c r="N1989">
        <v>28</v>
      </c>
      <c r="O1989" t="b">
        <v>0</v>
      </c>
      <c r="P1989" t="s">
        <v>8294</v>
      </c>
      <c r="Q1989" s="10" t="s">
        <v>8335</v>
      </c>
      <c r="R1989" t="s">
        <v>8347</v>
      </c>
      <c r="S1989">
        <f t="shared" si="126"/>
        <v>42</v>
      </c>
      <c r="T1989">
        <f t="shared" si="127"/>
        <v>2015</v>
      </c>
    </row>
    <row r="1990" spans="1:20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4">
        <f t="shared" si="124"/>
        <v>42236.763217592597</v>
      </c>
      <c r="J1990" s="14">
        <f t="shared" si="125"/>
        <v>42206.763217592597</v>
      </c>
      <c r="K1990">
        <v>1440094742</v>
      </c>
      <c r="L1990">
        <v>1437502742</v>
      </c>
      <c r="M1990" t="b">
        <v>0</v>
      </c>
      <c r="N1990">
        <v>1</v>
      </c>
      <c r="O1990" t="b">
        <v>0</v>
      </c>
      <c r="P1990" t="s">
        <v>8294</v>
      </c>
      <c r="Q1990" s="10" t="s">
        <v>8335</v>
      </c>
      <c r="R1990" t="s">
        <v>8347</v>
      </c>
      <c r="S1990">
        <f t="shared" si="126"/>
        <v>0</v>
      </c>
      <c r="T1990">
        <f t="shared" si="127"/>
        <v>2015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4">
        <f t="shared" si="124"/>
        <v>42715.680648148147</v>
      </c>
      <c r="J1991" s="14">
        <f t="shared" si="125"/>
        <v>42685.680648148147</v>
      </c>
      <c r="K1991">
        <v>1481473208</v>
      </c>
      <c r="L1991">
        <v>1478881208</v>
      </c>
      <c r="M1991" t="b">
        <v>0</v>
      </c>
      <c r="N1991">
        <v>1</v>
      </c>
      <c r="O1991" t="b">
        <v>0</v>
      </c>
      <c r="P1991" t="s">
        <v>8294</v>
      </c>
      <c r="Q1991" s="10" t="s">
        <v>8335</v>
      </c>
      <c r="R1991" t="s">
        <v>8347</v>
      </c>
      <c r="S1991">
        <f t="shared" si="126"/>
        <v>1</v>
      </c>
      <c r="T1991">
        <f t="shared" si="127"/>
        <v>2016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4">
        <f t="shared" si="124"/>
        <v>42413.195972222224</v>
      </c>
      <c r="J1992" s="14">
        <f t="shared" si="125"/>
        <v>42398.195972222224</v>
      </c>
      <c r="K1992">
        <v>1455338532</v>
      </c>
      <c r="L1992">
        <v>1454042532</v>
      </c>
      <c r="M1992" t="b">
        <v>0</v>
      </c>
      <c r="N1992">
        <v>5</v>
      </c>
      <c r="O1992" t="b">
        <v>0</v>
      </c>
      <c r="P1992" t="s">
        <v>8294</v>
      </c>
      <c r="Q1992" s="10" t="s">
        <v>8335</v>
      </c>
      <c r="R1992" t="s">
        <v>8347</v>
      </c>
      <c r="S1992">
        <f t="shared" si="126"/>
        <v>17</v>
      </c>
      <c r="T1992">
        <f t="shared" si="127"/>
        <v>2016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4">
        <f t="shared" si="124"/>
        <v>42188.89335648148</v>
      </c>
      <c r="J1993" s="14">
        <f t="shared" si="125"/>
        <v>42167.89335648148</v>
      </c>
      <c r="K1993">
        <v>1435958786</v>
      </c>
      <c r="L1993">
        <v>1434144386</v>
      </c>
      <c r="M1993" t="b">
        <v>0</v>
      </c>
      <c r="N1993">
        <v>3</v>
      </c>
      <c r="O1993" t="b">
        <v>0</v>
      </c>
      <c r="P1993" t="s">
        <v>8294</v>
      </c>
      <c r="Q1993" s="10" t="s">
        <v>8335</v>
      </c>
      <c r="R1993" t="s">
        <v>8347</v>
      </c>
      <c r="S1993">
        <f t="shared" si="126"/>
        <v>7</v>
      </c>
      <c r="T1993">
        <f t="shared" si="127"/>
        <v>2015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4">
        <f t="shared" si="124"/>
        <v>42053.143414351856</v>
      </c>
      <c r="J1994" s="14">
        <f t="shared" si="125"/>
        <v>42023.143414351856</v>
      </c>
      <c r="K1994">
        <v>1424229991</v>
      </c>
      <c r="L1994">
        <v>1421637991</v>
      </c>
      <c r="M1994" t="b">
        <v>0</v>
      </c>
      <c r="N1994">
        <v>2</v>
      </c>
      <c r="O1994" t="b">
        <v>0</v>
      </c>
      <c r="P1994" t="s">
        <v>8294</v>
      </c>
      <c r="Q1994" s="10" t="s">
        <v>8335</v>
      </c>
      <c r="R1994" t="s">
        <v>8347</v>
      </c>
      <c r="S1994">
        <f t="shared" si="126"/>
        <v>0</v>
      </c>
      <c r="T1994">
        <f t="shared" si="127"/>
        <v>2015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4">
        <f t="shared" si="124"/>
        <v>42359.58839120371</v>
      </c>
      <c r="J1995" s="14">
        <f t="shared" si="125"/>
        <v>42329.58839120371</v>
      </c>
      <c r="K1995">
        <v>1450706837</v>
      </c>
      <c r="L1995">
        <v>1448114837</v>
      </c>
      <c r="M1995" t="b">
        <v>0</v>
      </c>
      <c r="N1995">
        <v>0</v>
      </c>
      <c r="O1995" t="b">
        <v>0</v>
      </c>
      <c r="P1995" t="s">
        <v>8294</v>
      </c>
      <c r="Q1995" s="10" t="s">
        <v>8335</v>
      </c>
      <c r="R1995" t="s">
        <v>8347</v>
      </c>
      <c r="S1995">
        <f t="shared" si="126"/>
        <v>0</v>
      </c>
      <c r="T1995">
        <f t="shared" si="127"/>
        <v>2015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4">
        <f t="shared" si="124"/>
        <v>42711.047939814816</v>
      </c>
      <c r="J1996" s="14">
        <f t="shared" si="125"/>
        <v>42651.006273148145</v>
      </c>
      <c r="K1996">
        <v>1481072942</v>
      </c>
      <c r="L1996">
        <v>1475885342</v>
      </c>
      <c r="M1996" t="b">
        <v>0</v>
      </c>
      <c r="N1996">
        <v>0</v>
      </c>
      <c r="O1996" t="b">
        <v>0</v>
      </c>
      <c r="P1996" t="s">
        <v>8294</v>
      </c>
      <c r="Q1996" s="10" t="s">
        <v>8335</v>
      </c>
      <c r="R1996" t="s">
        <v>8347</v>
      </c>
      <c r="S1996">
        <f t="shared" si="126"/>
        <v>0</v>
      </c>
      <c r="T1996">
        <f t="shared" si="127"/>
        <v>2016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4">
        <f t="shared" si="124"/>
        <v>42201.902037037042</v>
      </c>
      <c r="J1997" s="14">
        <f t="shared" si="125"/>
        <v>42181.902037037042</v>
      </c>
      <c r="K1997">
        <v>1437082736</v>
      </c>
      <c r="L1997">
        <v>1435354736</v>
      </c>
      <c r="M1997" t="b">
        <v>0</v>
      </c>
      <c r="N1997">
        <v>3</v>
      </c>
      <c r="O1997" t="b">
        <v>0</v>
      </c>
      <c r="P1997" t="s">
        <v>8294</v>
      </c>
      <c r="Q1997" s="10" t="s">
        <v>8335</v>
      </c>
      <c r="R1997" t="s">
        <v>8347</v>
      </c>
      <c r="S1997">
        <f t="shared" si="126"/>
        <v>8</v>
      </c>
      <c r="T1997">
        <f t="shared" si="127"/>
        <v>2015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4">
        <f t="shared" si="124"/>
        <v>41830.819571759261</v>
      </c>
      <c r="J1998" s="14">
        <f t="shared" si="125"/>
        <v>41800.819571759261</v>
      </c>
      <c r="K1998">
        <v>1405021211</v>
      </c>
      <c r="L1998">
        <v>1402429211</v>
      </c>
      <c r="M1998" t="b">
        <v>0</v>
      </c>
      <c r="N1998">
        <v>0</v>
      </c>
      <c r="O1998" t="b">
        <v>0</v>
      </c>
      <c r="P1998" t="s">
        <v>8294</v>
      </c>
      <c r="Q1998" s="10" t="s">
        <v>8335</v>
      </c>
      <c r="R1998" t="s">
        <v>8347</v>
      </c>
      <c r="S1998">
        <f t="shared" si="126"/>
        <v>0</v>
      </c>
      <c r="T1998">
        <f t="shared" si="127"/>
        <v>2014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4">
        <f t="shared" si="124"/>
        <v>41877.930694444447</v>
      </c>
      <c r="J1999" s="14">
        <f t="shared" si="125"/>
        <v>41847.930694444447</v>
      </c>
      <c r="K1999">
        <v>1409091612</v>
      </c>
      <c r="L1999">
        <v>1406499612</v>
      </c>
      <c r="M1999" t="b">
        <v>0</v>
      </c>
      <c r="N1999">
        <v>0</v>
      </c>
      <c r="O1999" t="b">
        <v>0</v>
      </c>
      <c r="P1999" t="s">
        <v>8294</v>
      </c>
      <c r="Q1999" s="10" t="s">
        <v>8335</v>
      </c>
      <c r="R1999" t="s">
        <v>8347</v>
      </c>
      <c r="S1999">
        <f t="shared" si="126"/>
        <v>0</v>
      </c>
      <c r="T1999">
        <f t="shared" si="127"/>
        <v>2014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4">
        <f t="shared" si="124"/>
        <v>41852.118495370371</v>
      </c>
      <c r="J2000" s="14">
        <f t="shared" si="125"/>
        <v>41807.118495370371</v>
      </c>
      <c r="K2000">
        <v>1406861438</v>
      </c>
      <c r="L2000">
        <v>1402973438</v>
      </c>
      <c r="M2000" t="b">
        <v>0</v>
      </c>
      <c r="N2000">
        <v>3</v>
      </c>
      <c r="O2000" t="b">
        <v>0</v>
      </c>
      <c r="P2000" t="s">
        <v>8294</v>
      </c>
      <c r="Q2000" s="10" t="s">
        <v>8335</v>
      </c>
      <c r="R2000" t="s">
        <v>8347</v>
      </c>
      <c r="S2000">
        <f t="shared" si="126"/>
        <v>26</v>
      </c>
      <c r="T2000">
        <f t="shared" si="127"/>
        <v>2014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4">
        <f t="shared" si="124"/>
        <v>41956.524398148147</v>
      </c>
      <c r="J2001" s="14">
        <f t="shared" si="125"/>
        <v>41926.482731481483</v>
      </c>
      <c r="K2001">
        <v>1415882108</v>
      </c>
      <c r="L2001">
        <v>1413286508</v>
      </c>
      <c r="M2001" t="b">
        <v>0</v>
      </c>
      <c r="N2001">
        <v>7</v>
      </c>
      <c r="O2001" t="b">
        <v>0</v>
      </c>
      <c r="P2001" t="s">
        <v>8294</v>
      </c>
      <c r="Q2001" s="10" t="s">
        <v>8335</v>
      </c>
      <c r="R2001" t="s">
        <v>8347</v>
      </c>
      <c r="S2001">
        <f t="shared" si="126"/>
        <v>1</v>
      </c>
      <c r="T2001">
        <f t="shared" si="127"/>
        <v>2014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4">
        <f t="shared" si="124"/>
        <v>42375.951539351852</v>
      </c>
      <c r="J2002" s="14">
        <f t="shared" si="125"/>
        <v>42345.951539351852</v>
      </c>
      <c r="K2002">
        <v>1452120613</v>
      </c>
      <c r="L2002">
        <v>1449528613</v>
      </c>
      <c r="M2002" t="b">
        <v>0</v>
      </c>
      <c r="N2002">
        <v>25</v>
      </c>
      <c r="O2002" t="b">
        <v>0</v>
      </c>
      <c r="P2002" t="s">
        <v>8294</v>
      </c>
      <c r="Q2002" s="10" t="s">
        <v>8335</v>
      </c>
      <c r="R2002" t="s">
        <v>8347</v>
      </c>
      <c r="S2002">
        <f t="shared" si="126"/>
        <v>13</v>
      </c>
      <c r="T2002">
        <f t="shared" si="127"/>
        <v>2015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4">
        <f t="shared" si="124"/>
        <v>42167.833333333328</v>
      </c>
      <c r="J2003" s="14">
        <f t="shared" si="125"/>
        <v>42136.209675925929</v>
      </c>
      <c r="K2003">
        <v>1434139200</v>
      </c>
      <c r="L2003">
        <v>1431406916</v>
      </c>
      <c r="M2003" t="b">
        <v>1</v>
      </c>
      <c r="N2003">
        <v>1637</v>
      </c>
      <c r="O2003" t="b">
        <v>1</v>
      </c>
      <c r="P2003" t="s">
        <v>8293</v>
      </c>
      <c r="Q2003" s="10" t="s">
        <v>8316</v>
      </c>
      <c r="R2003" t="s">
        <v>8346</v>
      </c>
      <c r="S2003">
        <f t="shared" si="126"/>
        <v>382</v>
      </c>
      <c r="T2003">
        <f t="shared" si="127"/>
        <v>2015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4">
        <f t="shared" si="124"/>
        <v>42758.71230324074</v>
      </c>
      <c r="J2004" s="14">
        <f t="shared" si="125"/>
        <v>42728.71230324074</v>
      </c>
      <c r="K2004">
        <v>1485191143</v>
      </c>
      <c r="L2004">
        <v>1482599143</v>
      </c>
      <c r="M2004" t="b">
        <v>1</v>
      </c>
      <c r="N2004">
        <v>1375</v>
      </c>
      <c r="O2004" t="b">
        <v>1</v>
      </c>
      <c r="P2004" t="s">
        <v>8293</v>
      </c>
      <c r="Q2004" s="10" t="s">
        <v>8316</v>
      </c>
      <c r="R2004" t="s">
        <v>8346</v>
      </c>
      <c r="S2004">
        <f t="shared" si="126"/>
        <v>217</v>
      </c>
      <c r="T2004">
        <f t="shared" si="127"/>
        <v>2016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4">
        <f t="shared" si="124"/>
        <v>40361.958333333336</v>
      </c>
      <c r="J2005" s="14">
        <f t="shared" si="125"/>
        <v>40347.125601851854</v>
      </c>
      <c r="K2005">
        <v>1278111600</v>
      </c>
      <c r="L2005">
        <v>1276830052</v>
      </c>
      <c r="M2005" t="b">
        <v>1</v>
      </c>
      <c r="N2005">
        <v>17</v>
      </c>
      <c r="O2005" t="b">
        <v>1</v>
      </c>
      <c r="P2005" t="s">
        <v>8293</v>
      </c>
      <c r="Q2005" s="10" t="s">
        <v>8316</v>
      </c>
      <c r="R2005" t="s">
        <v>8346</v>
      </c>
      <c r="S2005">
        <f t="shared" si="126"/>
        <v>312</v>
      </c>
      <c r="T2005">
        <f t="shared" si="127"/>
        <v>2010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4">
        <f t="shared" si="124"/>
        <v>41830.604895833334</v>
      </c>
      <c r="J2006" s="14">
        <f t="shared" si="125"/>
        <v>41800.604895833334</v>
      </c>
      <c r="K2006">
        <v>1405002663</v>
      </c>
      <c r="L2006">
        <v>1402410663</v>
      </c>
      <c r="M2006" t="b">
        <v>1</v>
      </c>
      <c r="N2006">
        <v>354</v>
      </c>
      <c r="O2006" t="b">
        <v>1</v>
      </c>
      <c r="P2006" t="s">
        <v>8293</v>
      </c>
      <c r="Q2006" s="10" t="s">
        <v>8316</v>
      </c>
      <c r="R2006" t="s">
        <v>8346</v>
      </c>
      <c r="S2006">
        <f t="shared" si="126"/>
        <v>234</v>
      </c>
      <c r="T2006">
        <f t="shared" si="127"/>
        <v>2014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4">
        <f t="shared" si="124"/>
        <v>41563.165972222225</v>
      </c>
      <c r="J2007" s="14">
        <f t="shared" si="125"/>
        <v>41535.812708333331</v>
      </c>
      <c r="K2007">
        <v>1381895940</v>
      </c>
      <c r="L2007">
        <v>1379532618</v>
      </c>
      <c r="M2007" t="b">
        <v>1</v>
      </c>
      <c r="N2007">
        <v>191</v>
      </c>
      <c r="O2007" t="b">
        <v>1</v>
      </c>
      <c r="P2007" t="s">
        <v>8293</v>
      </c>
      <c r="Q2007" s="10" t="s">
        <v>8316</v>
      </c>
      <c r="R2007" t="s">
        <v>8346</v>
      </c>
      <c r="S2007">
        <f t="shared" si="126"/>
        <v>124</v>
      </c>
      <c r="T2007">
        <f t="shared" si="127"/>
        <v>2013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4">
        <f t="shared" si="124"/>
        <v>41976.542187500003</v>
      </c>
      <c r="J2008" s="14">
        <f t="shared" si="125"/>
        <v>41941.500520833331</v>
      </c>
      <c r="K2008">
        <v>1417611645</v>
      </c>
      <c r="L2008">
        <v>1414584045</v>
      </c>
      <c r="M2008" t="b">
        <v>1</v>
      </c>
      <c r="N2008">
        <v>303</v>
      </c>
      <c r="O2008" t="b">
        <v>1</v>
      </c>
      <c r="P2008" t="s">
        <v>8293</v>
      </c>
      <c r="Q2008" s="10" t="s">
        <v>8316</v>
      </c>
      <c r="R2008" t="s">
        <v>8346</v>
      </c>
      <c r="S2008">
        <f t="shared" si="126"/>
        <v>248</v>
      </c>
      <c r="T2008">
        <f t="shared" si="127"/>
        <v>2014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4">
        <f t="shared" si="124"/>
        <v>40414.166666666664</v>
      </c>
      <c r="J2009" s="14">
        <f t="shared" si="125"/>
        <v>40347.837800925925</v>
      </c>
      <c r="K2009">
        <v>1282622400</v>
      </c>
      <c r="L2009">
        <v>1276891586</v>
      </c>
      <c r="M2009" t="b">
        <v>1</v>
      </c>
      <c r="N2009">
        <v>137</v>
      </c>
      <c r="O2009" t="b">
        <v>1</v>
      </c>
      <c r="P2009" t="s">
        <v>8293</v>
      </c>
      <c r="Q2009" s="10" t="s">
        <v>8316</v>
      </c>
      <c r="R2009" t="s">
        <v>8346</v>
      </c>
      <c r="S2009">
        <f t="shared" si="126"/>
        <v>116</v>
      </c>
      <c r="T2009">
        <f t="shared" si="127"/>
        <v>2010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4">
        <f t="shared" si="124"/>
        <v>40805.604421296295</v>
      </c>
      <c r="J2010" s="14">
        <f t="shared" si="125"/>
        <v>40761.604421296295</v>
      </c>
      <c r="K2010">
        <v>1316442622</v>
      </c>
      <c r="L2010">
        <v>1312641022</v>
      </c>
      <c r="M2010" t="b">
        <v>1</v>
      </c>
      <c r="N2010">
        <v>41</v>
      </c>
      <c r="O2010" t="b">
        <v>1</v>
      </c>
      <c r="P2010" t="s">
        <v>8293</v>
      </c>
      <c r="Q2010" s="10" t="s">
        <v>8316</v>
      </c>
      <c r="R2010" t="s">
        <v>8346</v>
      </c>
      <c r="S2010">
        <f t="shared" si="126"/>
        <v>117</v>
      </c>
      <c r="T2010">
        <f t="shared" si="127"/>
        <v>2011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4">
        <f t="shared" si="124"/>
        <v>42697.365081018521</v>
      </c>
      <c r="J2011" s="14">
        <f t="shared" si="125"/>
        <v>42661.323414351849</v>
      </c>
      <c r="K2011">
        <v>1479890743</v>
      </c>
      <c r="L2011">
        <v>1476776743</v>
      </c>
      <c r="M2011" t="b">
        <v>1</v>
      </c>
      <c r="N2011">
        <v>398</v>
      </c>
      <c r="O2011" t="b">
        <v>1</v>
      </c>
      <c r="P2011" t="s">
        <v>8293</v>
      </c>
      <c r="Q2011" s="10" t="s">
        <v>8316</v>
      </c>
      <c r="R2011" t="s">
        <v>8346</v>
      </c>
      <c r="S2011">
        <f t="shared" si="126"/>
        <v>305</v>
      </c>
      <c r="T2011">
        <f t="shared" si="127"/>
        <v>2016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4">
        <f t="shared" si="124"/>
        <v>42600.996423611112</v>
      </c>
      <c r="J2012" s="14">
        <f t="shared" si="125"/>
        <v>42570.996423611112</v>
      </c>
      <c r="K2012">
        <v>1471564491</v>
      </c>
      <c r="L2012">
        <v>1468972491</v>
      </c>
      <c r="M2012" t="b">
        <v>1</v>
      </c>
      <c r="N2012">
        <v>1737</v>
      </c>
      <c r="O2012" t="b">
        <v>1</v>
      </c>
      <c r="P2012" t="s">
        <v>8293</v>
      </c>
      <c r="Q2012" s="10" t="s">
        <v>8316</v>
      </c>
      <c r="R2012" t="s">
        <v>8346</v>
      </c>
      <c r="S2012">
        <f t="shared" si="126"/>
        <v>320</v>
      </c>
      <c r="T2012">
        <f t="shared" si="127"/>
        <v>2016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4">
        <f t="shared" si="124"/>
        <v>42380.958333333328</v>
      </c>
      <c r="J2013" s="14">
        <f t="shared" si="125"/>
        <v>42347.358483796299</v>
      </c>
      <c r="K2013">
        <v>1452553200</v>
      </c>
      <c r="L2013">
        <v>1449650173</v>
      </c>
      <c r="M2013" t="b">
        <v>1</v>
      </c>
      <c r="N2013">
        <v>971</v>
      </c>
      <c r="O2013" t="b">
        <v>1</v>
      </c>
      <c r="P2013" t="s">
        <v>8293</v>
      </c>
      <c r="Q2013" s="10" t="s">
        <v>8316</v>
      </c>
      <c r="R2013" t="s">
        <v>8346</v>
      </c>
      <c r="S2013">
        <f t="shared" si="126"/>
        <v>820</v>
      </c>
      <c r="T2013">
        <f t="shared" si="127"/>
        <v>2015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4">
        <f t="shared" si="124"/>
        <v>42040.822233796294</v>
      </c>
      <c r="J2014" s="14">
        <f t="shared" si="125"/>
        <v>42010.822233796294</v>
      </c>
      <c r="K2014">
        <v>1423165441</v>
      </c>
      <c r="L2014">
        <v>1420573441</v>
      </c>
      <c r="M2014" t="b">
        <v>1</v>
      </c>
      <c r="N2014">
        <v>183</v>
      </c>
      <c r="O2014" t="b">
        <v>1</v>
      </c>
      <c r="P2014" t="s">
        <v>8293</v>
      </c>
      <c r="Q2014" s="10" t="s">
        <v>8316</v>
      </c>
      <c r="R2014" t="s">
        <v>8346</v>
      </c>
      <c r="S2014">
        <f t="shared" si="126"/>
        <v>235</v>
      </c>
      <c r="T2014">
        <f t="shared" si="127"/>
        <v>2015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4">
        <f t="shared" si="124"/>
        <v>42559.960810185185</v>
      </c>
      <c r="J2015" s="14">
        <f t="shared" si="125"/>
        <v>42499.960810185185</v>
      </c>
      <c r="K2015">
        <v>1468019014</v>
      </c>
      <c r="L2015">
        <v>1462835014</v>
      </c>
      <c r="M2015" t="b">
        <v>1</v>
      </c>
      <c r="N2015">
        <v>4562</v>
      </c>
      <c r="O2015" t="b">
        <v>1</v>
      </c>
      <c r="P2015" t="s">
        <v>8293</v>
      </c>
      <c r="Q2015" s="10" t="s">
        <v>8316</v>
      </c>
      <c r="R2015" t="s">
        <v>8346</v>
      </c>
      <c r="S2015">
        <f t="shared" si="126"/>
        <v>495</v>
      </c>
      <c r="T2015">
        <f t="shared" si="127"/>
        <v>2016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4">
        <f t="shared" si="124"/>
        <v>41358.172905092593</v>
      </c>
      <c r="J2016" s="14">
        <f t="shared" si="125"/>
        <v>41324.214571759258</v>
      </c>
      <c r="K2016">
        <v>1364184539</v>
      </c>
      <c r="L2016">
        <v>1361250539</v>
      </c>
      <c r="M2016" t="b">
        <v>1</v>
      </c>
      <c r="N2016">
        <v>26457</v>
      </c>
      <c r="O2016" t="b">
        <v>1</v>
      </c>
      <c r="P2016" t="s">
        <v>8293</v>
      </c>
      <c r="Q2016" s="10" t="s">
        <v>8316</v>
      </c>
      <c r="R2016" t="s">
        <v>8346</v>
      </c>
      <c r="S2016">
        <f t="shared" si="126"/>
        <v>7814</v>
      </c>
      <c r="T2016">
        <f t="shared" si="127"/>
        <v>2013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4">
        <f t="shared" si="124"/>
        <v>40795.876886574071</v>
      </c>
      <c r="J2017" s="14">
        <f t="shared" si="125"/>
        <v>40765.876886574071</v>
      </c>
      <c r="K2017">
        <v>1315602163</v>
      </c>
      <c r="L2017">
        <v>1313010163</v>
      </c>
      <c r="M2017" t="b">
        <v>1</v>
      </c>
      <c r="N2017">
        <v>162</v>
      </c>
      <c r="O2017" t="b">
        <v>1</v>
      </c>
      <c r="P2017" t="s">
        <v>8293</v>
      </c>
      <c r="Q2017" s="10" t="s">
        <v>8316</v>
      </c>
      <c r="R2017" t="s">
        <v>8346</v>
      </c>
      <c r="S2017">
        <f t="shared" si="126"/>
        <v>113</v>
      </c>
      <c r="T2017">
        <f t="shared" si="127"/>
        <v>2011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4">
        <f t="shared" si="124"/>
        <v>41342.88077546296</v>
      </c>
      <c r="J2018" s="14">
        <f t="shared" si="125"/>
        <v>41312.88077546296</v>
      </c>
      <c r="K2018">
        <v>1362863299</v>
      </c>
      <c r="L2018">
        <v>1360271299</v>
      </c>
      <c r="M2018" t="b">
        <v>1</v>
      </c>
      <c r="N2018">
        <v>479</v>
      </c>
      <c r="O2018" t="b">
        <v>1</v>
      </c>
      <c r="P2018" t="s">
        <v>8293</v>
      </c>
      <c r="Q2018" s="10" t="s">
        <v>8316</v>
      </c>
      <c r="R2018" t="s">
        <v>8346</v>
      </c>
      <c r="S2018">
        <f t="shared" si="126"/>
        <v>922</v>
      </c>
      <c r="T2018">
        <f t="shared" si="127"/>
        <v>2013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4">
        <f t="shared" si="124"/>
        <v>40992.166666666664</v>
      </c>
      <c r="J2019" s="14">
        <f t="shared" si="125"/>
        <v>40961.057349537034</v>
      </c>
      <c r="K2019">
        <v>1332561600</v>
      </c>
      <c r="L2019">
        <v>1329873755</v>
      </c>
      <c r="M2019" t="b">
        <v>1</v>
      </c>
      <c r="N2019">
        <v>426</v>
      </c>
      <c r="O2019" t="b">
        <v>1</v>
      </c>
      <c r="P2019" t="s">
        <v>8293</v>
      </c>
      <c r="Q2019" s="10" t="s">
        <v>8316</v>
      </c>
      <c r="R2019" t="s">
        <v>8346</v>
      </c>
      <c r="S2019">
        <f t="shared" si="126"/>
        <v>125</v>
      </c>
      <c r="T2019">
        <f t="shared" si="127"/>
        <v>2012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4">
        <f t="shared" si="124"/>
        <v>42229.365844907406</v>
      </c>
      <c r="J2020" s="14">
        <f t="shared" si="125"/>
        <v>42199.365844907406</v>
      </c>
      <c r="K2020">
        <v>1439455609</v>
      </c>
      <c r="L2020">
        <v>1436863609</v>
      </c>
      <c r="M2020" t="b">
        <v>1</v>
      </c>
      <c r="N2020">
        <v>450</v>
      </c>
      <c r="O2020" t="b">
        <v>1</v>
      </c>
      <c r="P2020" t="s">
        <v>8293</v>
      </c>
      <c r="Q2020" s="10" t="s">
        <v>8316</v>
      </c>
      <c r="R2020" t="s">
        <v>8346</v>
      </c>
      <c r="S2020">
        <f t="shared" si="126"/>
        <v>102</v>
      </c>
      <c r="T2020">
        <f t="shared" si="127"/>
        <v>2015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4">
        <f t="shared" si="124"/>
        <v>42635.70857638889</v>
      </c>
      <c r="J2021" s="14">
        <f t="shared" si="125"/>
        <v>42605.70857638889</v>
      </c>
      <c r="K2021">
        <v>1474563621</v>
      </c>
      <c r="L2021">
        <v>1471971621</v>
      </c>
      <c r="M2021" t="b">
        <v>1</v>
      </c>
      <c r="N2021">
        <v>1780</v>
      </c>
      <c r="O2021" t="b">
        <v>1</v>
      </c>
      <c r="P2021" t="s">
        <v>8293</v>
      </c>
      <c r="Q2021" s="10" t="s">
        <v>8316</v>
      </c>
      <c r="R2021" t="s">
        <v>8346</v>
      </c>
      <c r="S2021">
        <f t="shared" si="126"/>
        <v>485</v>
      </c>
      <c r="T2021">
        <f t="shared" si="127"/>
        <v>2016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4">
        <f t="shared" si="124"/>
        <v>41773.961111111108</v>
      </c>
      <c r="J2022" s="14">
        <f t="shared" si="125"/>
        <v>41737.097499999996</v>
      </c>
      <c r="K2022">
        <v>1400108640</v>
      </c>
      <c r="L2022">
        <v>1396923624</v>
      </c>
      <c r="M2022" t="b">
        <v>1</v>
      </c>
      <c r="N2022">
        <v>122</v>
      </c>
      <c r="O2022" t="b">
        <v>1</v>
      </c>
      <c r="P2022" t="s">
        <v>8293</v>
      </c>
      <c r="Q2022" s="10" t="s">
        <v>8316</v>
      </c>
      <c r="R2022" t="s">
        <v>8346</v>
      </c>
      <c r="S2022">
        <f t="shared" si="126"/>
        <v>192</v>
      </c>
      <c r="T2022">
        <f t="shared" si="127"/>
        <v>2014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4">
        <f t="shared" si="124"/>
        <v>41906.070567129631</v>
      </c>
      <c r="J2023" s="14">
        <f t="shared" si="125"/>
        <v>41861.070567129631</v>
      </c>
      <c r="K2023">
        <v>1411522897</v>
      </c>
      <c r="L2023">
        <v>1407634897</v>
      </c>
      <c r="M2023" t="b">
        <v>1</v>
      </c>
      <c r="N2023">
        <v>95</v>
      </c>
      <c r="O2023" t="b">
        <v>1</v>
      </c>
      <c r="P2023" t="s">
        <v>8293</v>
      </c>
      <c r="Q2023" s="10" t="s">
        <v>8316</v>
      </c>
      <c r="R2023" t="s">
        <v>8346</v>
      </c>
      <c r="S2023">
        <f t="shared" si="126"/>
        <v>281</v>
      </c>
      <c r="T2023">
        <f t="shared" si="127"/>
        <v>2014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4">
        <f t="shared" si="124"/>
        <v>42532.569120370375</v>
      </c>
      <c r="J2024" s="14">
        <f t="shared" si="125"/>
        <v>42502.569120370375</v>
      </c>
      <c r="K2024">
        <v>1465652372</v>
      </c>
      <c r="L2024">
        <v>1463060372</v>
      </c>
      <c r="M2024" t="b">
        <v>1</v>
      </c>
      <c r="N2024">
        <v>325</v>
      </c>
      <c r="O2024" t="b">
        <v>1</v>
      </c>
      <c r="P2024" t="s">
        <v>8293</v>
      </c>
      <c r="Q2024" s="10" t="s">
        <v>8316</v>
      </c>
      <c r="R2024" t="s">
        <v>8346</v>
      </c>
      <c r="S2024">
        <f t="shared" si="126"/>
        <v>125</v>
      </c>
      <c r="T2024">
        <f t="shared" si="127"/>
        <v>2016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4">
        <f t="shared" si="124"/>
        <v>42166.420752314814</v>
      </c>
      <c r="J2025" s="14">
        <f t="shared" si="125"/>
        <v>42136.420752314814</v>
      </c>
      <c r="K2025">
        <v>1434017153</v>
      </c>
      <c r="L2025">
        <v>1431425153</v>
      </c>
      <c r="M2025" t="b">
        <v>1</v>
      </c>
      <c r="N2025">
        <v>353</v>
      </c>
      <c r="O2025" t="b">
        <v>1</v>
      </c>
      <c r="P2025" t="s">
        <v>8293</v>
      </c>
      <c r="Q2025" s="10" t="s">
        <v>8316</v>
      </c>
      <c r="R2025" t="s">
        <v>8346</v>
      </c>
      <c r="S2025">
        <f t="shared" si="126"/>
        <v>161</v>
      </c>
      <c r="T2025">
        <f t="shared" si="127"/>
        <v>2015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4">
        <f t="shared" si="124"/>
        <v>41134.125</v>
      </c>
      <c r="J2026" s="14">
        <f t="shared" si="125"/>
        <v>41099.966944444444</v>
      </c>
      <c r="K2026">
        <v>1344826800</v>
      </c>
      <c r="L2026">
        <v>1341875544</v>
      </c>
      <c r="M2026" t="b">
        <v>1</v>
      </c>
      <c r="N2026">
        <v>105</v>
      </c>
      <c r="O2026" t="b">
        <v>1</v>
      </c>
      <c r="P2026" t="s">
        <v>8293</v>
      </c>
      <c r="Q2026" s="10" t="s">
        <v>8316</v>
      </c>
      <c r="R2026" t="s">
        <v>8346</v>
      </c>
      <c r="S2026">
        <f t="shared" si="126"/>
        <v>585</v>
      </c>
      <c r="T2026">
        <f t="shared" si="127"/>
        <v>2012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4">
        <f t="shared" si="124"/>
        <v>42166.184560185182</v>
      </c>
      <c r="J2027" s="14">
        <f t="shared" si="125"/>
        <v>42136.184560185182</v>
      </c>
      <c r="K2027">
        <v>1433996746</v>
      </c>
      <c r="L2027">
        <v>1431404746</v>
      </c>
      <c r="M2027" t="b">
        <v>1</v>
      </c>
      <c r="N2027">
        <v>729</v>
      </c>
      <c r="O2027" t="b">
        <v>1</v>
      </c>
      <c r="P2027" t="s">
        <v>8293</v>
      </c>
      <c r="Q2027" s="10" t="s">
        <v>8316</v>
      </c>
      <c r="R2027" t="s">
        <v>8346</v>
      </c>
      <c r="S2027">
        <f t="shared" si="126"/>
        <v>201</v>
      </c>
      <c r="T2027">
        <f t="shared" si="127"/>
        <v>2015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4">
        <f t="shared" si="124"/>
        <v>41750.165972222225</v>
      </c>
      <c r="J2028" s="14">
        <f t="shared" si="125"/>
        <v>41704.735937500001</v>
      </c>
      <c r="K2028">
        <v>1398052740</v>
      </c>
      <c r="L2028">
        <v>1394127585</v>
      </c>
      <c r="M2028" t="b">
        <v>1</v>
      </c>
      <c r="N2028">
        <v>454</v>
      </c>
      <c r="O2028" t="b">
        <v>1</v>
      </c>
      <c r="P2028" t="s">
        <v>8293</v>
      </c>
      <c r="Q2028" s="10" t="s">
        <v>8316</v>
      </c>
      <c r="R2028" t="s">
        <v>8346</v>
      </c>
      <c r="S2028">
        <f t="shared" si="126"/>
        <v>133</v>
      </c>
      <c r="T2028">
        <f t="shared" si="127"/>
        <v>2014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4">
        <f t="shared" si="124"/>
        <v>42093.772210648152</v>
      </c>
      <c r="J2029" s="14">
        <f t="shared" si="125"/>
        <v>42048.813877314817</v>
      </c>
      <c r="K2029">
        <v>1427740319</v>
      </c>
      <c r="L2029">
        <v>1423855919</v>
      </c>
      <c r="M2029" t="b">
        <v>1</v>
      </c>
      <c r="N2029">
        <v>539</v>
      </c>
      <c r="O2029" t="b">
        <v>1</v>
      </c>
      <c r="P2029" t="s">
        <v>8293</v>
      </c>
      <c r="Q2029" s="10" t="s">
        <v>8316</v>
      </c>
      <c r="R2029" t="s">
        <v>8346</v>
      </c>
      <c r="S2029">
        <f t="shared" si="126"/>
        <v>120</v>
      </c>
      <c r="T2029">
        <f t="shared" si="127"/>
        <v>2015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4">
        <f t="shared" si="124"/>
        <v>40252.913194444445</v>
      </c>
      <c r="J2030" s="14">
        <f t="shared" si="125"/>
        <v>40215.919050925928</v>
      </c>
      <c r="K2030">
        <v>1268690100</v>
      </c>
      <c r="L2030">
        <v>1265493806</v>
      </c>
      <c r="M2030" t="b">
        <v>1</v>
      </c>
      <c r="N2030">
        <v>79</v>
      </c>
      <c r="O2030" t="b">
        <v>1</v>
      </c>
      <c r="P2030" t="s">
        <v>8293</v>
      </c>
      <c r="Q2030" s="10" t="s">
        <v>8316</v>
      </c>
      <c r="R2030" t="s">
        <v>8346</v>
      </c>
      <c r="S2030">
        <f t="shared" si="126"/>
        <v>126</v>
      </c>
      <c r="T2030">
        <f t="shared" si="127"/>
        <v>2010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4">
        <f t="shared" si="124"/>
        <v>41878.021770833337</v>
      </c>
      <c r="J2031" s="14">
        <f t="shared" si="125"/>
        <v>41848.021770833337</v>
      </c>
      <c r="K2031">
        <v>1409099481</v>
      </c>
      <c r="L2031">
        <v>1406507481</v>
      </c>
      <c r="M2031" t="b">
        <v>1</v>
      </c>
      <c r="N2031">
        <v>94</v>
      </c>
      <c r="O2031" t="b">
        <v>1</v>
      </c>
      <c r="P2031" t="s">
        <v>8293</v>
      </c>
      <c r="Q2031" s="10" t="s">
        <v>8316</v>
      </c>
      <c r="R2031" t="s">
        <v>8346</v>
      </c>
      <c r="S2031">
        <f t="shared" si="126"/>
        <v>361</v>
      </c>
      <c r="T2031">
        <f t="shared" si="127"/>
        <v>2014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4">
        <f t="shared" si="124"/>
        <v>41242.996481481481</v>
      </c>
      <c r="J2032" s="14">
        <f t="shared" si="125"/>
        <v>41212.996481481481</v>
      </c>
      <c r="K2032">
        <v>1354233296</v>
      </c>
      <c r="L2032">
        <v>1351641296</v>
      </c>
      <c r="M2032" t="b">
        <v>1</v>
      </c>
      <c r="N2032">
        <v>625</v>
      </c>
      <c r="O2032" t="b">
        <v>1</v>
      </c>
      <c r="P2032" t="s">
        <v>8293</v>
      </c>
      <c r="Q2032" s="10" t="s">
        <v>8316</v>
      </c>
      <c r="R2032" t="s">
        <v>8346</v>
      </c>
      <c r="S2032">
        <f t="shared" si="126"/>
        <v>226</v>
      </c>
      <c r="T2032">
        <f t="shared" si="127"/>
        <v>2012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4">
        <f t="shared" si="124"/>
        <v>42013.041666666672</v>
      </c>
      <c r="J2033" s="14">
        <f t="shared" si="125"/>
        <v>41975.329317129625</v>
      </c>
      <c r="K2033">
        <v>1420765200</v>
      </c>
      <c r="L2033">
        <v>1417506853</v>
      </c>
      <c r="M2033" t="b">
        <v>1</v>
      </c>
      <c r="N2033">
        <v>508</v>
      </c>
      <c r="O2033" t="b">
        <v>1</v>
      </c>
      <c r="P2033" t="s">
        <v>8293</v>
      </c>
      <c r="Q2033" s="10" t="s">
        <v>8316</v>
      </c>
      <c r="R2033" t="s">
        <v>8346</v>
      </c>
      <c r="S2033">
        <f t="shared" si="126"/>
        <v>120</v>
      </c>
      <c r="T2033">
        <f t="shared" si="127"/>
        <v>2014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4">
        <f t="shared" si="124"/>
        <v>42719.208333333328</v>
      </c>
      <c r="J2034" s="14">
        <f t="shared" si="125"/>
        <v>42689.565671296295</v>
      </c>
      <c r="K2034">
        <v>1481778000</v>
      </c>
      <c r="L2034">
        <v>1479216874</v>
      </c>
      <c r="M2034" t="b">
        <v>1</v>
      </c>
      <c r="N2034">
        <v>531</v>
      </c>
      <c r="O2034" t="b">
        <v>1</v>
      </c>
      <c r="P2034" t="s">
        <v>8293</v>
      </c>
      <c r="Q2034" s="10" t="s">
        <v>8316</v>
      </c>
      <c r="R2034" t="s">
        <v>8346</v>
      </c>
      <c r="S2034">
        <f t="shared" si="126"/>
        <v>304</v>
      </c>
      <c r="T2034">
        <f t="shared" si="127"/>
        <v>2016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4">
        <f t="shared" si="124"/>
        <v>41755.082384259258</v>
      </c>
      <c r="J2035" s="14">
        <f t="shared" si="125"/>
        <v>41725.082384259258</v>
      </c>
      <c r="K2035">
        <v>1398477518</v>
      </c>
      <c r="L2035">
        <v>1395885518</v>
      </c>
      <c r="M2035" t="b">
        <v>1</v>
      </c>
      <c r="N2035">
        <v>158</v>
      </c>
      <c r="O2035" t="b">
        <v>1</v>
      </c>
      <c r="P2035" t="s">
        <v>8293</v>
      </c>
      <c r="Q2035" s="10" t="s">
        <v>8316</v>
      </c>
      <c r="R2035" t="s">
        <v>8346</v>
      </c>
      <c r="S2035">
        <f t="shared" si="126"/>
        <v>179</v>
      </c>
      <c r="T2035">
        <f t="shared" si="127"/>
        <v>2014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4">
        <f t="shared" si="124"/>
        <v>42131.290277777778</v>
      </c>
      <c r="J2036" s="14">
        <f t="shared" si="125"/>
        <v>42076.130011574074</v>
      </c>
      <c r="K2036">
        <v>1430981880</v>
      </c>
      <c r="L2036">
        <v>1426216033</v>
      </c>
      <c r="M2036" t="b">
        <v>1</v>
      </c>
      <c r="N2036">
        <v>508</v>
      </c>
      <c r="O2036" t="b">
        <v>1</v>
      </c>
      <c r="P2036" t="s">
        <v>8293</v>
      </c>
      <c r="Q2036" s="10" t="s">
        <v>8316</v>
      </c>
      <c r="R2036" t="s">
        <v>8346</v>
      </c>
      <c r="S2036">
        <f t="shared" si="126"/>
        <v>387</v>
      </c>
      <c r="T2036">
        <f t="shared" si="127"/>
        <v>2015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4">
        <f t="shared" si="124"/>
        <v>42357.041666666672</v>
      </c>
      <c r="J2037" s="14">
        <f t="shared" si="125"/>
        <v>42311.625081018516</v>
      </c>
      <c r="K2037">
        <v>1450486800</v>
      </c>
      <c r="L2037">
        <v>1446562807</v>
      </c>
      <c r="M2037" t="b">
        <v>1</v>
      </c>
      <c r="N2037">
        <v>644</v>
      </c>
      <c r="O2037" t="b">
        <v>1</v>
      </c>
      <c r="P2037" t="s">
        <v>8293</v>
      </c>
      <c r="Q2037" s="10" t="s">
        <v>8316</v>
      </c>
      <c r="R2037" t="s">
        <v>8346</v>
      </c>
      <c r="S2037">
        <f t="shared" si="126"/>
        <v>211</v>
      </c>
      <c r="T2037">
        <f t="shared" si="127"/>
        <v>2015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4">
        <f t="shared" si="124"/>
        <v>41768.864803240744</v>
      </c>
      <c r="J2038" s="14">
        <f t="shared" si="125"/>
        <v>41738.864803240744</v>
      </c>
      <c r="K2038">
        <v>1399668319</v>
      </c>
      <c r="L2038">
        <v>1397076319</v>
      </c>
      <c r="M2038" t="b">
        <v>1</v>
      </c>
      <c r="N2038">
        <v>848</v>
      </c>
      <c r="O2038" t="b">
        <v>1</v>
      </c>
      <c r="P2038" t="s">
        <v>8293</v>
      </c>
      <c r="Q2038" s="10" t="s">
        <v>8316</v>
      </c>
      <c r="R2038" t="s">
        <v>8346</v>
      </c>
      <c r="S2038">
        <f t="shared" si="126"/>
        <v>132</v>
      </c>
      <c r="T2038">
        <f t="shared" si="127"/>
        <v>2014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4">
        <f t="shared" si="124"/>
        <v>41638.251770833333</v>
      </c>
      <c r="J2039" s="14">
        <f t="shared" si="125"/>
        <v>41578.210104166668</v>
      </c>
      <c r="K2039">
        <v>1388383353</v>
      </c>
      <c r="L2039">
        <v>1383195753</v>
      </c>
      <c r="M2039" t="b">
        <v>1</v>
      </c>
      <c r="N2039">
        <v>429</v>
      </c>
      <c r="O2039" t="b">
        <v>1</v>
      </c>
      <c r="P2039" t="s">
        <v>8293</v>
      </c>
      <c r="Q2039" s="10" t="s">
        <v>8316</v>
      </c>
      <c r="R2039" t="s">
        <v>8346</v>
      </c>
      <c r="S2039">
        <f t="shared" si="126"/>
        <v>300</v>
      </c>
      <c r="T2039">
        <f t="shared" si="127"/>
        <v>2013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4">
        <f t="shared" si="124"/>
        <v>41456.75</v>
      </c>
      <c r="J2040" s="14">
        <f t="shared" si="125"/>
        <v>41424.27107638889</v>
      </c>
      <c r="K2040">
        <v>1372701600</v>
      </c>
      <c r="L2040">
        <v>1369895421</v>
      </c>
      <c r="M2040" t="b">
        <v>1</v>
      </c>
      <c r="N2040">
        <v>204</v>
      </c>
      <c r="O2040" t="b">
        <v>1</v>
      </c>
      <c r="P2040" t="s">
        <v>8293</v>
      </c>
      <c r="Q2040" s="10" t="s">
        <v>8316</v>
      </c>
      <c r="R2040" t="s">
        <v>8346</v>
      </c>
      <c r="S2040">
        <f t="shared" si="126"/>
        <v>421</v>
      </c>
      <c r="T2040">
        <f t="shared" si="127"/>
        <v>2013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4">
        <f t="shared" si="124"/>
        <v>42705.207638888889</v>
      </c>
      <c r="J2041" s="14">
        <f t="shared" si="125"/>
        <v>42675.438946759255</v>
      </c>
      <c r="K2041">
        <v>1480568340</v>
      </c>
      <c r="L2041">
        <v>1477996325</v>
      </c>
      <c r="M2041" t="b">
        <v>1</v>
      </c>
      <c r="N2041">
        <v>379</v>
      </c>
      <c r="O2041" t="b">
        <v>1</v>
      </c>
      <c r="P2041" t="s">
        <v>8293</v>
      </c>
      <c r="Q2041" s="10" t="s">
        <v>8316</v>
      </c>
      <c r="R2041" t="s">
        <v>8346</v>
      </c>
      <c r="S2041">
        <f t="shared" si="126"/>
        <v>136</v>
      </c>
      <c r="T2041">
        <f t="shared" si="127"/>
        <v>2016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4">
        <f t="shared" si="124"/>
        <v>41593.968784722223</v>
      </c>
      <c r="J2042" s="14">
        <f t="shared" si="125"/>
        <v>41578.927118055559</v>
      </c>
      <c r="K2042">
        <v>1384557303</v>
      </c>
      <c r="L2042">
        <v>1383257703</v>
      </c>
      <c r="M2042" t="b">
        <v>1</v>
      </c>
      <c r="N2042">
        <v>271</v>
      </c>
      <c r="O2042" t="b">
        <v>1</v>
      </c>
      <c r="P2042" t="s">
        <v>8293</v>
      </c>
      <c r="Q2042" s="10" t="s">
        <v>8316</v>
      </c>
      <c r="R2042" t="s">
        <v>8346</v>
      </c>
      <c r="S2042">
        <f t="shared" si="126"/>
        <v>248</v>
      </c>
      <c r="T2042">
        <f t="shared" si="127"/>
        <v>2013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4">
        <f t="shared" si="124"/>
        <v>42684.567442129628</v>
      </c>
      <c r="J2043" s="14">
        <f t="shared" si="125"/>
        <v>42654.525775462964</v>
      </c>
      <c r="K2043">
        <v>1478785027</v>
      </c>
      <c r="L2043">
        <v>1476189427</v>
      </c>
      <c r="M2043" t="b">
        <v>0</v>
      </c>
      <c r="N2043">
        <v>120</v>
      </c>
      <c r="O2043" t="b">
        <v>1</v>
      </c>
      <c r="P2043" t="s">
        <v>8293</v>
      </c>
      <c r="Q2043" s="10" t="s">
        <v>8316</v>
      </c>
      <c r="R2043" t="s">
        <v>8346</v>
      </c>
      <c r="S2043">
        <f t="shared" si="126"/>
        <v>182</v>
      </c>
      <c r="T2043">
        <f t="shared" si="127"/>
        <v>2016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4">
        <f t="shared" si="124"/>
        <v>42391.708032407405</v>
      </c>
      <c r="J2044" s="14">
        <f t="shared" si="125"/>
        <v>42331.708032407405</v>
      </c>
      <c r="K2044">
        <v>1453481974</v>
      </c>
      <c r="L2044">
        <v>1448297974</v>
      </c>
      <c r="M2044" t="b">
        <v>0</v>
      </c>
      <c r="N2044">
        <v>140</v>
      </c>
      <c r="O2044" t="b">
        <v>1</v>
      </c>
      <c r="P2044" t="s">
        <v>8293</v>
      </c>
      <c r="Q2044" s="10" t="s">
        <v>8316</v>
      </c>
      <c r="R2044" t="s">
        <v>8346</v>
      </c>
      <c r="S2044">
        <f t="shared" si="126"/>
        <v>124</v>
      </c>
      <c r="T2044">
        <f t="shared" si="127"/>
        <v>2015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4">
        <f t="shared" si="124"/>
        <v>42715.207638888889</v>
      </c>
      <c r="J2045" s="14">
        <f t="shared" si="125"/>
        <v>42661.176817129628</v>
      </c>
      <c r="K2045">
        <v>1481432340</v>
      </c>
      <c r="L2045">
        <v>1476764077</v>
      </c>
      <c r="M2045" t="b">
        <v>0</v>
      </c>
      <c r="N2045">
        <v>193</v>
      </c>
      <c r="O2045" t="b">
        <v>1</v>
      </c>
      <c r="P2045" t="s">
        <v>8293</v>
      </c>
      <c r="Q2045" s="10" t="s">
        <v>8316</v>
      </c>
      <c r="R2045" t="s">
        <v>8346</v>
      </c>
      <c r="S2045">
        <f t="shared" si="126"/>
        <v>506</v>
      </c>
      <c r="T2045">
        <f t="shared" si="127"/>
        <v>2016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4">
        <f t="shared" si="124"/>
        <v>42168.684189814812</v>
      </c>
      <c r="J2046" s="14">
        <f t="shared" si="125"/>
        <v>42138.684189814812</v>
      </c>
      <c r="K2046">
        <v>1434212714</v>
      </c>
      <c r="L2046">
        <v>1431620714</v>
      </c>
      <c r="M2046" t="b">
        <v>0</v>
      </c>
      <c r="N2046">
        <v>180</v>
      </c>
      <c r="O2046" t="b">
        <v>1</v>
      </c>
      <c r="P2046" t="s">
        <v>8293</v>
      </c>
      <c r="Q2046" s="10" t="s">
        <v>8316</v>
      </c>
      <c r="R2046" t="s">
        <v>8346</v>
      </c>
      <c r="S2046">
        <f t="shared" si="126"/>
        <v>108</v>
      </c>
      <c r="T2046">
        <f t="shared" si="127"/>
        <v>2015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4">
        <f t="shared" si="124"/>
        <v>41099.088506944441</v>
      </c>
      <c r="J2047" s="14">
        <f t="shared" si="125"/>
        <v>41069.088506944441</v>
      </c>
      <c r="K2047">
        <v>1341799647</v>
      </c>
      <c r="L2047">
        <v>1339207647</v>
      </c>
      <c r="M2047" t="b">
        <v>0</v>
      </c>
      <c r="N2047">
        <v>263</v>
      </c>
      <c r="O2047" t="b">
        <v>1</v>
      </c>
      <c r="P2047" t="s">
        <v>8293</v>
      </c>
      <c r="Q2047" s="10" t="s">
        <v>8316</v>
      </c>
      <c r="R2047" t="s">
        <v>8346</v>
      </c>
      <c r="S2047">
        <f t="shared" si="126"/>
        <v>819</v>
      </c>
      <c r="T2047">
        <f t="shared" si="127"/>
        <v>2012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4">
        <f t="shared" si="124"/>
        <v>41417.171805555554</v>
      </c>
      <c r="J2048" s="14">
        <f t="shared" si="125"/>
        <v>41387.171805555554</v>
      </c>
      <c r="K2048">
        <v>1369282044</v>
      </c>
      <c r="L2048">
        <v>1366690044</v>
      </c>
      <c r="M2048" t="b">
        <v>0</v>
      </c>
      <c r="N2048">
        <v>217</v>
      </c>
      <c r="O2048" t="b">
        <v>1</v>
      </c>
      <c r="P2048" t="s">
        <v>8293</v>
      </c>
      <c r="Q2048" s="10" t="s">
        <v>8316</v>
      </c>
      <c r="R2048" t="s">
        <v>8346</v>
      </c>
      <c r="S2048">
        <f t="shared" si="126"/>
        <v>121</v>
      </c>
      <c r="T2048">
        <f t="shared" si="127"/>
        <v>2013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4">
        <f t="shared" si="124"/>
        <v>42111</v>
      </c>
      <c r="J2049" s="14">
        <f t="shared" si="125"/>
        <v>42081.903587962966</v>
      </c>
      <c r="K2049">
        <v>1429228800</v>
      </c>
      <c r="L2049">
        <v>1426714870</v>
      </c>
      <c r="M2049" t="b">
        <v>0</v>
      </c>
      <c r="N2049">
        <v>443</v>
      </c>
      <c r="O2049" t="b">
        <v>1</v>
      </c>
      <c r="P2049" t="s">
        <v>8293</v>
      </c>
      <c r="Q2049" s="10" t="s">
        <v>8316</v>
      </c>
      <c r="R2049" t="s">
        <v>8346</v>
      </c>
      <c r="S2049">
        <f t="shared" si="126"/>
        <v>103</v>
      </c>
      <c r="T2049">
        <f t="shared" si="127"/>
        <v>2015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4">
        <f t="shared" ref="I2050:I2113" si="128">K2050/60/60/24+DATE(1970,1,1)</f>
        <v>41417.651516203703</v>
      </c>
      <c r="J2050" s="14">
        <f t="shared" ref="J2050:J2113" si="129">L2050/60/60/24+DATE(1970,1,1)</f>
        <v>41387.651516203703</v>
      </c>
      <c r="K2050">
        <v>1369323491</v>
      </c>
      <c r="L2050">
        <v>1366731491</v>
      </c>
      <c r="M2050" t="b">
        <v>0</v>
      </c>
      <c r="N2050">
        <v>1373</v>
      </c>
      <c r="O2050" t="b">
        <v>1</v>
      </c>
      <c r="P2050" t="s">
        <v>8293</v>
      </c>
      <c r="Q2050" s="10" t="s">
        <v>8316</v>
      </c>
      <c r="R2050" t="s">
        <v>8346</v>
      </c>
      <c r="S2050">
        <f t="shared" ref="S2050:S2113" si="130">ROUND(E2050/D2050*100,0)</f>
        <v>148</v>
      </c>
      <c r="T2050">
        <f t="shared" ref="T2050:T2113" si="131">YEAR(J2050)</f>
        <v>2013</v>
      </c>
    </row>
    <row r="2051" spans="1:20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4">
        <f t="shared" si="128"/>
        <v>41610.957638888889</v>
      </c>
      <c r="J2051" s="14">
        <f t="shared" si="129"/>
        <v>41575.527349537035</v>
      </c>
      <c r="K2051">
        <v>1386025140</v>
      </c>
      <c r="L2051">
        <v>1382963963</v>
      </c>
      <c r="M2051" t="b">
        <v>0</v>
      </c>
      <c r="N2051">
        <v>742</v>
      </c>
      <c r="O2051" t="b">
        <v>1</v>
      </c>
      <c r="P2051" t="s">
        <v>8293</v>
      </c>
      <c r="Q2051" s="10" t="s">
        <v>8316</v>
      </c>
      <c r="R2051" t="s">
        <v>8346</v>
      </c>
      <c r="S2051">
        <f t="shared" si="130"/>
        <v>120</v>
      </c>
      <c r="T2051">
        <f t="shared" si="131"/>
        <v>2013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4">
        <f t="shared" si="128"/>
        <v>42155.071504629625</v>
      </c>
      <c r="J2052" s="14">
        <f t="shared" si="129"/>
        <v>42115.071504629625</v>
      </c>
      <c r="K2052">
        <v>1433036578</v>
      </c>
      <c r="L2052">
        <v>1429580578</v>
      </c>
      <c r="M2052" t="b">
        <v>0</v>
      </c>
      <c r="N2052">
        <v>170</v>
      </c>
      <c r="O2052" t="b">
        <v>1</v>
      </c>
      <c r="P2052" t="s">
        <v>8293</v>
      </c>
      <c r="Q2052" s="10" t="s">
        <v>8316</v>
      </c>
      <c r="R2052" t="s">
        <v>8346</v>
      </c>
      <c r="S2052">
        <f t="shared" si="130"/>
        <v>473</v>
      </c>
      <c r="T2052">
        <f t="shared" si="131"/>
        <v>2015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4">
        <f t="shared" si="128"/>
        <v>41634.022418981483</v>
      </c>
      <c r="J2053" s="14">
        <f t="shared" si="129"/>
        <v>41604.022418981483</v>
      </c>
      <c r="K2053">
        <v>1388017937</v>
      </c>
      <c r="L2053">
        <v>1385425937</v>
      </c>
      <c r="M2053" t="b">
        <v>0</v>
      </c>
      <c r="N2053">
        <v>242</v>
      </c>
      <c r="O2053" t="b">
        <v>1</v>
      </c>
      <c r="P2053" t="s">
        <v>8293</v>
      </c>
      <c r="Q2053" s="10" t="s">
        <v>8316</v>
      </c>
      <c r="R2053" t="s">
        <v>8346</v>
      </c>
      <c r="S2053">
        <f t="shared" si="130"/>
        <v>130</v>
      </c>
      <c r="T2053">
        <f t="shared" si="131"/>
        <v>2013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4">
        <f t="shared" si="128"/>
        <v>42420.08394675926</v>
      </c>
      <c r="J2054" s="14">
        <f t="shared" si="129"/>
        <v>42375.08394675926</v>
      </c>
      <c r="K2054">
        <v>1455933653</v>
      </c>
      <c r="L2054">
        <v>1452045653</v>
      </c>
      <c r="M2054" t="b">
        <v>0</v>
      </c>
      <c r="N2054">
        <v>541</v>
      </c>
      <c r="O2054" t="b">
        <v>1</v>
      </c>
      <c r="P2054" t="s">
        <v>8293</v>
      </c>
      <c r="Q2054" s="10" t="s">
        <v>8316</v>
      </c>
      <c r="R2054" t="s">
        <v>8346</v>
      </c>
      <c r="S2054">
        <f t="shared" si="130"/>
        <v>353</v>
      </c>
      <c r="T2054">
        <f t="shared" si="131"/>
        <v>2016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4">
        <f t="shared" si="128"/>
        <v>42333.659155092595</v>
      </c>
      <c r="J2055" s="14">
        <f t="shared" si="129"/>
        <v>42303.617488425924</v>
      </c>
      <c r="K2055">
        <v>1448466551</v>
      </c>
      <c r="L2055">
        <v>1445870951</v>
      </c>
      <c r="M2055" t="b">
        <v>0</v>
      </c>
      <c r="N2055">
        <v>121</v>
      </c>
      <c r="O2055" t="b">
        <v>1</v>
      </c>
      <c r="P2055" t="s">
        <v>8293</v>
      </c>
      <c r="Q2055" s="10" t="s">
        <v>8316</v>
      </c>
      <c r="R2055" t="s">
        <v>8346</v>
      </c>
      <c r="S2055">
        <f t="shared" si="130"/>
        <v>101</v>
      </c>
      <c r="T2055">
        <f t="shared" si="131"/>
        <v>2015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4">
        <f t="shared" si="128"/>
        <v>41761.520949074074</v>
      </c>
      <c r="J2056" s="14">
        <f t="shared" si="129"/>
        <v>41731.520949074074</v>
      </c>
      <c r="K2056">
        <v>1399033810</v>
      </c>
      <c r="L2056">
        <v>1396441810</v>
      </c>
      <c r="M2056" t="b">
        <v>0</v>
      </c>
      <c r="N2056">
        <v>621</v>
      </c>
      <c r="O2056" t="b">
        <v>1</v>
      </c>
      <c r="P2056" t="s">
        <v>8293</v>
      </c>
      <c r="Q2056" s="10" t="s">
        <v>8316</v>
      </c>
      <c r="R2056" t="s">
        <v>8346</v>
      </c>
      <c r="S2056">
        <f t="shared" si="130"/>
        <v>114</v>
      </c>
      <c r="T2056">
        <f t="shared" si="131"/>
        <v>2014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4">
        <f t="shared" si="128"/>
        <v>41976.166666666672</v>
      </c>
      <c r="J2057" s="14">
        <f t="shared" si="129"/>
        <v>41946.674108796295</v>
      </c>
      <c r="K2057">
        <v>1417579200</v>
      </c>
      <c r="L2057">
        <v>1415031043</v>
      </c>
      <c r="M2057" t="b">
        <v>0</v>
      </c>
      <c r="N2057">
        <v>101</v>
      </c>
      <c r="O2057" t="b">
        <v>1</v>
      </c>
      <c r="P2057" t="s">
        <v>8293</v>
      </c>
      <c r="Q2057" s="10" t="s">
        <v>8316</v>
      </c>
      <c r="R2057" t="s">
        <v>8346</v>
      </c>
      <c r="S2057">
        <f t="shared" si="130"/>
        <v>167</v>
      </c>
      <c r="T2057">
        <f t="shared" si="131"/>
        <v>2014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4">
        <f t="shared" si="128"/>
        <v>41381.76090277778</v>
      </c>
      <c r="J2058" s="14">
        <f t="shared" si="129"/>
        <v>41351.76090277778</v>
      </c>
      <c r="K2058">
        <v>1366222542</v>
      </c>
      <c r="L2058">
        <v>1363630542</v>
      </c>
      <c r="M2058" t="b">
        <v>0</v>
      </c>
      <c r="N2058">
        <v>554</v>
      </c>
      <c r="O2058" t="b">
        <v>1</v>
      </c>
      <c r="P2058" t="s">
        <v>8293</v>
      </c>
      <c r="Q2058" s="10" t="s">
        <v>8316</v>
      </c>
      <c r="R2058" t="s">
        <v>8346</v>
      </c>
      <c r="S2058">
        <f t="shared" si="130"/>
        <v>153</v>
      </c>
      <c r="T2058">
        <f t="shared" si="131"/>
        <v>2013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4">
        <f t="shared" si="128"/>
        <v>42426.494583333333</v>
      </c>
      <c r="J2059" s="14">
        <f t="shared" si="129"/>
        <v>42396.494583333333</v>
      </c>
      <c r="K2059">
        <v>1456487532</v>
      </c>
      <c r="L2059">
        <v>1453895532</v>
      </c>
      <c r="M2059" t="b">
        <v>0</v>
      </c>
      <c r="N2059">
        <v>666</v>
      </c>
      <c r="O2059" t="b">
        <v>1</v>
      </c>
      <c r="P2059" t="s">
        <v>8293</v>
      </c>
      <c r="Q2059" s="10" t="s">
        <v>8316</v>
      </c>
      <c r="R2059" t="s">
        <v>8346</v>
      </c>
      <c r="S2059">
        <f t="shared" si="130"/>
        <v>202</v>
      </c>
      <c r="T2059">
        <f t="shared" si="131"/>
        <v>2016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4">
        <f t="shared" si="128"/>
        <v>42065.833333333328</v>
      </c>
      <c r="J2060" s="14">
        <f t="shared" si="129"/>
        <v>42026.370717592596</v>
      </c>
      <c r="K2060">
        <v>1425326400</v>
      </c>
      <c r="L2060">
        <v>1421916830</v>
      </c>
      <c r="M2060" t="b">
        <v>0</v>
      </c>
      <c r="N2060">
        <v>410</v>
      </c>
      <c r="O2060" t="b">
        <v>1</v>
      </c>
      <c r="P2060" t="s">
        <v>8293</v>
      </c>
      <c r="Q2060" s="10" t="s">
        <v>8316</v>
      </c>
      <c r="R2060" t="s">
        <v>8346</v>
      </c>
      <c r="S2060">
        <f t="shared" si="130"/>
        <v>168</v>
      </c>
      <c r="T2060">
        <f t="shared" si="131"/>
        <v>2015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4">
        <f t="shared" si="128"/>
        <v>42400.915972222225</v>
      </c>
      <c r="J2061" s="14">
        <f t="shared" si="129"/>
        <v>42361.602476851855</v>
      </c>
      <c r="K2061">
        <v>1454277540</v>
      </c>
      <c r="L2061">
        <v>1450880854</v>
      </c>
      <c r="M2061" t="b">
        <v>0</v>
      </c>
      <c r="N2061">
        <v>375</v>
      </c>
      <c r="O2061" t="b">
        <v>1</v>
      </c>
      <c r="P2061" t="s">
        <v>8293</v>
      </c>
      <c r="Q2061" s="10" t="s">
        <v>8316</v>
      </c>
      <c r="R2061" t="s">
        <v>8346</v>
      </c>
      <c r="S2061">
        <f t="shared" si="130"/>
        <v>143</v>
      </c>
      <c r="T2061">
        <f t="shared" si="131"/>
        <v>2015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4">
        <f t="shared" si="128"/>
        <v>41843.642939814818</v>
      </c>
      <c r="J2062" s="14">
        <f t="shared" si="129"/>
        <v>41783.642939814818</v>
      </c>
      <c r="K2062">
        <v>1406129150</v>
      </c>
      <c r="L2062">
        <v>1400945150</v>
      </c>
      <c r="M2062" t="b">
        <v>0</v>
      </c>
      <c r="N2062">
        <v>1364</v>
      </c>
      <c r="O2062" t="b">
        <v>1</v>
      </c>
      <c r="P2062" t="s">
        <v>8293</v>
      </c>
      <c r="Q2062" s="10" t="s">
        <v>8316</v>
      </c>
      <c r="R2062" t="s">
        <v>8346</v>
      </c>
      <c r="S2062">
        <f t="shared" si="130"/>
        <v>196</v>
      </c>
      <c r="T2062">
        <f t="shared" si="131"/>
        <v>2014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4">
        <f t="shared" si="128"/>
        <v>42735.764513888891</v>
      </c>
      <c r="J2063" s="14">
        <f t="shared" si="129"/>
        <v>42705.764513888891</v>
      </c>
      <c r="K2063">
        <v>1483208454</v>
      </c>
      <c r="L2063">
        <v>1480616454</v>
      </c>
      <c r="M2063" t="b">
        <v>0</v>
      </c>
      <c r="N2063">
        <v>35</v>
      </c>
      <c r="O2063" t="b">
        <v>1</v>
      </c>
      <c r="P2063" t="s">
        <v>8293</v>
      </c>
      <c r="Q2063" s="10" t="s">
        <v>8316</v>
      </c>
      <c r="R2063" t="s">
        <v>8346</v>
      </c>
      <c r="S2063">
        <f t="shared" si="130"/>
        <v>108</v>
      </c>
      <c r="T2063">
        <f t="shared" si="131"/>
        <v>2016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4">
        <f t="shared" si="128"/>
        <v>42453.341412037036</v>
      </c>
      <c r="J2064" s="14">
        <f t="shared" si="129"/>
        <v>42423.3830787037</v>
      </c>
      <c r="K2064">
        <v>1458807098</v>
      </c>
      <c r="L2064">
        <v>1456218698</v>
      </c>
      <c r="M2064" t="b">
        <v>0</v>
      </c>
      <c r="N2064">
        <v>203</v>
      </c>
      <c r="O2064" t="b">
        <v>1</v>
      </c>
      <c r="P2064" t="s">
        <v>8293</v>
      </c>
      <c r="Q2064" s="10" t="s">
        <v>8316</v>
      </c>
      <c r="R2064" t="s">
        <v>8346</v>
      </c>
      <c r="S2064">
        <f t="shared" si="130"/>
        <v>115</v>
      </c>
      <c r="T2064">
        <f t="shared" si="131"/>
        <v>2016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4">
        <f t="shared" si="128"/>
        <v>42505.73265046296</v>
      </c>
      <c r="J2065" s="14">
        <f t="shared" si="129"/>
        <v>42472.73265046296</v>
      </c>
      <c r="K2065">
        <v>1463333701</v>
      </c>
      <c r="L2065">
        <v>1460482501</v>
      </c>
      <c r="M2065" t="b">
        <v>0</v>
      </c>
      <c r="N2065">
        <v>49</v>
      </c>
      <c r="O2065" t="b">
        <v>1</v>
      </c>
      <c r="P2065" t="s">
        <v>8293</v>
      </c>
      <c r="Q2065" s="10" t="s">
        <v>8316</v>
      </c>
      <c r="R2065" t="s">
        <v>8346</v>
      </c>
      <c r="S2065">
        <f t="shared" si="130"/>
        <v>148</v>
      </c>
      <c r="T2065">
        <f t="shared" si="131"/>
        <v>2016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4">
        <f t="shared" si="128"/>
        <v>41425.5</v>
      </c>
      <c r="J2066" s="14">
        <f t="shared" si="129"/>
        <v>41389.364849537036</v>
      </c>
      <c r="K2066">
        <v>1370001600</v>
      </c>
      <c r="L2066">
        <v>1366879523</v>
      </c>
      <c r="M2066" t="b">
        <v>0</v>
      </c>
      <c r="N2066">
        <v>5812</v>
      </c>
      <c r="O2066" t="b">
        <v>1</v>
      </c>
      <c r="P2066" t="s">
        <v>8293</v>
      </c>
      <c r="Q2066" s="10" t="s">
        <v>8316</v>
      </c>
      <c r="R2066" t="s">
        <v>8346</v>
      </c>
      <c r="S2066">
        <f t="shared" si="130"/>
        <v>191</v>
      </c>
      <c r="T2066">
        <f t="shared" si="131"/>
        <v>2013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4">
        <f t="shared" si="128"/>
        <v>41633.333668981482</v>
      </c>
      <c r="J2067" s="14">
        <f t="shared" si="129"/>
        <v>41603.333668981482</v>
      </c>
      <c r="K2067">
        <v>1387958429</v>
      </c>
      <c r="L2067">
        <v>1385366429</v>
      </c>
      <c r="M2067" t="b">
        <v>0</v>
      </c>
      <c r="N2067">
        <v>1556</v>
      </c>
      <c r="O2067" t="b">
        <v>1</v>
      </c>
      <c r="P2067" t="s">
        <v>8293</v>
      </c>
      <c r="Q2067" s="10" t="s">
        <v>8316</v>
      </c>
      <c r="R2067" t="s">
        <v>8346</v>
      </c>
      <c r="S2067">
        <f t="shared" si="130"/>
        <v>199</v>
      </c>
      <c r="T2067">
        <f t="shared" si="131"/>
        <v>2013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4">
        <f t="shared" si="128"/>
        <v>41874.771793981483</v>
      </c>
      <c r="J2068" s="14">
        <f t="shared" si="129"/>
        <v>41844.771793981483</v>
      </c>
      <c r="K2068">
        <v>1408818683</v>
      </c>
      <c r="L2068">
        <v>1406226683</v>
      </c>
      <c r="M2068" t="b">
        <v>0</v>
      </c>
      <c r="N2068">
        <v>65</v>
      </c>
      <c r="O2068" t="b">
        <v>1</v>
      </c>
      <c r="P2068" t="s">
        <v>8293</v>
      </c>
      <c r="Q2068" s="10" t="s">
        <v>8316</v>
      </c>
      <c r="R2068" t="s">
        <v>8346</v>
      </c>
      <c r="S2068">
        <f t="shared" si="130"/>
        <v>219</v>
      </c>
      <c r="T2068">
        <f t="shared" si="131"/>
        <v>2014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4">
        <f t="shared" si="128"/>
        <v>42148.853888888887</v>
      </c>
      <c r="J2069" s="14">
        <f t="shared" si="129"/>
        <v>42115.853888888887</v>
      </c>
      <c r="K2069">
        <v>1432499376</v>
      </c>
      <c r="L2069">
        <v>1429648176</v>
      </c>
      <c r="M2069" t="b">
        <v>0</v>
      </c>
      <c r="N2069">
        <v>10</v>
      </c>
      <c r="O2069" t="b">
        <v>1</v>
      </c>
      <c r="P2069" t="s">
        <v>8293</v>
      </c>
      <c r="Q2069" s="10" t="s">
        <v>8316</v>
      </c>
      <c r="R2069" t="s">
        <v>8346</v>
      </c>
      <c r="S2069">
        <f t="shared" si="130"/>
        <v>127</v>
      </c>
      <c r="T2069">
        <f t="shared" si="131"/>
        <v>2015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4">
        <f t="shared" si="128"/>
        <v>42663.841608796298</v>
      </c>
      <c r="J2070" s="14">
        <f t="shared" si="129"/>
        <v>42633.841608796298</v>
      </c>
      <c r="K2070">
        <v>1476994315</v>
      </c>
      <c r="L2070">
        <v>1474402315</v>
      </c>
      <c r="M2070" t="b">
        <v>0</v>
      </c>
      <c r="N2070">
        <v>76</v>
      </c>
      <c r="O2070" t="b">
        <v>1</v>
      </c>
      <c r="P2070" t="s">
        <v>8293</v>
      </c>
      <c r="Q2070" s="10" t="s">
        <v>8316</v>
      </c>
      <c r="R2070" t="s">
        <v>8346</v>
      </c>
      <c r="S2070">
        <f t="shared" si="130"/>
        <v>105</v>
      </c>
      <c r="T2070">
        <f t="shared" si="131"/>
        <v>2016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4">
        <f t="shared" si="128"/>
        <v>42371.972118055557</v>
      </c>
      <c r="J2071" s="14">
        <f t="shared" si="129"/>
        <v>42340.972118055557</v>
      </c>
      <c r="K2071">
        <v>1451776791</v>
      </c>
      <c r="L2071">
        <v>1449098391</v>
      </c>
      <c r="M2071" t="b">
        <v>0</v>
      </c>
      <c r="N2071">
        <v>263</v>
      </c>
      <c r="O2071" t="b">
        <v>1</v>
      </c>
      <c r="P2071" t="s">
        <v>8293</v>
      </c>
      <c r="Q2071" s="10" t="s">
        <v>8316</v>
      </c>
      <c r="R2071" t="s">
        <v>8346</v>
      </c>
      <c r="S2071">
        <f t="shared" si="130"/>
        <v>128</v>
      </c>
      <c r="T2071">
        <f t="shared" si="131"/>
        <v>2015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4">
        <f t="shared" si="128"/>
        <v>42549.6565162037</v>
      </c>
      <c r="J2072" s="14">
        <f t="shared" si="129"/>
        <v>42519.6565162037</v>
      </c>
      <c r="K2072">
        <v>1467128723</v>
      </c>
      <c r="L2072">
        <v>1464536723</v>
      </c>
      <c r="M2072" t="b">
        <v>0</v>
      </c>
      <c r="N2072">
        <v>1530</v>
      </c>
      <c r="O2072" t="b">
        <v>1</v>
      </c>
      <c r="P2072" t="s">
        <v>8293</v>
      </c>
      <c r="Q2072" s="10" t="s">
        <v>8316</v>
      </c>
      <c r="R2072" t="s">
        <v>8346</v>
      </c>
      <c r="S2072">
        <f t="shared" si="130"/>
        <v>317</v>
      </c>
      <c r="T2072">
        <f t="shared" si="131"/>
        <v>2016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4">
        <f t="shared" si="128"/>
        <v>42645.278749999998</v>
      </c>
      <c r="J2073" s="14">
        <f t="shared" si="129"/>
        <v>42600.278749999998</v>
      </c>
      <c r="K2073">
        <v>1475390484</v>
      </c>
      <c r="L2073">
        <v>1471502484</v>
      </c>
      <c r="M2073" t="b">
        <v>0</v>
      </c>
      <c r="N2073">
        <v>278</v>
      </c>
      <c r="O2073" t="b">
        <v>1</v>
      </c>
      <c r="P2073" t="s">
        <v>8293</v>
      </c>
      <c r="Q2073" s="10" t="s">
        <v>8316</v>
      </c>
      <c r="R2073" t="s">
        <v>8346</v>
      </c>
      <c r="S2073">
        <f t="shared" si="130"/>
        <v>281</v>
      </c>
      <c r="T2073">
        <f t="shared" si="131"/>
        <v>2016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4">
        <f t="shared" si="128"/>
        <v>42497.581388888888</v>
      </c>
      <c r="J2074" s="14">
        <f t="shared" si="129"/>
        <v>42467.581388888888</v>
      </c>
      <c r="K2074">
        <v>1462629432</v>
      </c>
      <c r="L2074">
        <v>1460037432</v>
      </c>
      <c r="M2074" t="b">
        <v>0</v>
      </c>
      <c r="N2074">
        <v>350</v>
      </c>
      <c r="O2074" t="b">
        <v>1</v>
      </c>
      <c r="P2074" t="s">
        <v>8293</v>
      </c>
      <c r="Q2074" s="10" t="s">
        <v>8316</v>
      </c>
      <c r="R2074" t="s">
        <v>8346</v>
      </c>
      <c r="S2074">
        <f t="shared" si="130"/>
        <v>111</v>
      </c>
      <c r="T2074">
        <f t="shared" si="131"/>
        <v>2016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4">
        <f t="shared" si="128"/>
        <v>42132.668032407411</v>
      </c>
      <c r="J2075" s="14">
        <f t="shared" si="129"/>
        <v>42087.668032407411</v>
      </c>
      <c r="K2075">
        <v>1431100918</v>
      </c>
      <c r="L2075">
        <v>1427212918</v>
      </c>
      <c r="M2075" t="b">
        <v>0</v>
      </c>
      <c r="N2075">
        <v>470</v>
      </c>
      <c r="O2075" t="b">
        <v>1</v>
      </c>
      <c r="P2075" t="s">
        <v>8293</v>
      </c>
      <c r="Q2075" s="10" t="s">
        <v>8316</v>
      </c>
      <c r="R2075" t="s">
        <v>8346</v>
      </c>
      <c r="S2075">
        <f t="shared" si="130"/>
        <v>153</v>
      </c>
      <c r="T2075">
        <f t="shared" si="131"/>
        <v>2015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4">
        <f t="shared" si="128"/>
        <v>42496.826180555552</v>
      </c>
      <c r="J2076" s="14">
        <f t="shared" si="129"/>
        <v>42466.826180555552</v>
      </c>
      <c r="K2076">
        <v>1462564182</v>
      </c>
      <c r="L2076">
        <v>1459972182</v>
      </c>
      <c r="M2076" t="b">
        <v>0</v>
      </c>
      <c r="N2076">
        <v>3</v>
      </c>
      <c r="O2076" t="b">
        <v>1</v>
      </c>
      <c r="P2076" t="s">
        <v>8293</v>
      </c>
      <c r="Q2076" s="10" t="s">
        <v>8316</v>
      </c>
      <c r="R2076" t="s">
        <v>8346</v>
      </c>
      <c r="S2076">
        <f t="shared" si="130"/>
        <v>103</v>
      </c>
      <c r="T2076">
        <f t="shared" si="131"/>
        <v>2016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4">
        <f t="shared" si="128"/>
        <v>41480.681574074071</v>
      </c>
      <c r="J2077" s="14">
        <f t="shared" si="129"/>
        <v>41450.681574074071</v>
      </c>
      <c r="K2077">
        <v>1374769288</v>
      </c>
      <c r="L2077">
        <v>1372177288</v>
      </c>
      <c r="M2077" t="b">
        <v>0</v>
      </c>
      <c r="N2077">
        <v>8200</v>
      </c>
      <c r="O2077" t="b">
        <v>1</v>
      </c>
      <c r="P2077" t="s">
        <v>8293</v>
      </c>
      <c r="Q2077" s="10" t="s">
        <v>8316</v>
      </c>
      <c r="R2077" t="s">
        <v>8346</v>
      </c>
      <c r="S2077">
        <f t="shared" si="130"/>
        <v>1678</v>
      </c>
      <c r="T2077">
        <f t="shared" si="131"/>
        <v>2013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4">
        <f t="shared" si="128"/>
        <v>41843.880659722221</v>
      </c>
      <c r="J2078" s="14">
        <f t="shared" si="129"/>
        <v>41803.880659722221</v>
      </c>
      <c r="K2078">
        <v>1406149689</v>
      </c>
      <c r="L2078">
        <v>1402693689</v>
      </c>
      <c r="M2078" t="b">
        <v>0</v>
      </c>
      <c r="N2078">
        <v>8359</v>
      </c>
      <c r="O2078" t="b">
        <v>1</v>
      </c>
      <c r="P2078" t="s">
        <v>8293</v>
      </c>
      <c r="Q2078" s="10" t="s">
        <v>8316</v>
      </c>
      <c r="R2078" t="s">
        <v>8346</v>
      </c>
      <c r="S2078">
        <f t="shared" si="130"/>
        <v>543</v>
      </c>
      <c r="T2078">
        <f t="shared" si="131"/>
        <v>2014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4">
        <f t="shared" si="128"/>
        <v>42160.875</v>
      </c>
      <c r="J2079" s="14">
        <f t="shared" si="129"/>
        <v>42103.042546296296</v>
      </c>
      <c r="K2079">
        <v>1433538000</v>
      </c>
      <c r="L2079">
        <v>1428541276</v>
      </c>
      <c r="M2079" t="b">
        <v>0</v>
      </c>
      <c r="N2079">
        <v>188</v>
      </c>
      <c r="O2079" t="b">
        <v>1</v>
      </c>
      <c r="P2079" t="s">
        <v>8293</v>
      </c>
      <c r="Q2079" s="10" t="s">
        <v>8316</v>
      </c>
      <c r="R2079" t="s">
        <v>8346</v>
      </c>
      <c r="S2079">
        <f t="shared" si="130"/>
        <v>116</v>
      </c>
      <c r="T2079">
        <f t="shared" si="131"/>
        <v>2015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4">
        <f t="shared" si="128"/>
        <v>42722.771493055552</v>
      </c>
      <c r="J2080" s="14">
        <f t="shared" si="129"/>
        <v>42692.771493055552</v>
      </c>
      <c r="K2080">
        <v>1482085857</v>
      </c>
      <c r="L2080">
        <v>1479493857</v>
      </c>
      <c r="M2080" t="b">
        <v>0</v>
      </c>
      <c r="N2080">
        <v>48</v>
      </c>
      <c r="O2080" t="b">
        <v>1</v>
      </c>
      <c r="P2080" t="s">
        <v>8293</v>
      </c>
      <c r="Q2080" s="10" t="s">
        <v>8316</v>
      </c>
      <c r="R2080" t="s">
        <v>8346</v>
      </c>
      <c r="S2080">
        <f t="shared" si="130"/>
        <v>131</v>
      </c>
      <c r="T2080">
        <f t="shared" si="131"/>
        <v>2016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4">
        <f t="shared" si="128"/>
        <v>42180.791666666672</v>
      </c>
      <c r="J2081" s="14">
        <f t="shared" si="129"/>
        <v>42150.71056712963</v>
      </c>
      <c r="K2081">
        <v>1435258800</v>
      </c>
      <c r="L2081">
        <v>1432659793</v>
      </c>
      <c r="M2081" t="b">
        <v>0</v>
      </c>
      <c r="N2081">
        <v>607</v>
      </c>
      <c r="O2081" t="b">
        <v>1</v>
      </c>
      <c r="P2081" t="s">
        <v>8293</v>
      </c>
      <c r="Q2081" s="10" t="s">
        <v>8316</v>
      </c>
      <c r="R2081" t="s">
        <v>8346</v>
      </c>
      <c r="S2081">
        <f t="shared" si="130"/>
        <v>288</v>
      </c>
      <c r="T2081">
        <f t="shared" si="131"/>
        <v>2015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4">
        <f t="shared" si="128"/>
        <v>42319.998842592591</v>
      </c>
      <c r="J2082" s="14">
        <f t="shared" si="129"/>
        <v>42289.957175925927</v>
      </c>
      <c r="K2082">
        <v>1447286300</v>
      </c>
      <c r="L2082">
        <v>1444690700</v>
      </c>
      <c r="M2082" t="b">
        <v>0</v>
      </c>
      <c r="N2082">
        <v>50</v>
      </c>
      <c r="O2082" t="b">
        <v>1</v>
      </c>
      <c r="P2082" t="s">
        <v>8293</v>
      </c>
      <c r="Q2082" s="10" t="s">
        <v>8316</v>
      </c>
      <c r="R2082" t="s">
        <v>8346</v>
      </c>
      <c r="S2082">
        <f t="shared" si="130"/>
        <v>508</v>
      </c>
      <c r="T2082">
        <f t="shared" si="131"/>
        <v>2015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4">
        <f t="shared" si="128"/>
        <v>41045.207638888889</v>
      </c>
      <c r="J2083" s="14">
        <f t="shared" si="129"/>
        <v>41004.156886574077</v>
      </c>
      <c r="K2083">
        <v>1337144340</v>
      </c>
      <c r="L2083">
        <v>1333597555</v>
      </c>
      <c r="M2083" t="b">
        <v>0</v>
      </c>
      <c r="N2083">
        <v>55</v>
      </c>
      <c r="O2083" t="b">
        <v>1</v>
      </c>
      <c r="P2083" t="s">
        <v>8277</v>
      </c>
      <c r="Q2083" s="10" t="s">
        <v>8322</v>
      </c>
      <c r="R2083" t="s">
        <v>8326</v>
      </c>
      <c r="S2083">
        <f t="shared" si="130"/>
        <v>115</v>
      </c>
      <c r="T2083">
        <f t="shared" si="131"/>
        <v>2012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4">
        <f t="shared" si="128"/>
        <v>40871.161990740737</v>
      </c>
      <c r="J2084" s="14">
        <f t="shared" si="129"/>
        <v>40811.120324074072</v>
      </c>
      <c r="K2084">
        <v>1322106796</v>
      </c>
      <c r="L2084">
        <v>1316919196</v>
      </c>
      <c r="M2084" t="b">
        <v>0</v>
      </c>
      <c r="N2084">
        <v>38</v>
      </c>
      <c r="O2084" t="b">
        <v>1</v>
      </c>
      <c r="P2084" t="s">
        <v>8277</v>
      </c>
      <c r="Q2084" s="10" t="s">
        <v>8322</v>
      </c>
      <c r="R2084" t="s">
        <v>8326</v>
      </c>
      <c r="S2084">
        <f t="shared" si="130"/>
        <v>111</v>
      </c>
      <c r="T2084">
        <f t="shared" si="131"/>
        <v>2011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4">
        <f t="shared" si="128"/>
        <v>41064.72216435185</v>
      </c>
      <c r="J2085" s="14">
        <f t="shared" si="129"/>
        <v>41034.72216435185</v>
      </c>
      <c r="K2085">
        <v>1338830395</v>
      </c>
      <c r="L2085">
        <v>1336238395</v>
      </c>
      <c r="M2085" t="b">
        <v>0</v>
      </c>
      <c r="N2085">
        <v>25</v>
      </c>
      <c r="O2085" t="b">
        <v>1</v>
      </c>
      <c r="P2085" t="s">
        <v>8277</v>
      </c>
      <c r="Q2085" s="10" t="s">
        <v>8322</v>
      </c>
      <c r="R2085" t="s">
        <v>8326</v>
      </c>
      <c r="S2085">
        <f t="shared" si="130"/>
        <v>113</v>
      </c>
      <c r="T2085">
        <f t="shared" si="131"/>
        <v>2012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4">
        <f t="shared" si="128"/>
        <v>41763.290972222225</v>
      </c>
      <c r="J2086" s="14">
        <f t="shared" si="129"/>
        <v>41731.833124999997</v>
      </c>
      <c r="K2086">
        <v>1399186740</v>
      </c>
      <c r="L2086">
        <v>1396468782</v>
      </c>
      <c r="M2086" t="b">
        <v>0</v>
      </c>
      <c r="N2086">
        <v>46</v>
      </c>
      <c r="O2086" t="b">
        <v>1</v>
      </c>
      <c r="P2086" t="s">
        <v>8277</v>
      </c>
      <c r="Q2086" s="10" t="s">
        <v>8322</v>
      </c>
      <c r="R2086" t="s">
        <v>8326</v>
      </c>
      <c r="S2086">
        <f t="shared" si="130"/>
        <v>108</v>
      </c>
      <c r="T2086">
        <f t="shared" si="131"/>
        <v>2014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4">
        <f t="shared" si="128"/>
        <v>41105.835497685184</v>
      </c>
      <c r="J2087" s="14">
        <f t="shared" si="129"/>
        <v>41075.835497685184</v>
      </c>
      <c r="K2087">
        <v>1342382587</v>
      </c>
      <c r="L2087">
        <v>1339790587</v>
      </c>
      <c r="M2087" t="b">
        <v>0</v>
      </c>
      <c r="N2087">
        <v>83</v>
      </c>
      <c r="O2087" t="b">
        <v>1</v>
      </c>
      <c r="P2087" t="s">
        <v>8277</v>
      </c>
      <c r="Q2087" s="10" t="s">
        <v>8322</v>
      </c>
      <c r="R2087" t="s">
        <v>8326</v>
      </c>
      <c r="S2087">
        <f t="shared" si="130"/>
        <v>124</v>
      </c>
      <c r="T2087">
        <f t="shared" si="131"/>
        <v>2012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4">
        <f t="shared" si="128"/>
        <v>40891.207638888889</v>
      </c>
      <c r="J2088" s="14">
        <f t="shared" si="129"/>
        <v>40860.67050925926</v>
      </c>
      <c r="K2088">
        <v>1323838740</v>
      </c>
      <c r="L2088">
        <v>1321200332</v>
      </c>
      <c r="M2088" t="b">
        <v>0</v>
      </c>
      <c r="N2088">
        <v>35</v>
      </c>
      <c r="O2088" t="b">
        <v>1</v>
      </c>
      <c r="P2088" t="s">
        <v>8277</v>
      </c>
      <c r="Q2088" s="10" t="s">
        <v>8322</v>
      </c>
      <c r="R2088" t="s">
        <v>8326</v>
      </c>
      <c r="S2088">
        <f t="shared" si="130"/>
        <v>101</v>
      </c>
      <c r="T2088">
        <f t="shared" si="131"/>
        <v>2011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4">
        <f t="shared" si="128"/>
        <v>40794.204375000001</v>
      </c>
      <c r="J2089" s="14">
        <f t="shared" si="129"/>
        <v>40764.204375000001</v>
      </c>
      <c r="K2089">
        <v>1315457658</v>
      </c>
      <c r="L2089">
        <v>1312865658</v>
      </c>
      <c r="M2089" t="b">
        <v>0</v>
      </c>
      <c r="N2089">
        <v>25</v>
      </c>
      <c r="O2089" t="b">
        <v>1</v>
      </c>
      <c r="P2089" t="s">
        <v>8277</v>
      </c>
      <c r="Q2089" s="10" t="s">
        <v>8322</v>
      </c>
      <c r="R2089" t="s">
        <v>8326</v>
      </c>
      <c r="S2089">
        <f t="shared" si="130"/>
        <v>104</v>
      </c>
      <c r="T2089">
        <f t="shared" si="131"/>
        <v>2011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4">
        <f t="shared" si="128"/>
        <v>40432.165972222225</v>
      </c>
      <c r="J2090" s="14">
        <f t="shared" si="129"/>
        <v>40395.714722222219</v>
      </c>
      <c r="K2090">
        <v>1284177540</v>
      </c>
      <c r="L2090">
        <v>1281028152</v>
      </c>
      <c r="M2090" t="b">
        <v>0</v>
      </c>
      <c r="N2090">
        <v>75</v>
      </c>
      <c r="O2090" t="b">
        <v>1</v>
      </c>
      <c r="P2090" t="s">
        <v>8277</v>
      </c>
      <c r="Q2090" s="10" t="s">
        <v>8322</v>
      </c>
      <c r="R2090" t="s">
        <v>8326</v>
      </c>
      <c r="S2090">
        <f t="shared" si="130"/>
        <v>116</v>
      </c>
      <c r="T2090">
        <f t="shared" si="131"/>
        <v>2010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4">
        <f t="shared" si="128"/>
        <v>41488.076319444444</v>
      </c>
      <c r="J2091" s="14">
        <f t="shared" si="129"/>
        <v>41453.076319444444</v>
      </c>
      <c r="K2091">
        <v>1375408194</v>
      </c>
      <c r="L2091">
        <v>1372384194</v>
      </c>
      <c r="M2091" t="b">
        <v>0</v>
      </c>
      <c r="N2091">
        <v>62</v>
      </c>
      <c r="O2091" t="b">
        <v>1</v>
      </c>
      <c r="P2091" t="s">
        <v>8277</v>
      </c>
      <c r="Q2091" s="10" t="s">
        <v>8322</v>
      </c>
      <c r="R2091" t="s">
        <v>8326</v>
      </c>
      <c r="S2091">
        <f t="shared" si="130"/>
        <v>120</v>
      </c>
      <c r="T2091">
        <f t="shared" si="131"/>
        <v>2013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4">
        <f t="shared" si="128"/>
        <v>41329.381423611114</v>
      </c>
      <c r="J2092" s="14">
        <f t="shared" si="129"/>
        <v>41299.381423611114</v>
      </c>
      <c r="K2092">
        <v>1361696955</v>
      </c>
      <c r="L2092">
        <v>1359104955</v>
      </c>
      <c r="M2092" t="b">
        <v>0</v>
      </c>
      <c r="N2092">
        <v>160</v>
      </c>
      <c r="O2092" t="b">
        <v>1</v>
      </c>
      <c r="P2092" t="s">
        <v>8277</v>
      </c>
      <c r="Q2092" s="10" t="s">
        <v>8322</v>
      </c>
      <c r="R2092" t="s">
        <v>8326</v>
      </c>
      <c r="S2092">
        <f t="shared" si="130"/>
        <v>115</v>
      </c>
      <c r="T2092">
        <f t="shared" si="131"/>
        <v>2013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4">
        <f t="shared" si="128"/>
        <v>40603.833333333336</v>
      </c>
      <c r="J2093" s="14">
        <f t="shared" si="129"/>
        <v>40555.322662037033</v>
      </c>
      <c r="K2093">
        <v>1299009600</v>
      </c>
      <c r="L2093">
        <v>1294818278</v>
      </c>
      <c r="M2093" t="b">
        <v>0</v>
      </c>
      <c r="N2093">
        <v>246</v>
      </c>
      <c r="O2093" t="b">
        <v>1</v>
      </c>
      <c r="P2093" t="s">
        <v>8277</v>
      </c>
      <c r="Q2093" s="10" t="s">
        <v>8322</v>
      </c>
      <c r="R2093" t="s">
        <v>8326</v>
      </c>
      <c r="S2093">
        <f t="shared" si="130"/>
        <v>120</v>
      </c>
      <c r="T2093">
        <f t="shared" si="131"/>
        <v>2011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4">
        <f t="shared" si="128"/>
        <v>40823.707546296297</v>
      </c>
      <c r="J2094" s="14">
        <f t="shared" si="129"/>
        <v>40763.707546296297</v>
      </c>
      <c r="K2094">
        <v>1318006732</v>
      </c>
      <c r="L2094">
        <v>1312822732</v>
      </c>
      <c r="M2094" t="b">
        <v>0</v>
      </c>
      <c r="N2094">
        <v>55</v>
      </c>
      <c r="O2094" t="b">
        <v>1</v>
      </c>
      <c r="P2094" t="s">
        <v>8277</v>
      </c>
      <c r="Q2094" s="10" t="s">
        <v>8322</v>
      </c>
      <c r="R2094" t="s">
        <v>8326</v>
      </c>
      <c r="S2094">
        <f t="shared" si="130"/>
        <v>101</v>
      </c>
      <c r="T2094">
        <f t="shared" si="131"/>
        <v>2011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4">
        <f t="shared" si="128"/>
        <v>41265.896203703705</v>
      </c>
      <c r="J2095" s="14">
        <f t="shared" si="129"/>
        <v>41205.854537037041</v>
      </c>
      <c r="K2095">
        <v>1356211832</v>
      </c>
      <c r="L2095">
        <v>1351024232</v>
      </c>
      <c r="M2095" t="b">
        <v>0</v>
      </c>
      <c r="N2095">
        <v>23</v>
      </c>
      <c r="O2095" t="b">
        <v>1</v>
      </c>
      <c r="P2095" t="s">
        <v>8277</v>
      </c>
      <c r="Q2095" s="10" t="s">
        <v>8322</v>
      </c>
      <c r="R2095" t="s">
        <v>8326</v>
      </c>
      <c r="S2095">
        <f t="shared" si="130"/>
        <v>102</v>
      </c>
      <c r="T2095">
        <f t="shared" si="131"/>
        <v>2012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4">
        <f t="shared" si="128"/>
        <v>40973.125</v>
      </c>
      <c r="J2096" s="14">
        <f t="shared" si="129"/>
        <v>40939.02002314815</v>
      </c>
      <c r="K2096">
        <v>1330916400</v>
      </c>
      <c r="L2096">
        <v>1327969730</v>
      </c>
      <c r="M2096" t="b">
        <v>0</v>
      </c>
      <c r="N2096">
        <v>72</v>
      </c>
      <c r="O2096" t="b">
        <v>1</v>
      </c>
      <c r="P2096" t="s">
        <v>8277</v>
      </c>
      <c r="Q2096" s="10" t="s">
        <v>8322</v>
      </c>
      <c r="R2096" t="s">
        <v>8326</v>
      </c>
      <c r="S2096">
        <f t="shared" si="130"/>
        <v>121</v>
      </c>
      <c r="T2096">
        <f t="shared" si="131"/>
        <v>2012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4">
        <f t="shared" si="128"/>
        <v>40818.733483796292</v>
      </c>
      <c r="J2097" s="14">
        <f t="shared" si="129"/>
        <v>40758.733483796292</v>
      </c>
      <c r="K2097">
        <v>1317576973</v>
      </c>
      <c r="L2097">
        <v>1312392973</v>
      </c>
      <c r="M2097" t="b">
        <v>0</v>
      </c>
      <c r="N2097">
        <v>22</v>
      </c>
      <c r="O2097" t="b">
        <v>1</v>
      </c>
      <c r="P2097" t="s">
        <v>8277</v>
      </c>
      <c r="Q2097" s="10" t="s">
        <v>8322</v>
      </c>
      <c r="R2097" t="s">
        <v>8326</v>
      </c>
      <c r="S2097">
        <f t="shared" si="130"/>
        <v>100</v>
      </c>
      <c r="T2097">
        <f t="shared" si="131"/>
        <v>2011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4">
        <f t="shared" si="128"/>
        <v>41208.165972222225</v>
      </c>
      <c r="J2098" s="14">
        <f t="shared" si="129"/>
        <v>41192.758506944447</v>
      </c>
      <c r="K2098">
        <v>1351223940</v>
      </c>
      <c r="L2098">
        <v>1349892735</v>
      </c>
      <c r="M2098" t="b">
        <v>0</v>
      </c>
      <c r="N2098">
        <v>14</v>
      </c>
      <c r="O2098" t="b">
        <v>1</v>
      </c>
      <c r="P2098" t="s">
        <v>8277</v>
      </c>
      <c r="Q2098" s="10" t="s">
        <v>8322</v>
      </c>
      <c r="R2098" t="s">
        <v>8326</v>
      </c>
      <c r="S2098">
        <f t="shared" si="130"/>
        <v>102</v>
      </c>
      <c r="T2098">
        <f t="shared" si="131"/>
        <v>2012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4">
        <f t="shared" si="128"/>
        <v>40878.626562500001</v>
      </c>
      <c r="J2099" s="14">
        <f t="shared" si="129"/>
        <v>40818.58489583333</v>
      </c>
      <c r="K2099">
        <v>1322751735</v>
      </c>
      <c r="L2099">
        <v>1317564135</v>
      </c>
      <c r="M2099" t="b">
        <v>0</v>
      </c>
      <c r="N2099">
        <v>38</v>
      </c>
      <c r="O2099" t="b">
        <v>1</v>
      </c>
      <c r="P2099" t="s">
        <v>8277</v>
      </c>
      <c r="Q2099" s="10" t="s">
        <v>8322</v>
      </c>
      <c r="R2099" t="s">
        <v>8326</v>
      </c>
      <c r="S2099">
        <f t="shared" si="130"/>
        <v>100</v>
      </c>
      <c r="T2099">
        <f t="shared" si="131"/>
        <v>2011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4">
        <f t="shared" si="128"/>
        <v>40976.11383101852</v>
      </c>
      <c r="J2100" s="14">
        <f t="shared" si="129"/>
        <v>40946.11383101852</v>
      </c>
      <c r="K2100">
        <v>1331174635</v>
      </c>
      <c r="L2100">
        <v>1328582635</v>
      </c>
      <c r="M2100" t="b">
        <v>0</v>
      </c>
      <c r="N2100">
        <v>32</v>
      </c>
      <c r="O2100" t="b">
        <v>1</v>
      </c>
      <c r="P2100" t="s">
        <v>8277</v>
      </c>
      <c r="Q2100" s="10" t="s">
        <v>8322</v>
      </c>
      <c r="R2100" t="s">
        <v>8326</v>
      </c>
      <c r="S2100">
        <f t="shared" si="130"/>
        <v>100</v>
      </c>
      <c r="T2100">
        <f t="shared" si="131"/>
        <v>2012</v>
      </c>
    </row>
    <row r="2101" spans="1:20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4">
        <f t="shared" si="128"/>
        <v>42187.152777777781</v>
      </c>
      <c r="J2101" s="14">
        <f t="shared" si="129"/>
        <v>42173.746342592596</v>
      </c>
      <c r="K2101">
        <v>1435808400</v>
      </c>
      <c r="L2101">
        <v>1434650084</v>
      </c>
      <c r="M2101" t="b">
        <v>0</v>
      </c>
      <c r="N2101">
        <v>63</v>
      </c>
      <c r="O2101" t="b">
        <v>1</v>
      </c>
      <c r="P2101" t="s">
        <v>8277</v>
      </c>
      <c r="Q2101" s="10" t="s">
        <v>8322</v>
      </c>
      <c r="R2101" t="s">
        <v>8326</v>
      </c>
      <c r="S2101">
        <f t="shared" si="130"/>
        <v>132</v>
      </c>
      <c r="T2101">
        <f t="shared" si="131"/>
        <v>2015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4">
        <f t="shared" si="128"/>
        <v>41090.165972222225</v>
      </c>
      <c r="J2102" s="14">
        <f t="shared" si="129"/>
        <v>41074.834965277776</v>
      </c>
      <c r="K2102">
        <v>1341028740</v>
      </c>
      <c r="L2102">
        <v>1339704141</v>
      </c>
      <c r="M2102" t="b">
        <v>0</v>
      </c>
      <c r="N2102">
        <v>27</v>
      </c>
      <c r="O2102" t="b">
        <v>1</v>
      </c>
      <c r="P2102" t="s">
        <v>8277</v>
      </c>
      <c r="Q2102" s="10" t="s">
        <v>8322</v>
      </c>
      <c r="R2102" t="s">
        <v>8326</v>
      </c>
      <c r="S2102">
        <f t="shared" si="130"/>
        <v>137</v>
      </c>
      <c r="T2102">
        <f t="shared" si="131"/>
        <v>2012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4">
        <f t="shared" si="128"/>
        <v>40952.149467592593</v>
      </c>
      <c r="J2103" s="14">
        <f t="shared" si="129"/>
        <v>40892.149467592593</v>
      </c>
      <c r="K2103">
        <v>1329104114</v>
      </c>
      <c r="L2103">
        <v>1323920114</v>
      </c>
      <c r="M2103" t="b">
        <v>0</v>
      </c>
      <c r="N2103">
        <v>44</v>
      </c>
      <c r="O2103" t="b">
        <v>1</v>
      </c>
      <c r="P2103" t="s">
        <v>8277</v>
      </c>
      <c r="Q2103" s="10" t="s">
        <v>8322</v>
      </c>
      <c r="R2103" t="s">
        <v>8326</v>
      </c>
      <c r="S2103">
        <f t="shared" si="130"/>
        <v>113</v>
      </c>
      <c r="T2103">
        <f t="shared" si="131"/>
        <v>2011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4">
        <f t="shared" si="128"/>
        <v>40668.868611111109</v>
      </c>
      <c r="J2104" s="14">
        <f t="shared" si="129"/>
        <v>40638.868611111109</v>
      </c>
      <c r="K2104">
        <v>1304628648</v>
      </c>
      <c r="L2104">
        <v>1302036648</v>
      </c>
      <c r="M2104" t="b">
        <v>0</v>
      </c>
      <c r="N2104">
        <v>38</v>
      </c>
      <c r="O2104" t="b">
        <v>1</v>
      </c>
      <c r="P2104" t="s">
        <v>8277</v>
      </c>
      <c r="Q2104" s="10" t="s">
        <v>8322</v>
      </c>
      <c r="R2104" t="s">
        <v>8326</v>
      </c>
      <c r="S2104">
        <f t="shared" si="130"/>
        <v>136</v>
      </c>
      <c r="T2104">
        <f t="shared" si="131"/>
        <v>2011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4">
        <f t="shared" si="128"/>
        <v>41222.7966087963</v>
      </c>
      <c r="J2105" s="14">
        <f t="shared" si="129"/>
        <v>41192.754942129628</v>
      </c>
      <c r="K2105">
        <v>1352488027</v>
      </c>
      <c r="L2105">
        <v>1349892427</v>
      </c>
      <c r="M2105" t="b">
        <v>0</v>
      </c>
      <c r="N2105">
        <v>115</v>
      </c>
      <c r="O2105" t="b">
        <v>1</v>
      </c>
      <c r="P2105" t="s">
        <v>8277</v>
      </c>
      <c r="Q2105" s="10" t="s">
        <v>8322</v>
      </c>
      <c r="R2105" t="s">
        <v>8326</v>
      </c>
      <c r="S2105">
        <f t="shared" si="130"/>
        <v>146</v>
      </c>
      <c r="T2105">
        <f t="shared" si="131"/>
        <v>2012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4">
        <f t="shared" si="128"/>
        <v>41425</v>
      </c>
      <c r="J2106" s="14">
        <f t="shared" si="129"/>
        <v>41394.074467592596</v>
      </c>
      <c r="K2106">
        <v>1369958400</v>
      </c>
      <c r="L2106">
        <v>1367286434</v>
      </c>
      <c r="M2106" t="b">
        <v>0</v>
      </c>
      <c r="N2106">
        <v>37</v>
      </c>
      <c r="O2106" t="b">
        <v>1</v>
      </c>
      <c r="P2106" t="s">
        <v>8277</v>
      </c>
      <c r="Q2106" s="10" t="s">
        <v>8322</v>
      </c>
      <c r="R2106" t="s">
        <v>8326</v>
      </c>
      <c r="S2106">
        <f t="shared" si="130"/>
        <v>130</v>
      </c>
      <c r="T2106">
        <f t="shared" si="131"/>
        <v>2013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4">
        <f t="shared" si="128"/>
        <v>41964.166666666672</v>
      </c>
      <c r="J2107" s="14">
        <f t="shared" si="129"/>
        <v>41951.788807870369</v>
      </c>
      <c r="K2107">
        <v>1416542400</v>
      </c>
      <c r="L2107">
        <v>1415472953</v>
      </c>
      <c r="M2107" t="b">
        <v>0</v>
      </c>
      <c r="N2107">
        <v>99</v>
      </c>
      <c r="O2107" t="b">
        <v>1</v>
      </c>
      <c r="P2107" t="s">
        <v>8277</v>
      </c>
      <c r="Q2107" s="10" t="s">
        <v>8322</v>
      </c>
      <c r="R2107" t="s">
        <v>8326</v>
      </c>
      <c r="S2107">
        <f t="shared" si="130"/>
        <v>254</v>
      </c>
      <c r="T2107">
        <f t="shared" si="131"/>
        <v>2014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4">
        <f t="shared" si="128"/>
        <v>41300.21497685185</v>
      </c>
      <c r="J2108" s="14">
        <f t="shared" si="129"/>
        <v>41270.21497685185</v>
      </c>
      <c r="K2108">
        <v>1359176974</v>
      </c>
      <c r="L2108">
        <v>1356584974</v>
      </c>
      <c r="M2108" t="b">
        <v>0</v>
      </c>
      <c r="N2108">
        <v>44</v>
      </c>
      <c r="O2108" t="b">
        <v>1</v>
      </c>
      <c r="P2108" t="s">
        <v>8277</v>
      </c>
      <c r="Q2108" s="10" t="s">
        <v>8322</v>
      </c>
      <c r="R2108" t="s">
        <v>8326</v>
      </c>
      <c r="S2108">
        <f t="shared" si="130"/>
        <v>107</v>
      </c>
      <c r="T2108">
        <f t="shared" si="131"/>
        <v>2012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4">
        <f t="shared" si="128"/>
        <v>41955.752233796295</v>
      </c>
      <c r="J2109" s="14">
        <f t="shared" si="129"/>
        <v>41934.71056712963</v>
      </c>
      <c r="K2109">
        <v>1415815393</v>
      </c>
      <c r="L2109">
        <v>1413997393</v>
      </c>
      <c r="M2109" t="b">
        <v>0</v>
      </c>
      <c r="N2109">
        <v>58</v>
      </c>
      <c r="O2109" t="b">
        <v>1</v>
      </c>
      <c r="P2109" t="s">
        <v>8277</v>
      </c>
      <c r="Q2109" s="10" t="s">
        <v>8322</v>
      </c>
      <c r="R2109" t="s">
        <v>8326</v>
      </c>
      <c r="S2109">
        <f t="shared" si="130"/>
        <v>108</v>
      </c>
      <c r="T2109">
        <f t="shared" si="131"/>
        <v>2014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4">
        <f t="shared" si="128"/>
        <v>41162.163194444445</v>
      </c>
      <c r="J2110" s="14">
        <f t="shared" si="129"/>
        <v>41135.175694444442</v>
      </c>
      <c r="K2110">
        <v>1347249300</v>
      </c>
      <c r="L2110">
        <v>1344917580</v>
      </c>
      <c r="M2110" t="b">
        <v>0</v>
      </c>
      <c r="N2110">
        <v>191</v>
      </c>
      <c r="O2110" t="b">
        <v>1</v>
      </c>
      <c r="P2110" t="s">
        <v>8277</v>
      </c>
      <c r="Q2110" s="10" t="s">
        <v>8322</v>
      </c>
      <c r="R2110" t="s">
        <v>8326</v>
      </c>
      <c r="S2110">
        <f t="shared" si="130"/>
        <v>107</v>
      </c>
      <c r="T2110">
        <f t="shared" si="131"/>
        <v>2012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4">
        <f t="shared" si="128"/>
        <v>42190.708530092597</v>
      </c>
      <c r="J2111" s="14">
        <f t="shared" si="129"/>
        <v>42160.708530092597</v>
      </c>
      <c r="K2111">
        <v>1436115617</v>
      </c>
      <c r="L2111">
        <v>1433523617</v>
      </c>
      <c r="M2111" t="b">
        <v>0</v>
      </c>
      <c r="N2111">
        <v>40</v>
      </c>
      <c r="O2111" t="b">
        <v>1</v>
      </c>
      <c r="P2111" t="s">
        <v>8277</v>
      </c>
      <c r="Q2111" s="10" t="s">
        <v>8322</v>
      </c>
      <c r="R2111" t="s">
        <v>8326</v>
      </c>
      <c r="S2111">
        <f t="shared" si="130"/>
        <v>107</v>
      </c>
      <c r="T2111">
        <f t="shared" si="131"/>
        <v>2015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4">
        <f t="shared" si="128"/>
        <v>41787.207638888889</v>
      </c>
      <c r="J2112" s="14">
        <f t="shared" si="129"/>
        <v>41759.670937499999</v>
      </c>
      <c r="K2112">
        <v>1401253140</v>
      </c>
      <c r="L2112">
        <v>1398873969</v>
      </c>
      <c r="M2112" t="b">
        <v>0</v>
      </c>
      <c r="N2112">
        <v>38</v>
      </c>
      <c r="O2112" t="b">
        <v>1</v>
      </c>
      <c r="P2112" t="s">
        <v>8277</v>
      </c>
      <c r="Q2112" s="10" t="s">
        <v>8322</v>
      </c>
      <c r="R2112" t="s">
        <v>8326</v>
      </c>
      <c r="S2112">
        <f t="shared" si="130"/>
        <v>100</v>
      </c>
      <c r="T2112">
        <f t="shared" si="131"/>
        <v>2014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4">
        <f t="shared" si="128"/>
        <v>40770.041666666664</v>
      </c>
      <c r="J2113" s="14">
        <f t="shared" si="129"/>
        <v>40703.197048611109</v>
      </c>
      <c r="K2113">
        <v>1313370000</v>
      </c>
      <c r="L2113">
        <v>1307594625</v>
      </c>
      <c r="M2113" t="b">
        <v>0</v>
      </c>
      <c r="N2113">
        <v>39</v>
      </c>
      <c r="O2113" t="b">
        <v>1</v>
      </c>
      <c r="P2113" t="s">
        <v>8277</v>
      </c>
      <c r="Q2113" s="10" t="s">
        <v>8322</v>
      </c>
      <c r="R2113" t="s">
        <v>8326</v>
      </c>
      <c r="S2113">
        <f t="shared" si="130"/>
        <v>107</v>
      </c>
      <c r="T2113">
        <f t="shared" si="131"/>
        <v>2011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4">
        <f t="shared" ref="I2114:I2177" si="132">K2114/60/60/24+DATE(1970,1,1)</f>
        <v>41379.928159722222</v>
      </c>
      <c r="J2114" s="14">
        <f t="shared" ref="J2114:J2177" si="133">L2114/60/60/24+DATE(1970,1,1)</f>
        <v>41365.928159722222</v>
      </c>
      <c r="K2114">
        <v>1366064193</v>
      </c>
      <c r="L2114">
        <v>1364854593</v>
      </c>
      <c r="M2114" t="b">
        <v>0</v>
      </c>
      <c r="N2114">
        <v>11</v>
      </c>
      <c r="O2114" t="b">
        <v>1</v>
      </c>
      <c r="P2114" t="s">
        <v>8277</v>
      </c>
      <c r="Q2114" s="10" t="s">
        <v>8322</v>
      </c>
      <c r="R2114" t="s">
        <v>8326</v>
      </c>
      <c r="S2114">
        <f t="shared" ref="S2114:S2177" si="134">ROUND(E2114/D2114*100,0)</f>
        <v>100</v>
      </c>
      <c r="T2114">
        <f t="shared" ref="T2114:T2177" si="135">YEAR(J2114)</f>
        <v>2013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4">
        <f t="shared" si="132"/>
        <v>41905.86546296296</v>
      </c>
      <c r="J2115" s="14">
        <f t="shared" si="133"/>
        <v>41870.86546296296</v>
      </c>
      <c r="K2115">
        <v>1411505176</v>
      </c>
      <c r="L2115">
        <v>1408481176</v>
      </c>
      <c r="M2115" t="b">
        <v>0</v>
      </c>
      <c r="N2115">
        <v>107</v>
      </c>
      <c r="O2115" t="b">
        <v>1</v>
      </c>
      <c r="P2115" t="s">
        <v>8277</v>
      </c>
      <c r="Q2115" s="10" t="s">
        <v>8322</v>
      </c>
      <c r="R2115" t="s">
        <v>8326</v>
      </c>
      <c r="S2115">
        <f t="shared" si="134"/>
        <v>105</v>
      </c>
      <c r="T2115">
        <f t="shared" si="135"/>
        <v>2014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4">
        <f t="shared" si="132"/>
        <v>40521.207638888889</v>
      </c>
      <c r="J2116" s="14">
        <f t="shared" si="133"/>
        <v>40458.815625000003</v>
      </c>
      <c r="K2116">
        <v>1291870740</v>
      </c>
      <c r="L2116">
        <v>1286480070</v>
      </c>
      <c r="M2116" t="b">
        <v>0</v>
      </c>
      <c r="N2116">
        <v>147</v>
      </c>
      <c r="O2116" t="b">
        <v>1</v>
      </c>
      <c r="P2116" t="s">
        <v>8277</v>
      </c>
      <c r="Q2116" s="10" t="s">
        <v>8322</v>
      </c>
      <c r="R2116" t="s">
        <v>8326</v>
      </c>
      <c r="S2116">
        <f t="shared" si="134"/>
        <v>105</v>
      </c>
      <c r="T2116">
        <f t="shared" si="135"/>
        <v>2010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4">
        <f t="shared" si="132"/>
        <v>40594.081030092595</v>
      </c>
      <c r="J2117" s="14">
        <f t="shared" si="133"/>
        <v>40564.081030092595</v>
      </c>
      <c r="K2117">
        <v>1298167001</v>
      </c>
      <c r="L2117">
        <v>1295575001</v>
      </c>
      <c r="M2117" t="b">
        <v>0</v>
      </c>
      <c r="N2117">
        <v>36</v>
      </c>
      <c r="O2117" t="b">
        <v>1</v>
      </c>
      <c r="P2117" t="s">
        <v>8277</v>
      </c>
      <c r="Q2117" s="10" t="s">
        <v>8322</v>
      </c>
      <c r="R2117" t="s">
        <v>8326</v>
      </c>
      <c r="S2117">
        <f t="shared" si="134"/>
        <v>226</v>
      </c>
      <c r="T2117">
        <f t="shared" si="135"/>
        <v>2011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4">
        <f t="shared" si="132"/>
        <v>41184.777812500004</v>
      </c>
      <c r="J2118" s="14">
        <f t="shared" si="133"/>
        <v>41136.777812500004</v>
      </c>
      <c r="K2118">
        <v>1349203203</v>
      </c>
      <c r="L2118">
        <v>1345056003</v>
      </c>
      <c r="M2118" t="b">
        <v>0</v>
      </c>
      <c r="N2118">
        <v>92</v>
      </c>
      <c r="O2118" t="b">
        <v>1</v>
      </c>
      <c r="P2118" t="s">
        <v>8277</v>
      </c>
      <c r="Q2118" s="10" t="s">
        <v>8322</v>
      </c>
      <c r="R2118" t="s">
        <v>8326</v>
      </c>
      <c r="S2118">
        <f t="shared" si="134"/>
        <v>101</v>
      </c>
      <c r="T2118">
        <f t="shared" si="135"/>
        <v>2012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4">
        <f t="shared" si="132"/>
        <v>42304.207638888889</v>
      </c>
      <c r="J2119" s="14">
        <f t="shared" si="133"/>
        <v>42290.059594907405</v>
      </c>
      <c r="K2119">
        <v>1445921940</v>
      </c>
      <c r="L2119">
        <v>1444699549</v>
      </c>
      <c r="M2119" t="b">
        <v>0</v>
      </c>
      <c r="N2119">
        <v>35</v>
      </c>
      <c r="O2119" t="b">
        <v>1</v>
      </c>
      <c r="P2119" t="s">
        <v>8277</v>
      </c>
      <c r="Q2119" s="10" t="s">
        <v>8322</v>
      </c>
      <c r="R2119" t="s">
        <v>8326</v>
      </c>
      <c r="S2119">
        <f t="shared" si="134"/>
        <v>148</v>
      </c>
      <c r="T2119">
        <f t="shared" si="135"/>
        <v>2015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4">
        <f t="shared" si="132"/>
        <v>40748.839537037034</v>
      </c>
      <c r="J2120" s="14">
        <f t="shared" si="133"/>
        <v>40718.839537037034</v>
      </c>
      <c r="K2120">
        <v>1311538136</v>
      </c>
      <c r="L2120">
        <v>1308946136</v>
      </c>
      <c r="M2120" t="b">
        <v>0</v>
      </c>
      <c r="N2120">
        <v>17</v>
      </c>
      <c r="O2120" t="b">
        <v>1</v>
      </c>
      <c r="P2120" t="s">
        <v>8277</v>
      </c>
      <c r="Q2120" s="10" t="s">
        <v>8322</v>
      </c>
      <c r="R2120" t="s">
        <v>8326</v>
      </c>
      <c r="S2120">
        <f t="shared" si="134"/>
        <v>135</v>
      </c>
      <c r="T2120">
        <f t="shared" si="135"/>
        <v>2011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4">
        <f t="shared" si="132"/>
        <v>41137.130150462966</v>
      </c>
      <c r="J2121" s="14">
        <f t="shared" si="133"/>
        <v>41107.130150462966</v>
      </c>
      <c r="K2121">
        <v>1345086445</v>
      </c>
      <c r="L2121">
        <v>1342494445</v>
      </c>
      <c r="M2121" t="b">
        <v>0</v>
      </c>
      <c r="N2121">
        <v>22</v>
      </c>
      <c r="O2121" t="b">
        <v>1</v>
      </c>
      <c r="P2121" t="s">
        <v>8277</v>
      </c>
      <c r="Q2121" s="10" t="s">
        <v>8322</v>
      </c>
      <c r="R2121" t="s">
        <v>8326</v>
      </c>
      <c r="S2121">
        <f t="shared" si="134"/>
        <v>101</v>
      </c>
      <c r="T2121">
        <f t="shared" si="135"/>
        <v>2012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4">
        <f t="shared" si="132"/>
        <v>41640.964537037034</v>
      </c>
      <c r="J2122" s="14">
        <f t="shared" si="133"/>
        <v>41591.964537037034</v>
      </c>
      <c r="K2122">
        <v>1388617736</v>
      </c>
      <c r="L2122">
        <v>1384384136</v>
      </c>
      <c r="M2122" t="b">
        <v>0</v>
      </c>
      <c r="N2122">
        <v>69</v>
      </c>
      <c r="O2122" t="b">
        <v>1</v>
      </c>
      <c r="P2122" t="s">
        <v>8277</v>
      </c>
      <c r="Q2122" s="10" t="s">
        <v>8322</v>
      </c>
      <c r="R2122" t="s">
        <v>8326</v>
      </c>
      <c r="S2122">
        <f t="shared" si="134"/>
        <v>101</v>
      </c>
      <c r="T2122">
        <f t="shared" si="135"/>
        <v>2013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4">
        <f t="shared" si="132"/>
        <v>42746.7424537037</v>
      </c>
      <c r="J2123" s="14">
        <f t="shared" si="133"/>
        <v>42716.7424537037</v>
      </c>
      <c r="K2123">
        <v>1484156948</v>
      </c>
      <c r="L2123">
        <v>1481564948</v>
      </c>
      <c r="M2123" t="b">
        <v>0</v>
      </c>
      <c r="N2123">
        <v>10</v>
      </c>
      <c r="O2123" t="b">
        <v>0</v>
      </c>
      <c r="P2123" t="s">
        <v>8280</v>
      </c>
      <c r="Q2123" s="10" t="s">
        <v>8330</v>
      </c>
      <c r="R2123" t="s">
        <v>8331</v>
      </c>
      <c r="S2123">
        <f t="shared" si="134"/>
        <v>1</v>
      </c>
      <c r="T2123">
        <f t="shared" si="135"/>
        <v>2016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4">
        <f t="shared" si="132"/>
        <v>42742.300567129627</v>
      </c>
      <c r="J2124" s="14">
        <f t="shared" si="133"/>
        <v>42712.300567129627</v>
      </c>
      <c r="K2124">
        <v>1483773169</v>
      </c>
      <c r="L2124">
        <v>1481181169</v>
      </c>
      <c r="M2124" t="b">
        <v>0</v>
      </c>
      <c r="N2124">
        <v>3</v>
      </c>
      <c r="O2124" t="b">
        <v>0</v>
      </c>
      <c r="P2124" t="s">
        <v>8280</v>
      </c>
      <c r="Q2124" s="10" t="s">
        <v>8330</v>
      </c>
      <c r="R2124" t="s">
        <v>8331</v>
      </c>
      <c r="S2124">
        <f t="shared" si="134"/>
        <v>0</v>
      </c>
      <c r="T2124">
        <f t="shared" si="135"/>
        <v>2016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4">
        <f t="shared" si="132"/>
        <v>40252.290972222225</v>
      </c>
      <c r="J2125" s="14">
        <f t="shared" si="133"/>
        <v>40198.424849537041</v>
      </c>
      <c r="K2125">
        <v>1268636340</v>
      </c>
      <c r="L2125">
        <v>1263982307</v>
      </c>
      <c r="M2125" t="b">
        <v>0</v>
      </c>
      <c r="N2125">
        <v>5</v>
      </c>
      <c r="O2125" t="b">
        <v>0</v>
      </c>
      <c r="P2125" t="s">
        <v>8280</v>
      </c>
      <c r="Q2125" s="10" t="s">
        <v>8330</v>
      </c>
      <c r="R2125" t="s">
        <v>8331</v>
      </c>
      <c r="S2125">
        <f t="shared" si="134"/>
        <v>10</v>
      </c>
      <c r="T2125">
        <f t="shared" si="135"/>
        <v>2010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4">
        <f t="shared" si="132"/>
        <v>40512.208333333336</v>
      </c>
      <c r="J2126" s="14">
        <f t="shared" si="133"/>
        <v>40464.028182870366</v>
      </c>
      <c r="K2126">
        <v>1291093200</v>
      </c>
      <c r="L2126">
        <v>1286930435</v>
      </c>
      <c r="M2126" t="b">
        <v>0</v>
      </c>
      <c r="N2126">
        <v>5</v>
      </c>
      <c r="O2126" t="b">
        <v>0</v>
      </c>
      <c r="P2126" t="s">
        <v>8280</v>
      </c>
      <c r="Q2126" s="10" t="s">
        <v>8330</v>
      </c>
      <c r="R2126" t="s">
        <v>8331</v>
      </c>
      <c r="S2126">
        <f t="shared" si="134"/>
        <v>10</v>
      </c>
      <c r="T2126">
        <f t="shared" si="135"/>
        <v>2010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4">
        <f t="shared" si="132"/>
        <v>42221.023530092592</v>
      </c>
      <c r="J2127" s="14">
        <f t="shared" si="133"/>
        <v>42191.023530092592</v>
      </c>
      <c r="K2127">
        <v>1438734833</v>
      </c>
      <c r="L2127">
        <v>1436142833</v>
      </c>
      <c r="M2127" t="b">
        <v>0</v>
      </c>
      <c r="N2127">
        <v>27</v>
      </c>
      <c r="O2127" t="b">
        <v>0</v>
      </c>
      <c r="P2127" t="s">
        <v>8280</v>
      </c>
      <c r="Q2127" s="10" t="s">
        <v>8330</v>
      </c>
      <c r="R2127" t="s">
        <v>8331</v>
      </c>
      <c r="S2127">
        <f t="shared" si="134"/>
        <v>1</v>
      </c>
      <c r="T2127">
        <f t="shared" si="135"/>
        <v>2015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4">
        <f t="shared" si="132"/>
        <v>41981.973229166666</v>
      </c>
      <c r="J2128" s="14">
        <f t="shared" si="133"/>
        <v>41951.973229166666</v>
      </c>
      <c r="K2128">
        <v>1418080887</v>
      </c>
      <c r="L2128">
        <v>1415488887</v>
      </c>
      <c r="M2128" t="b">
        <v>0</v>
      </c>
      <c r="N2128">
        <v>2</v>
      </c>
      <c r="O2128" t="b">
        <v>0</v>
      </c>
      <c r="P2128" t="s">
        <v>8280</v>
      </c>
      <c r="Q2128" s="10" t="s">
        <v>8330</v>
      </c>
      <c r="R2128" t="s">
        <v>8331</v>
      </c>
      <c r="S2128">
        <f t="shared" si="134"/>
        <v>0</v>
      </c>
      <c r="T2128">
        <f t="shared" si="135"/>
        <v>2014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4">
        <f t="shared" si="132"/>
        <v>42075.463692129633</v>
      </c>
      <c r="J2129" s="14">
        <f t="shared" si="133"/>
        <v>42045.50535879629</v>
      </c>
      <c r="K2129">
        <v>1426158463</v>
      </c>
      <c r="L2129">
        <v>1423570063</v>
      </c>
      <c r="M2129" t="b">
        <v>0</v>
      </c>
      <c r="N2129">
        <v>236</v>
      </c>
      <c r="O2129" t="b">
        <v>0</v>
      </c>
      <c r="P2129" t="s">
        <v>8280</v>
      </c>
      <c r="Q2129" s="10" t="s">
        <v>8330</v>
      </c>
      <c r="R2129" t="s">
        <v>8331</v>
      </c>
      <c r="S2129">
        <f t="shared" si="134"/>
        <v>29</v>
      </c>
      <c r="T2129">
        <f t="shared" si="135"/>
        <v>2015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4">
        <f t="shared" si="132"/>
        <v>41903.772789351853</v>
      </c>
      <c r="J2130" s="14">
        <f t="shared" si="133"/>
        <v>41843.772789351853</v>
      </c>
      <c r="K2130">
        <v>1411324369</v>
      </c>
      <c r="L2130">
        <v>1406140369</v>
      </c>
      <c r="M2130" t="b">
        <v>0</v>
      </c>
      <c r="N2130">
        <v>1</v>
      </c>
      <c r="O2130" t="b">
        <v>0</v>
      </c>
      <c r="P2130" t="s">
        <v>8280</v>
      </c>
      <c r="Q2130" s="10" t="s">
        <v>8330</v>
      </c>
      <c r="R2130" t="s">
        <v>8331</v>
      </c>
      <c r="S2130">
        <f t="shared" si="134"/>
        <v>0</v>
      </c>
      <c r="T2130">
        <f t="shared" si="135"/>
        <v>2014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4">
        <f t="shared" si="132"/>
        <v>42439.024305555555</v>
      </c>
      <c r="J2131" s="14">
        <f t="shared" si="133"/>
        <v>42409.024305555555</v>
      </c>
      <c r="K2131">
        <v>1457570100</v>
      </c>
      <c r="L2131">
        <v>1454978100</v>
      </c>
      <c r="M2131" t="b">
        <v>0</v>
      </c>
      <c r="N2131">
        <v>12</v>
      </c>
      <c r="O2131" t="b">
        <v>0</v>
      </c>
      <c r="P2131" t="s">
        <v>8280</v>
      </c>
      <c r="Q2131" s="10" t="s">
        <v>8330</v>
      </c>
      <c r="R2131" t="s">
        <v>8331</v>
      </c>
      <c r="S2131">
        <f t="shared" si="134"/>
        <v>12</v>
      </c>
      <c r="T2131">
        <f t="shared" si="135"/>
        <v>2016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4">
        <f t="shared" si="132"/>
        <v>41867.086377314816</v>
      </c>
      <c r="J2132" s="14">
        <f t="shared" si="133"/>
        <v>41832.086377314816</v>
      </c>
      <c r="K2132">
        <v>1408154663</v>
      </c>
      <c r="L2132">
        <v>1405130663</v>
      </c>
      <c r="M2132" t="b">
        <v>0</v>
      </c>
      <c r="N2132">
        <v>4</v>
      </c>
      <c r="O2132" t="b">
        <v>0</v>
      </c>
      <c r="P2132" t="s">
        <v>8280</v>
      </c>
      <c r="Q2132" s="10" t="s">
        <v>8330</v>
      </c>
      <c r="R2132" t="s">
        <v>8331</v>
      </c>
      <c r="S2132">
        <f t="shared" si="134"/>
        <v>0</v>
      </c>
      <c r="T2132">
        <f t="shared" si="135"/>
        <v>2014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4">
        <f t="shared" si="132"/>
        <v>42197.207071759258</v>
      </c>
      <c r="J2133" s="14">
        <f t="shared" si="133"/>
        <v>42167.207071759258</v>
      </c>
      <c r="K2133">
        <v>1436677091</v>
      </c>
      <c r="L2133">
        <v>1434085091</v>
      </c>
      <c r="M2133" t="b">
        <v>0</v>
      </c>
      <c r="N2133">
        <v>3</v>
      </c>
      <c r="O2133" t="b">
        <v>0</v>
      </c>
      <c r="P2133" t="s">
        <v>8280</v>
      </c>
      <c r="Q2133" s="10" t="s">
        <v>8330</v>
      </c>
      <c r="R2133" t="s">
        <v>8331</v>
      </c>
      <c r="S2133">
        <f t="shared" si="134"/>
        <v>5</v>
      </c>
      <c r="T2133">
        <f t="shared" si="135"/>
        <v>2015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4">
        <f t="shared" si="132"/>
        <v>41673.487175925926</v>
      </c>
      <c r="J2134" s="14">
        <f t="shared" si="133"/>
        <v>41643.487175925926</v>
      </c>
      <c r="K2134">
        <v>1391427692</v>
      </c>
      <c r="L2134">
        <v>1388835692</v>
      </c>
      <c r="M2134" t="b">
        <v>0</v>
      </c>
      <c r="N2134">
        <v>99</v>
      </c>
      <c r="O2134" t="b">
        <v>0</v>
      </c>
      <c r="P2134" t="s">
        <v>8280</v>
      </c>
      <c r="Q2134" s="10" t="s">
        <v>8330</v>
      </c>
      <c r="R2134" t="s">
        <v>8331</v>
      </c>
      <c r="S2134">
        <f t="shared" si="134"/>
        <v>2</v>
      </c>
      <c r="T2134">
        <f t="shared" si="135"/>
        <v>2014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4">
        <f t="shared" si="132"/>
        <v>40657.290972222225</v>
      </c>
      <c r="J2135" s="14">
        <f t="shared" si="133"/>
        <v>40619.097210648149</v>
      </c>
      <c r="K2135">
        <v>1303628340</v>
      </c>
      <c r="L2135">
        <v>1300328399</v>
      </c>
      <c r="M2135" t="b">
        <v>0</v>
      </c>
      <c r="N2135">
        <v>3</v>
      </c>
      <c r="O2135" t="b">
        <v>0</v>
      </c>
      <c r="P2135" t="s">
        <v>8280</v>
      </c>
      <c r="Q2135" s="10" t="s">
        <v>8330</v>
      </c>
      <c r="R2135" t="s">
        <v>8331</v>
      </c>
      <c r="S2135">
        <f t="shared" si="134"/>
        <v>2</v>
      </c>
      <c r="T2135">
        <f t="shared" si="135"/>
        <v>2011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4">
        <f t="shared" si="132"/>
        <v>41391.886469907404</v>
      </c>
      <c r="J2136" s="14">
        <f t="shared" si="133"/>
        <v>41361.886469907404</v>
      </c>
      <c r="K2136">
        <v>1367097391</v>
      </c>
      <c r="L2136">
        <v>1364505391</v>
      </c>
      <c r="M2136" t="b">
        <v>0</v>
      </c>
      <c r="N2136">
        <v>3</v>
      </c>
      <c r="O2136" t="b">
        <v>0</v>
      </c>
      <c r="P2136" t="s">
        <v>8280</v>
      </c>
      <c r="Q2136" s="10" t="s">
        <v>8330</v>
      </c>
      <c r="R2136" t="s">
        <v>8331</v>
      </c>
      <c r="S2136">
        <f t="shared" si="134"/>
        <v>2</v>
      </c>
      <c r="T2136">
        <f t="shared" si="135"/>
        <v>2013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4">
        <f t="shared" si="132"/>
        <v>41186.963344907403</v>
      </c>
      <c r="J2137" s="14">
        <f t="shared" si="133"/>
        <v>41156.963344907403</v>
      </c>
      <c r="K2137">
        <v>1349392033</v>
      </c>
      <c r="L2137">
        <v>1346800033</v>
      </c>
      <c r="M2137" t="b">
        <v>0</v>
      </c>
      <c r="N2137">
        <v>22</v>
      </c>
      <c r="O2137" t="b">
        <v>0</v>
      </c>
      <c r="P2137" t="s">
        <v>8280</v>
      </c>
      <c r="Q2137" s="10" t="s">
        <v>8330</v>
      </c>
      <c r="R2137" t="s">
        <v>8331</v>
      </c>
      <c r="S2137">
        <f t="shared" si="134"/>
        <v>10</v>
      </c>
      <c r="T2137">
        <f t="shared" si="135"/>
        <v>2012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4">
        <f t="shared" si="132"/>
        <v>41566.509097222224</v>
      </c>
      <c r="J2138" s="14">
        <f t="shared" si="133"/>
        <v>41536.509097222224</v>
      </c>
      <c r="K2138">
        <v>1382184786</v>
      </c>
      <c r="L2138">
        <v>1379592786</v>
      </c>
      <c r="M2138" t="b">
        <v>0</v>
      </c>
      <c r="N2138">
        <v>4</v>
      </c>
      <c r="O2138" t="b">
        <v>0</v>
      </c>
      <c r="P2138" t="s">
        <v>8280</v>
      </c>
      <c r="Q2138" s="10" t="s">
        <v>8330</v>
      </c>
      <c r="R2138" t="s">
        <v>8331</v>
      </c>
      <c r="S2138">
        <f t="shared" si="134"/>
        <v>0</v>
      </c>
      <c r="T2138">
        <f t="shared" si="135"/>
        <v>2013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4">
        <f t="shared" si="132"/>
        <v>41978.771168981482</v>
      </c>
      <c r="J2139" s="14">
        <f t="shared" si="133"/>
        <v>41948.771168981482</v>
      </c>
      <c r="K2139">
        <v>1417804229</v>
      </c>
      <c r="L2139">
        <v>1415212229</v>
      </c>
      <c r="M2139" t="b">
        <v>0</v>
      </c>
      <c r="N2139">
        <v>534</v>
      </c>
      <c r="O2139" t="b">
        <v>0</v>
      </c>
      <c r="P2139" t="s">
        <v>8280</v>
      </c>
      <c r="Q2139" s="10" t="s">
        <v>8330</v>
      </c>
      <c r="R2139" t="s">
        <v>8331</v>
      </c>
      <c r="S2139">
        <f t="shared" si="134"/>
        <v>28</v>
      </c>
      <c r="T2139">
        <f t="shared" si="135"/>
        <v>2014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4">
        <f t="shared" si="132"/>
        <v>41587.054849537039</v>
      </c>
      <c r="J2140" s="14">
        <f t="shared" si="133"/>
        <v>41557.013182870374</v>
      </c>
      <c r="K2140">
        <v>1383959939</v>
      </c>
      <c r="L2140">
        <v>1381364339</v>
      </c>
      <c r="M2140" t="b">
        <v>0</v>
      </c>
      <c r="N2140">
        <v>12</v>
      </c>
      <c r="O2140" t="b">
        <v>0</v>
      </c>
      <c r="P2140" t="s">
        <v>8280</v>
      </c>
      <c r="Q2140" s="10" t="s">
        <v>8330</v>
      </c>
      <c r="R2140" t="s">
        <v>8331</v>
      </c>
      <c r="S2140">
        <f t="shared" si="134"/>
        <v>13</v>
      </c>
      <c r="T2140">
        <f t="shared" si="135"/>
        <v>2013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4">
        <f t="shared" si="132"/>
        <v>42677.750092592592</v>
      </c>
      <c r="J2141" s="14">
        <f t="shared" si="133"/>
        <v>42647.750092592592</v>
      </c>
      <c r="K2141">
        <v>1478196008</v>
      </c>
      <c r="L2141">
        <v>1475604008</v>
      </c>
      <c r="M2141" t="b">
        <v>0</v>
      </c>
      <c r="N2141">
        <v>56</v>
      </c>
      <c r="O2141" t="b">
        <v>0</v>
      </c>
      <c r="P2141" t="s">
        <v>8280</v>
      </c>
      <c r="Q2141" s="10" t="s">
        <v>8330</v>
      </c>
      <c r="R2141" t="s">
        <v>8331</v>
      </c>
      <c r="S2141">
        <f t="shared" si="134"/>
        <v>5</v>
      </c>
      <c r="T2141">
        <f t="shared" si="135"/>
        <v>2016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4">
        <f t="shared" si="132"/>
        <v>41285.833611111113</v>
      </c>
      <c r="J2142" s="14">
        <f t="shared" si="133"/>
        <v>41255.833611111113</v>
      </c>
      <c r="K2142">
        <v>1357934424</v>
      </c>
      <c r="L2142">
        <v>1355342424</v>
      </c>
      <c r="M2142" t="b">
        <v>0</v>
      </c>
      <c r="N2142">
        <v>11</v>
      </c>
      <c r="O2142" t="b">
        <v>0</v>
      </c>
      <c r="P2142" t="s">
        <v>8280</v>
      </c>
      <c r="Q2142" s="10" t="s">
        <v>8330</v>
      </c>
      <c r="R2142" t="s">
        <v>8331</v>
      </c>
      <c r="S2142">
        <f t="shared" si="134"/>
        <v>0</v>
      </c>
      <c r="T2142">
        <f t="shared" si="135"/>
        <v>2012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4">
        <f t="shared" si="132"/>
        <v>41957.277303240742</v>
      </c>
      <c r="J2143" s="14">
        <f t="shared" si="133"/>
        <v>41927.235636574071</v>
      </c>
      <c r="K2143">
        <v>1415947159</v>
      </c>
      <c r="L2143">
        <v>1413351559</v>
      </c>
      <c r="M2143" t="b">
        <v>0</v>
      </c>
      <c r="N2143">
        <v>0</v>
      </c>
      <c r="O2143" t="b">
        <v>0</v>
      </c>
      <c r="P2143" t="s">
        <v>8280</v>
      </c>
      <c r="Q2143" s="10" t="s">
        <v>8330</v>
      </c>
      <c r="R2143" t="s">
        <v>8331</v>
      </c>
      <c r="S2143">
        <f t="shared" si="134"/>
        <v>0</v>
      </c>
      <c r="T2143">
        <f t="shared" si="135"/>
        <v>2014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4">
        <f t="shared" si="132"/>
        <v>42368.701504629629</v>
      </c>
      <c r="J2144" s="14">
        <f t="shared" si="133"/>
        <v>42340.701504629629</v>
      </c>
      <c r="K2144">
        <v>1451494210</v>
      </c>
      <c r="L2144">
        <v>1449075010</v>
      </c>
      <c r="M2144" t="b">
        <v>0</v>
      </c>
      <c r="N2144">
        <v>12</v>
      </c>
      <c r="O2144" t="b">
        <v>0</v>
      </c>
      <c r="P2144" t="s">
        <v>8280</v>
      </c>
      <c r="Q2144" s="10" t="s">
        <v>8330</v>
      </c>
      <c r="R2144" t="s">
        <v>8331</v>
      </c>
      <c r="S2144">
        <f t="shared" si="134"/>
        <v>6</v>
      </c>
      <c r="T2144">
        <f t="shared" si="135"/>
        <v>2015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4">
        <f t="shared" si="132"/>
        <v>40380.791666666664</v>
      </c>
      <c r="J2145" s="14">
        <f t="shared" si="133"/>
        <v>40332.886712962965</v>
      </c>
      <c r="K2145">
        <v>1279738800</v>
      </c>
      <c r="L2145">
        <v>1275599812</v>
      </c>
      <c r="M2145" t="b">
        <v>0</v>
      </c>
      <c r="N2145">
        <v>5</v>
      </c>
      <c r="O2145" t="b">
        <v>0</v>
      </c>
      <c r="P2145" t="s">
        <v>8280</v>
      </c>
      <c r="Q2145" s="10" t="s">
        <v>8330</v>
      </c>
      <c r="R2145" t="s">
        <v>8331</v>
      </c>
      <c r="S2145">
        <f t="shared" si="134"/>
        <v>11</v>
      </c>
      <c r="T2145">
        <f t="shared" si="135"/>
        <v>2010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4">
        <f t="shared" si="132"/>
        <v>41531.546759259261</v>
      </c>
      <c r="J2146" s="14">
        <f t="shared" si="133"/>
        <v>41499.546759259261</v>
      </c>
      <c r="K2146">
        <v>1379164040</v>
      </c>
      <c r="L2146">
        <v>1376399240</v>
      </c>
      <c r="M2146" t="b">
        <v>0</v>
      </c>
      <c r="N2146">
        <v>24</v>
      </c>
      <c r="O2146" t="b">
        <v>0</v>
      </c>
      <c r="P2146" t="s">
        <v>8280</v>
      </c>
      <c r="Q2146" s="10" t="s">
        <v>8330</v>
      </c>
      <c r="R2146" t="s">
        <v>8331</v>
      </c>
      <c r="S2146">
        <f t="shared" si="134"/>
        <v>2</v>
      </c>
      <c r="T2146">
        <f t="shared" si="135"/>
        <v>2013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4">
        <f t="shared" si="132"/>
        <v>41605.279097222221</v>
      </c>
      <c r="J2147" s="14">
        <f t="shared" si="133"/>
        <v>41575.237430555557</v>
      </c>
      <c r="K2147">
        <v>1385534514</v>
      </c>
      <c r="L2147">
        <v>1382938914</v>
      </c>
      <c r="M2147" t="b">
        <v>0</v>
      </c>
      <c r="N2147">
        <v>89</v>
      </c>
      <c r="O2147" t="b">
        <v>0</v>
      </c>
      <c r="P2147" t="s">
        <v>8280</v>
      </c>
      <c r="Q2147" s="10" t="s">
        <v>8330</v>
      </c>
      <c r="R2147" t="s">
        <v>8331</v>
      </c>
      <c r="S2147">
        <f t="shared" si="134"/>
        <v>30</v>
      </c>
      <c r="T2147">
        <f t="shared" si="135"/>
        <v>2013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4">
        <f t="shared" si="132"/>
        <v>42411.679513888885</v>
      </c>
      <c r="J2148" s="14">
        <f t="shared" si="133"/>
        <v>42397.679513888885</v>
      </c>
      <c r="K2148">
        <v>1455207510</v>
      </c>
      <c r="L2148">
        <v>1453997910</v>
      </c>
      <c r="M2148" t="b">
        <v>0</v>
      </c>
      <c r="N2148">
        <v>1</v>
      </c>
      <c r="O2148" t="b">
        <v>0</v>
      </c>
      <c r="P2148" t="s">
        <v>8280</v>
      </c>
      <c r="Q2148" s="10" t="s">
        <v>8330</v>
      </c>
      <c r="R2148" t="s">
        <v>8331</v>
      </c>
      <c r="S2148">
        <f t="shared" si="134"/>
        <v>0</v>
      </c>
      <c r="T2148">
        <f t="shared" si="135"/>
        <v>2016</v>
      </c>
    </row>
    <row r="2149" spans="1:20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4">
        <f t="shared" si="132"/>
        <v>41959.337361111116</v>
      </c>
      <c r="J2149" s="14">
        <f t="shared" si="133"/>
        <v>41927.295694444445</v>
      </c>
      <c r="K2149">
        <v>1416125148</v>
      </c>
      <c r="L2149">
        <v>1413356748</v>
      </c>
      <c r="M2149" t="b">
        <v>0</v>
      </c>
      <c r="N2149">
        <v>55</v>
      </c>
      <c r="O2149" t="b">
        <v>0</v>
      </c>
      <c r="P2149" t="s">
        <v>8280</v>
      </c>
      <c r="Q2149" s="10" t="s">
        <v>8330</v>
      </c>
      <c r="R2149" t="s">
        <v>8331</v>
      </c>
      <c r="S2149">
        <f t="shared" si="134"/>
        <v>1</v>
      </c>
      <c r="T2149">
        <f t="shared" si="135"/>
        <v>2014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4">
        <f t="shared" si="132"/>
        <v>42096.691921296297</v>
      </c>
      <c r="J2150" s="14">
        <f t="shared" si="133"/>
        <v>42066.733587962968</v>
      </c>
      <c r="K2150">
        <v>1427992582</v>
      </c>
      <c r="L2150">
        <v>1425404182</v>
      </c>
      <c r="M2150" t="b">
        <v>0</v>
      </c>
      <c r="N2150">
        <v>2</v>
      </c>
      <c r="O2150" t="b">
        <v>0</v>
      </c>
      <c r="P2150" t="s">
        <v>8280</v>
      </c>
      <c r="Q2150" s="10" t="s">
        <v>8330</v>
      </c>
      <c r="R2150" t="s">
        <v>8331</v>
      </c>
      <c r="S2150">
        <f t="shared" si="134"/>
        <v>2</v>
      </c>
      <c r="T2150">
        <f t="shared" si="135"/>
        <v>2015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4">
        <f t="shared" si="132"/>
        <v>40390</v>
      </c>
      <c r="J2151" s="14">
        <f t="shared" si="133"/>
        <v>40355.024953703702</v>
      </c>
      <c r="K2151">
        <v>1280534400</v>
      </c>
      <c r="L2151">
        <v>1277512556</v>
      </c>
      <c r="M2151" t="b">
        <v>0</v>
      </c>
      <c r="N2151">
        <v>0</v>
      </c>
      <c r="O2151" t="b">
        <v>0</v>
      </c>
      <c r="P2151" t="s">
        <v>8280</v>
      </c>
      <c r="Q2151" s="10" t="s">
        <v>8330</v>
      </c>
      <c r="R2151" t="s">
        <v>8331</v>
      </c>
      <c r="S2151">
        <f t="shared" si="134"/>
        <v>0</v>
      </c>
      <c r="T2151">
        <f t="shared" si="135"/>
        <v>2010</v>
      </c>
    </row>
    <row r="2152" spans="1:20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4">
        <f t="shared" si="132"/>
        <v>42564.284710648149</v>
      </c>
      <c r="J2152" s="14">
        <f t="shared" si="133"/>
        <v>42534.284710648149</v>
      </c>
      <c r="K2152">
        <v>1468392599</v>
      </c>
      <c r="L2152">
        <v>1465800599</v>
      </c>
      <c r="M2152" t="b">
        <v>0</v>
      </c>
      <c r="N2152">
        <v>4</v>
      </c>
      <c r="O2152" t="b">
        <v>0</v>
      </c>
      <c r="P2152" t="s">
        <v>8280</v>
      </c>
      <c r="Q2152" s="10" t="s">
        <v>8330</v>
      </c>
      <c r="R2152" t="s">
        <v>8331</v>
      </c>
      <c r="S2152">
        <f t="shared" si="134"/>
        <v>1</v>
      </c>
      <c r="T2152">
        <f t="shared" si="135"/>
        <v>2016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4">
        <f t="shared" si="132"/>
        <v>42550.847384259265</v>
      </c>
      <c r="J2153" s="14">
        <f t="shared" si="133"/>
        <v>42520.847384259265</v>
      </c>
      <c r="K2153">
        <v>1467231614</v>
      </c>
      <c r="L2153">
        <v>1464639614</v>
      </c>
      <c r="M2153" t="b">
        <v>0</v>
      </c>
      <c r="N2153">
        <v>6</v>
      </c>
      <c r="O2153" t="b">
        <v>0</v>
      </c>
      <c r="P2153" t="s">
        <v>8280</v>
      </c>
      <c r="Q2153" s="10" t="s">
        <v>8330</v>
      </c>
      <c r="R2153" t="s">
        <v>8331</v>
      </c>
      <c r="S2153">
        <f t="shared" si="134"/>
        <v>0</v>
      </c>
      <c r="T2153">
        <f t="shared" si="135"/>
        <v>2016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4">
        <f t="shared" si="132"/>
        <v>41713.790613425925</v>
      </c>
      <c r="J2154" s="14">
        <f t="shared" si="133"/>
        <v>41683.832280092596</v>
      </c>
      <c r="K2154">
        <v>1394909909</v>
      </c>
      <c r="L2154">
        <v>1392321509</v>
      </c>
      <c r="M2154" t="b">
        <v>0</v>
      </c>
      <c r="N2154">
        <v>4</v>
      </c>
      <c r="O2154" t="b">
        <v>0</v>
      </c>
      <c r="P2154" t="s">
        <v>8280</v>
      </c>
      <c r="Q2154" s="10" t="s">
        <v>8330</v>
      </c>
      <c r="R2154" t="s">
        <v>8331</v>
      </c>
      <c r="S2154">
        <f t="shared" si="134"/>
        <v>0</v>
      </c>
      <c r="T2154">
        <f t="shared" si="135"/>
        <v>2014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4">
        <f t="shared" si="132"/>
        <v>42014.332638888889</v>
      </c>
      <c r="J2155" s="14">
        <f t="shared" si="133"/>
        <v>41974.911087962959</v>
      </c>
      <c r="K2155">
        <v>1420876740</v>
      </c>
      <c r="L2155">
        <v>1417470718</v>
      </c>
      <c r="M2155" t="b">
        <v>0</v>
      </c>
      <c r="N2155">
        <v>4</v>
      </c>
      <c r="O2155" t="b">
        <v>0</v>
      </c>
      <c r="P2155" t="s">
        <v>8280</v>
      </c>
      <c r="Q2155" s="10" t="s">
        <v>8330</v>
      </c>
      <c r="R2155" t="s">
        <v>8331</v>
      </c>
      <c r="S2155">
        <f t="shared" si="134"/>
        <v>0</v>
      </c>
      <c r="T2155">
        <f t="shared" si="135"/>
        <v>2014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4">
        <f t="shared" si="132"/>
        <v>41667.632256944446</v>
      </c>
      <c r="J2156" s="14">
        <f t="shared" si="133"/>
        <v>41647.632256944446</v>
      </c>
      <c r="K2156">
        <v>1390921827</v>
      </c>
      <c r="L2156">
        <v>1389193827</v>
      </c>
      <c r="M2156" t="b">
        <v>0</v>
      </c>
      <c r="N2156">
        <v>2</v>
      </c>
      <c r="O2156" t="b">
        <v>0</v>
      </c>
      <c r="P2156" t="s">
        <v>8280</v>
      </c>
      <c r="Q2156" s="10" t="s">
        <v>8330</v>
      </c>
      <c r="R2156" t="s">
        <v>8331</v>
      </c>
      <c r="S2156">
        <f t="shared" si="134"/>
        <v>1</v>
      </c>
      <c r="T2156">
        <f t="shared" si="135"/>
        <v>2014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4">
        <f t="shared" si="132"/>
        <v>42460.70584490741</v>
      </c>
      <c r="J2157" s="14">
        <f t="shared" si="133"/>
        <v>42430.747511574074</v>
      </c>
      <c r="K2157">
        <v>1459443385</v>
      </c>
      <c r="L2157">
        <v>1456854985</v>
      </c>
      <c r="M2157" t="b">
        <v>0</v>
      </c>
      <c r="N2157">
        <v>5</v>
      </c>
      <c r="O2157" t="b">
        <v>0</v>
      </c>
      <c r="P2157" t="s">
        <v>8280</v>
      </c>
      <c r="Q2157" s="10" t="s">
        <v>8330</v>
      </c>
      <c r="R2157" t="s">
        <v>8331</v>
      </c>
      <c r="S2157">
        <f t="shared" si="134"/>
        <v>2</v>
      </c>
      <c r="T2157">
        <f t="shared" si="135"/>
        <v>2016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4">
        <f t="shared" si="132"/>
        <v>41533.85423611111</v>
      </c>
      <c r="J2158" s="14">
        <f t="shared" si="133"/>
        <v>41488.85423611111</v>
      </c>
      <c r="K2158">
        <v>1379363406</v>
      </c>
      <c r="L2158">
        <v>1375475406</v>
      </c>
      <c r="M2158" t="b">
        <v>0</v>
      </c>
      <c r="N2158">
        <v>83</v>
      </c>
      <c r="O2158" t="b">
        <v>0</v>
      </c>
      <c r="P2158" t="s">
        <v>8280</v>
      </c>
      <c r="Q2158" s="10" t="s">
        <v>8330</v>
      </c>
      <c r="R2158" t="s">
        <v>8331</v>
      </c>
      <c r="S2158">
        <f t="shared" si="134"/>
        <v>3</v>
      </c>
      <c r="T2158">
        <f t="shared" si="135"/>
        <v>2013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4">
        <f t="shared" si="132"/>
        <v>42727.332638888889</v>
      </c>
      <c r="J2159" s="14">
        <f t="shared" si="133"/>
        <v>42694.98128472222</v>
      </c>
      <c r="K2159">
        <v>1482479940</v>
      </c>
      <c r="L2159">
        <v>1479684783</v>
      </c>
      <c r="M2159" t="b">
        <v>0</v>
      </c>
      <c r="N2159">
        <v>57</v>
      </c>
      <c r="O2159" t="b">
        <v>0</v>
      </c>
      <c r="P2159" t="s">
        <v>8280</v>
      </c>
      <c r="Q2159" s="10" t="s">
        <v>8330</v>
      </c>
      <c r="R2159" t="s">
        <v>8331</v>
      </c>
      <c r="S2159">
        <f t="shared" si="134"/>
        <v>28</v>
      </c>
      <c r="T2159">
        <f t="shared" si="135"/>
        <v>2016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4">
        <f t="shared" si="132"/>
        <v>41309.853865740741</v>
      </c>
      <c r="J2160" s="14">
        <f t="shared" si="133"/>
        <v>41264.853865740741</v>
      </c>
      <c r="K2160">
        <v>1360009774</v>
      </c>
      <c r="L2160">
        <v>1356121774</v>
      </c>
      <c r="M2160" t="b">
        <v>0</v>
      </c>
      <c r="N2160">
        <v>311</v>
      </c>
      <c r="O2160" t="b">
        <v>0</v>
      </c>
      <c r="P2160" t="s">
        <v>8280</v>
      </c>
      <c r="Q2160" s="10" t="s">
        <v>8330</v>
      </c>
      <c r="R2160" t="s">
        <v>8331</v>
      </c>
      <c r="S2160">
        <f t="shared" si="134"/>
        <v>7</v>
      </c>
      <c r="T2160">
        <f t="shared" si="135"/>
        <v>2012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4">
        <f t="shared" si="132"/>
        <v>40740.731180555551</v>
      </c>
      <c r="J2161" s="14">
        <f t="shared" si="133"/>
        <v>40710.731180555551</v>
      </c>
      <c r="K2161">
        <v>1310837574</v>
      </c>
      <c r="L2161">
        <v>1308245574</v>
      </c>
      <c r="M2161" t="b">
        <v>0</v>
      </c>
      <c r="N2161">
        <v>2</v>
      </c>
      <c r="O2161" t="b">
        <v>0</v>
      </c>
      <c r="P2161" t="s">
        <v>8280</v>
      </c>
      <c r="Q2161" s="10" t="s">
        <v>8330</v>
      </c>
      <c r="R2161" t="s">
        <v>8331</v>
      </c>
      <c r="S2161">
        <f t="shared" si="134"/>
        <v>1</v>
      </c>
      <c r="T2161">
        <f t="shared" si="135"/>
        <v>2011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4">
        <f t="shared" si="132"/>
        <v>41048.711863425924</v>
      </c>
      <c r="J2162" s="14">
        <f t="shared" si="133"/>
        <v>41018.711863425924</v>
      </c>
      <c r="K2162">
        <v>1337447105</v>
      </c>
      <c r="L2162">
        <v>1334855105</v>
      </c>
      <c r="M2162" t="b">
        <v>0</v>
      </c>
      <c r="N2162">
        <v>16</v>
      </c>
      <c r="O2162" t="b">
        <v>0</v>
      </c>
      <c r="P2162" t="s">
        <v>8280</v>
      </c>
      <c r="Q2162" s="10" t="s">
        <v>8330</v>
      </c>
      <c r="R2162" t="s">
        <v>8331</v>
      </c>
      <c r="S2162">
        <f t="shared" si="134"/>
        <v>1</v>
      </c>
      <c r="T2162">
        <f t="shared" si="135"/>
        <v>2012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4">
        <f t="shared" si="132"/>
        <v>42270.852534722217</v>
      </c>
      <c r="J2163" s="14">
        <f t="shared" si="133"/>
        <v>42240.852534722217</v>
      </c>
      <c r="K2163">
        <v>1443040059</v>
      </c>
      <c r="L2163">
        <v>1440448059</v>
      </c>
      <c r="M2163" t="b">
        <v>0</v>
      </c>
      <c r="N2163">
        <v>13</v>
      </c>
      <c r="O2163" t="b">
        <v>1</v>
      </c>
      <c r="P2163" t="s">
        <v>8274</v>
      </c>
      <c r="Q2163" s="10" t="s">
        <v>8322</v>
      </c>
      <c r="R2163" t="s">
        <v>8323</v>
      </c>
      <c r="S2163">
        <f t="shared" si="134"/>
        <v>116</v>
      </c>
      <c r="T2163">
        <f t="shared" si="135"/>
        <v>2015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4">
        <f t="shared" si="132"/>
        <v>41844.766099537039</v>
      </c>
      <c r="J2164" s="14">
        <f t="shared" si="133"/>
        <v>41813.766099537039</v>
      </c>
      <c r="K2164">
        <v>1406226191</v>
      </c>
      <c r="L2164">
        <v>1403547791</v>
      </c>
      <c r="M2164" t="b">
        <v>0</v>
      </c>
      <c r="N2164">
        <v>58</v>
      </c>
      <c r="O2164" t="b">
        <v>1</v>
      </c>
      <c r="P2164" t="s">
        <v>8274</v>
      </c>
      <c r="Q2164" s="10" t="s">
        <v>8322</v>
      </c>
      <c r="R2164" t="s">
        <v>8323</v>
      </c>
      <c r="S2164">
        <f t="shared" si="134"/>
        <v>112</v>
      </c>
      <c r="T2164">
        <f t="shared" si="135"/>
        <v>2014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4">
        <f t="shared" si="132"/>
        <v>42163.159722222219</v>
      </c>
      <c r="J2165" s="14">
        <f t="shared" si="133"/>
        <v>42111.899537037039</v>
      </c>
      <c r="K2165">
        <v>1433735400</v>
      </c>
      <c r="L2165">
        <v>1429306520</v>
      </c>
      <c r="M2165" t="b">
        <v>0</v>
      </c>
      <c r="N2165">
        <v>44</v>
      </c>
      <c r="O2165" t="b">
        <v>1</v>
      </c>
      <c r="P2165" t="s">
        <v>8274</v>
      </c>
      <c r="Q2165" s="10" t="s">
        <v>8322</v>
      </c>
      <c r="R2165" t="s">
        <v>8323</v>
      </c>
      <c r="S2165">
        <f t="shared" si="134"/>
        <v>132</v>
      </c>
      <c r="T2165">
        <f t="shared" si="135"/>
        <v>2015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4">
        <f t="shared" si="132"/>
        <v>42546.165972222225</v>
      </c>
      <c r="J2166" s="14">
        <f t="shared" si="133"/>
        <v>42515.71775462963</v>
      </c>
      <c r="K2166">
        <v>1466827140</v>
      </c>
      <c r="L2166">
        <v>1464196414</v>
      </c>
      <c r="M2166" t="b">
        <v>0</v>
      </c>
      <c r="N2166">
        <v>83</v>
      </c>
      <c r="O2166" t="b">
        <v>1</v>
      </c>
      <c r="P2166" t="s">
        <v>8274</v>
      </c>
      <c r="Q2166" s="10" t="s">
        <v>8322</v>
      </c>
      <c r="R2166" t="s">
        <v>8323</v>
      </c>
      <c r="S2166">
        <f t="shared" si="134"/>
        <v>103</v>
      </c>
      <c r="T2166">
        <f t="shared" si="135"/>
        <v>2016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4">
        <f t="shared" si="132"/>
        <v>42468.625405092593</v>
      </c>
      <c r="J2167" s="14">
        <f t="shared" si="133"/>
        <v>42438.667071759264</v>
      </c>
      <c r="K2167">
        <v>1460127635</v>
      </c>
      <c r="L2167">
        <v>1457539235</v>
      </c>
      <c r="M2167" t="b">
        <v>0</v>
      </c>
      <c r="N2167">
        <v>117</v>
      </c>
      <c r="O2167" t="b">
        <v>1</v>
      </c>
      <c r="P2167" t="s">
        <v>8274</v>
      </c>
      <c r="Q2167" s="10" t="s">
        <v>8322</v>
      </c>
      <c r="R2167" t="s">
        <v>8323</v>
      </c>
      <c r="S2167">
        <f t="shared" si="134"/>
        <v>139</v>
      </c>
      <c r="T2167">
        <f t="shared" si="135"/>
        <v>2016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4">
        <f t="shared" si="132"/>
        <v>41978.879837962959</v>
      </c>
      <c r="J2168" s="14">
        <f t="shared" si="133"/>
        <v>41933.838171296295</v>
      </c>
      <c r="K2168">
        <v>1417813618</v>
      </c>
      <c r="L2168">
        <v>1413922018</v>
      </c>
      <c r="M2168" t="b">
        <v>0</v>
      </c>
      <c r="N2168">
        <v>32</v>
      </c>
      <c r="O2168" t="b">
        <v>1</v>
      </c>
      <c r="P2168" t="s">
        <v>8274</v>
      </c>
      <c r="Q2168" s="10" t="s">
        <v>8322</v>
      </c>
      <c r="R2168" t="s">
        <v>8323</v>
      </c>
      <c r="S2168">
        <f t="shared" si="134"/>
        <v>147</v>
      </c>
      <c r="T2168">
        <f t="shared" si="135"/>
        <v>2014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4">
        <f t="shared" si="132"/>
        <v>41167.066400462965</v>
      </c>
      <c r="J2169" s="14">
        <f t="shared" si="133"/>
        <v>41153.066400462965</v>
      </c>
      <c r="K2169">
        <v>1347672937</v>
      </c>
      <c r="L2169">
        <v>1346463337</v>
      </c>
      <c r="M2169" t="b">
        <v>0</v>
      </c>
      <c r="N2169">
        <v>8</v>
      </c>
      <c r="O2169" t="b">
        <v>1</v>
      </c>
      <c r="P2169" t="s">
        <v>8274</v>
      </c>
      <c r="Q2169" s="10" t="s">
        <v>8322</v>
      </c>
      <c r="R2169" t="s">
        <v>8323</v>
      </c>
      <c r="S2169">
        <f t="shared" si="134"/>
        <v>120</v>
      </c>
      <c r="T2169">
        <f t="shared" si="135"/>
        <v>2012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4">
        <f t="shared" si="132"/>
        <v>42776.208333333328</v>
      </c>
      <c r="J2170" s="14">
        <f t="shared" si="133"/>
        <v>42745.600243055553</v>
      </c>
      <c r="K2170">
        <v>1486702800</v>
      </c>
      <c r="L2170">
        <v>1484058261</v>
      </c>
      <c r="M2170" t="b">
        <v>0</v>
      </c>
      <c r="N2170">
        <v>340</v>
      </c>
      <c r="O2170" t="b">
        <v>1</v>
      </c>
      <c r="P2170" t="s">
        <v>8274</v>
      </c>
      <c r="Q2170" s="10" t="s">
        <v>8322</v>
      </c>
      <c r="R2170" t="s">
        <v>8323</v>
      </c>
      <c r="S2170">
        <f t="shared" si="134"/>
        <v>122</v>
      </c>
      <c r="T2170">
        <f t="shared" si="135"/>
        <v>2017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4">
        <f t="shared" si="132"/>
        <v>42796.700821759259</v>
      </c>
      <c r="J2171" s="14">
        <f t="shared" si="133"/>
        <v>42793.700821759259</v>
      </c>
      <c r="K2171">
        <v>1488473351</v>
      </c>
      <c r="L2171">
        <v>1488214151</v>
      </c>
      <c r="M2171" t="b">
        <v>0</v>
      </c>
      <c r="N2171">
        <v>7</v>
      </c>
      <c r="O2171" t="b">
        <v>1</v>
      </c>
      <c r="P2171" t="s">
        <v>8274</v>
      </c>
      <c r="Q2171" s="10" t="s">
        <v>8322</v>
      </c>
      <c r="R2171" t="s">
        <v>8323</v>
      </c>
      <c r="S2171">
        <f t="shared" si="134"/>
        <v>100</v>
      </c>
      <c r="T2171">
        <f t="shared" si="135"/>
        <v>2017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4">
        <f t="shared" si="132"/>
        <v>42238.750254629631</v>
      </c>
      <c r="J2172" s="14">
        <f t="shared" si="133"/>
        <v>42198.750254629631</v>
      </c>
      <c r="K2172">
        <v>1440266422</v>
      </c>
      <c r="L2172">
        <v>1436810422</v>
      </c>
      <c r="M2172" t="b">
        <v>0</v>
      </c>
      <c r="N2172">
        <v>19</v>
      </c>
      <c r="O2172" t="b">
        <v>1</v>
      </c>
      <c r="P2172" t="s">
        <v>8274</v>
      </c>
      <c r="Q2172" s="10" t="s">
        <v>8322</v>
      </c>
      <c r="R2172" t="s">
        <v>8323</v>
      </c>
      <c r="S2172">
        <f t="shared" si="134"/>
        <v>181</v>
      </c>
      <c r="T2172">
        <f t="shared" si="135"/>
        <v>2015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4">
        <f t="shared" si="132"/>
        <v>42177.208333333328</v>
      </c>
      <c r="J2173" s="14">
        <f t="shared" si="133"/>
        <v>42141.95711805555</v>
      </c>
      <c r="K2173">
        <v>1434949200</v>
      </c>
      <c r="L2173">
        <v>1431903495</v>
      </c>
      <c r="M2173" t="b">
        <v>0</v>
      </c>
      <c r="N2173">
        <v>47</v>
      </c>
      <c r="O2173" t="b">
        <v>1</v>
      </c>
      <c r="P2173" t="s">
        <v>8274</v>
      </c>
      <c r="Q2173" s="10" t="s">
        <v>8322</v>
      </c>
      <c r="R2173" t="s">
        <v>8323</v>
      </c>
      <c r="S2173">
        <f t="shared" si="134"/>
        <v>106</v>
      </c>
      <c r="T2173">
        <f t="shared" si="135"/>
        <v>2015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4">
        <f t="shared" si="132"/>
        <v>42112.580092592587</v>
      </c>
      <c r="J2174" s="14">
        <f t="shared" si="133"/>
        <v>42082.580092592587</v>
      </c>
      <c r="K2174">
        <v>1429365320</v>
      </c>
      <c r="L2174">
        <v>1426773320</v>
      </c>
      <c r="M2174" t="b">
        <v>0</v>
      </c>
      <c r="N2174">
        <v>13</v>
      </c>
      <c r="O2174" t="b">
        <v>1</v>
      </c>
      <c r="P2174" t="s">
        <v>8274</v>
      </c>
      <c r="Q2174" s="10" t="s">
        <v>8322</v>
      </c>
      <c r="R2174" t="s">
        <v>8323</v>
      </c>
      <c r="S2174">
        <f t="shared" si="134"/>
        <v>100</v>
      </c>
      <c r="T2174">
        <f t="shared" si="135"/>
        <v>2015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4">
        <f t="shared" si="132"/>
        <v>41527.165972222225</v>
      </c>
      <c r="J2175" s="14">
        <f t="shared" si="133"/>
        <v>41495.692627314813</v>
      </c>
      <c r="K2175">
        <v>1378785540</v>
      </c>
      <c r="L2175">
        <v>1376066243</v>
      </c>
      <c r="M2175" t="b">
        <v>0</v>
      </c>
      <c r="N2175">
        <v>90</v>
      </c>
      <c r="O2175" t="b">
        <v>1</v>
      </c>
      <c r="P2175" t="s">
        <v>8274</v>
      </c>
      <c r="Q2175" s="10" t="s">
        <v>8322</v>
      </c>
      <c r="R2175" t="s">
        <v>8323</v>
      </c>
      <c r="S2175">
        <f t="shared" si="134"/>
        <v>127</v>
      </c>
      <c r="T2175">
        <f t="shared" si="135"/>
        <v>2013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4">
        <f t="shared" si="132"/>
        <v>42495.542905092589</v>
      </c>
      <c r="J2176" s="14">
        <f t="shared" si="133"/>
        <v>42465.542905092589</v>
      </c>
      <c r="K2176">
        <v>1462453307</v>
      </c>
      <c r="L2176">
        <v>1459861307</v>
      </c>
      <c r="M2176" t="b">
        <v>0</v>
      </c>
      <c r="N2176">
        <v>63</v>
      </c>
      <c r="O2176" t="b">
        <v>1</v>
      </c>
      <c r="P2176" t="s">
        <v>8274</v>
      </c>
      <c r="Q2176" s="10" t="s">
        <v>8322</v>
      </c>
      <c r="R2176" t="s">
        <v>8323</v>
      </c>
      <c r="S2176">
        <f t="shared" si="134"/>
        <v>103</v>
      </c>
      <c r="T2176">
        <f t="shared" si="135"/>
        <v>2016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4">
        <f t="shared" si="132"/>
        <v>42572.009097222224</v>
      </c>
      <c r="J2177" s="14">
        <f t="shared" si="133"/>
        <v>42565.009097222224</v>
      </c>
      <c r="K2177">
        <v>1469059986</v>
      </c>
      <c r="L2177">
        <v>1468455186</v>
      </c>
      <c r="M2177" t="b">
        <v>0</v>
      </c>
      <c r="N2177">
        <v>26</v>
      </c>
      <c r="O2177" t="b">
        <v>1</v>
      </c>
      <c r="P2177" t="s">
        <v>8274</v>
      </c>
      <c r="Q2177" s="10" t="s">
        <v>8322</v>
      </c>
      <c r="R2177" t="s">
        <v>8323</v>
      </c>
      <c r="S2177">
        <f t="shared" si="134"/>
        <v>250</v>
      </c>
      <c r="T2177">
        <f t="shared" si="135"/>
        <v>2016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4">
        <f t="shared" ref="I2178:I2241" si="136">K2178/60/60/24+DATE(1970,1,1)</f>
        <v>42126.633206018523</v>
      </c>
      <c r="J2178" s="14">
        <f t="shared" ref="J2178:J2241" si="137">L2178/60/60/24+DATE(1970,1,1)</f>
        <v>42096.633206018523</v>
      </c>
      <c r="K2178">
        <v>1430579509</v>
      </c>
      <c r="L2178">
        <v>1427987509</v>
      </c>
      <c r="M2178" t="b">
        <v>0</v>
      </c>
      <c r="N2178">
        <v>71</v>
      </c>
      <c r="O2178" t="b">
        <v>1</v>
      </c>
      <c r="P2178" t="s">
        <v>8274</v>
      </c>
      <c r="Q2178" s="10" t="s">
        <v>8322</v>
      </c>
      <c r="R2178" t="s">
        <v>8323</v>
      </c>
      <c r="S2178">
        <f t="shared" ref="S2178:S2241" si="138">ROUND(E2178/D2178*100,0)</f>
        <v>126</v>
      </c>
      <c r="T2178">
        <f t="shared" ref="T2178:T2241" si="139">YEAR(J2178)</f>
        <v>2015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4">
        <f t="shared" si="136"/>
        <v>42527.250775462962</v>
      </c>
      <c r="J2179" s="14">
        <f t="shared" si="137"/>
        <v>42502.250775462962</v>
      </c>
      <c r="K2179">
        <v>1465192867</v>
      </c>
      <c r="L2179">
        <v>1463032867</v>
      </c>
      <c r="M2179" t="b">
        <v>0</v>
      </c>
      <c r="N2179">
        <v>38</v>
      </c>
      <c r="O2179" t="b">
        <v>1</v>
      </c>
      <c r="P2179" t="s">
        <v>8274</v>
      </c>
      <c r="Q2179" s="10" t="s">
        <v>8322</v>
      </c>
      <c r="R2179" t="s">
        <v>8323</v>
      </c>
      <c r="S2179">
        <f t="shared" si="138"/>
        <v>100</v>
      </c>
      <c r="T2179">
        <f t="shared" si="139"/>
        <v>2016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4">
        <f t="shared" si="136"/>
        <v>42753.63653935185</v>
      </c>
      <c r="J2180" s="14">
        <f t="shared" si="137"/>
        <v>42723.63653935185</v>
      </c>
      <c r="K2180">
        <v>1484752597</v>
      </c>
      <c r="L2180">
        <v>1482160597</v>
      </c>
      <c r="M2180" t="b">
        <v>0</v>
      </c>
      <c r="N2180">
        <v>859</v>
      </c>
      <c r="O2180" t="b">
        <v>1</v>
      </c>
      <c r="P2180" t="s">
        <v>8274</v>
      </c>
      <c r="Q2180" s="10" t="s">
        <v>8322</v>
      </c>
      <c r="R2180" t="s">
        <v>8323</v>
      </c>
      <c r="S2180">
        <f t="shared" si="138"/>
        <v>139</v>
      </c>
      <c r="T2180">
        <f t="shared" si="139"/>
        <v>2016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4">
        <f t="shared" si="136"/>
        <v>42105.171203703707</v>
      </c>
      <c r="J2181" s="14">
        <f t="shared" si="137"/>
        <v>42075.171203703707</v>
      </c>
      <c r="K2181">
        <v>1428725192</v>
      </c>
      <c r="L2181">
        <v>1426133192</v>
      </c>
      <c r="M2181" t="b">
        <v>0</v>
      </c>
      <c r="N2181">
        <v>21</v>
      </c>
      <c r="O2181" t="b">
        <v>1</v>
      </c>
      <c r="P2181" t="s">
        <v>8274</v>
      </c>
      <c r="Q2181" s="10" t="s">
        <v>8322</v>
      </c>
      <c r="R2181" t="s">
        <v>8323</v>
      </c>
      <c r="S2181">
        <f t="shared" si="138"/>
        <v>161</v>
      </c>
      <c r="T2181">
        <f t="shared" si="139"/>
        <v>2015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4">
        <f t="shared" si="136"/>
        <v>42321.711435185185</v>
      </c>
      <c r="J2182" s="14">
        <f t="shared" si="137"/>
        <v>42279.669768518521</v>
      </c>
      <c r="K2182">
        <v>1447434268</v>
      </c>
      <c r="L2182">
        <v>1443801868</v>
      </c>
      <c r="M2182" t="b">
        <v>0</v>
      </c>
      <c r="N2182">
        <v>78</v>
      </c>
      <c r="O2182" t="b">
        <v>1</v>
      </c>
      <c r="P2182" t="s">
        <v>8274</v>
      </c>
      <c r="Q2182" s="10" t="s">
        <v>8322</v>
      </c>
      <c r="R2182" t="s">
        <v>8323</v>
      </c>
      <c r="S2182">
        <f t="shared" si="138"/>
        <v>107</v>
      </c>
      <c r="T2182">
        <f t="shared" si="139"/>
        <v>2015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4">
        <f t="shared" si="136"/>
        <v>42787.005243055552</v>
      </c>
      <c r="J2183" s="14">
        <f t="shared" si="137"/>
        <v>42773.005243055552</v>
      </c>
      <c r="K2183">
        <v>1487635653</v>
      </c>
      <c r="L2183">
        <v>1486426053</v>
      </c>
      <c r="M2183" t="b">
        <v>0</v>
      </c>
      <c r="N2183">
        <v>53</v>
      </c>
      <c r="O2183" t="b">
        <v>1</v>
      </c>
      <c r="P2183" t="s">
        <v>8295</v>
      </c>
      <c r="Q2183" s="10" t="s">
        <v>8330</v>
      </c>
      <c r="R2183" t="s">
        <v>8348</v>
      </c>
      <c r="S2183">
        <f t="shared" si="138"/>
        <v>153</v>
      </c>
      <c r="T2183">
        <f t="shared" si="139"/>
        <v>2017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4">
        <f t="shared" si="136"/>
        <v>41914.900752314818</v>
      </c>
      <c r="J2184" s="14">
        <f t="shared" si="137"/>
        <v>41879.900752314818</v>
      </c>
      <c r="K2184">
        <v>1412285825</v>
      </c>
      <c r="L2184">
        <v>1409261825</v>
      </c>
      <c r="M2184" t="b">
        <v>0</v>
      </c>
      <c r="N2184">
        <v>356</v>
      </c>
      <c r="O2184" t="b">
        <v>1</v>
      </c>
      <c r="P2184" t="s">
        <v>8295</v>
      </c>
      <c r="Q2184" s="10" t="s">
        <v>8330</v>
      </c>
      <c r="R2184" t="s">
        <v>8348</v>
      </c>
      <c r="S2184">
        <f t="shared" si="138"/>
        <v>524</v>
      </c>
      <c r="T2184">
        <f t="shared" si="139"/>
        <v>2014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4">
        <f t="shared" si="136"/>
        <v>42775.208333333328</v>
      </c>
      <c r="J2185" s="14">
        <f t="shared" si="137"/>
        <v>42745.365474537044</v>
      </c>
      <c r="K2185">
        <v>1486616400</v>
      </c>
      <c r="L2185">
        <v>1484037977</v>
      </c>
      <c r="M2185" t="b">
        <v>0</v>
      </c>
      <c r="N2185">
        <v>279</v>
      </c>
      <c r="O2185" t="b">
        <v>1</v>
      </c>
      <c r="P2185" t="s">
        <v>8295</v>
      </c>
      <c r="Q2185" s="10" t="s">
        <v>8330</v>
      </c>
      <c r="R2185" t="s">
        <v>8348</v>
      </c>
      <c r="S2185">
        <f t="shared" si="138"/>
        <v>489</v>
      </c>
      <c r="T2185">
        <f t="shared" si="139"/>
        <v>2017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4">
        <f t="shared" si="136"/>
        <v>42394.666666666672</v>
      </c>
      <c r="J2186" s="14">
        <f t="shared" si="137"/>
        <v>42380.690289351856</v>
      </c>
      <c r="K2186">
        <v>1453737600</v>
      </c>
      <c r="L2186">
        <v>1452530041</v>
      </c>
      <c r="M2186" t="b">
        <v>1</v>
      </c>
      <c r="N2186">
        <v>266</v>
      </c>
      <c r="O2186" t="b">
        <v>1</v>
      </c>
      <c r="P2186" t="s">
        <v>8295</v>
      </c>
      <c r="Q2186" s="10" t="s">
        <v>8330</v>
      </c>
      <c r="R2186" t="s">
        <v>8348</v>
      </c>
      <c r="S2186">
        <f t="shared" si="138"/>
        <v>285</v>
      </c>
      <c r="T2186">
        <f t="shared" si="139"/>
        <v>2016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4">
        <f t="shared" si="136"/>
        <v>41359.349988425929</v>
      </c>
      <c r="J2187" s="14">
        <f t="shared" si="137"/>
        <v>41319.349988425929</v>
      </c>
      <c r="K2187">
        <v>1364286239</v>
      </c>
      <c r="L2187">
        <v>1360830239</v>
      </c>
      <c r="M2187" t="b">
        <v>0</v>
      </c>
      <c r="N2187">
        <v>623</v>
      </c>
      <c r="O2187" t="b">
        <v>1</v>
      </c>
      <c r="P2187" t="s">
        <v>8295</v>
      </c>
      <c r="Q2187" s="10" t="s">
        <v>8330</v>
      </c>
      <c r="R2187" t="s">
        <v>8348</v>
      </c>
      <c r="S2187">
        <f t="shared" si="138"/>
        <v>1857</v>
      </c>
      <c r="T2187">
        <f t="shared" si="139"/>
        <v>2013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4">
        <f t="shared" si="136"/>
        <v>42620.083333333328</v>
      </c>
      <c r="J2188" s="14">
        <f t="shared" si="137"/>
        <v>42583.615081018521</v>
      </c>
      <c r="K2188">
        <v>1473213600</v>
      </c>
      <c r="L2188">
        <v>1470062743</v>
      </c>
      <c r="M2188" t="b">
        <v>0</v>
      </c>
      <c r="N2188">
        <v>392</v>
      </c>
      <c r="O2188" t="b">
        <v>1</v>
      </c>
      <c r="P2188" t="s">
        <v>8295</v>
      </c>
      <c r="Q2188" s="10" t="s">
        <v>8330</v>
      </c>
      <c r="R2188" t="s">
        <v>8348</v>
      </c>
      <c r="S2188">
        <f t="shared" si="138"/>
        <v>110</v>
      </c>
      <c r="T2188">
        <f t="shared" si="139"/>
        <v>2016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4">
        <f t="shared" si="136"/>
        <v>42097.165972222225</v>
      </c>
      <c r="J2189" s="14">
        <f t="shared" si="137"/>
        <v>42068.209097222221</v>
      </c>
      <c r="K2189">
        <v>1428033540</v>
      </c>
      <c r="L2189">
        <v>1425531666</v>
      </c>
      <c r="M2189" t="b">
        <v>1</v>
      </c>
      <c r="N2189">
        <v>3562</v>
      </c>
      <c r="O2189" t="b">
        <v>1</v>
      </c>
      <c r="P2189" t="s">
        <v>8295</v>
      </c>
      <c r="Q2189" s="10" t="s">
        <v>8330</v>
      </c>
      <c r="R2189" t="s">
        <v>8348</v>
      </c>
      <c r="S2189">
        <f t="shared" si="138"/>
        <v>1015</v>
      </c>
      <c r="T2189">
        <f t="shared" si="139"/>
        <v>2015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4">
        <f t="shared" si="136"/>
        <v>42668.708333333328</v>
      </c>
      <c r="J2190" s="14">
        <f t="shared" si="137"/>
        <v>42633.586122685185</v>
      </c>
      <c r="K2190">
        <v>1477414800</v>
      </c>
      <c r="L2190">
        <v>1474380241</v>
      </c>
      <c r="M2190" t="b">
        <v>0</v>
      </c>
      <c r="N2190">
        <v>514</v>
      </c>
      <c r="O2190" t="b">
        <v>1</v>
      </c>
      <c r="P2190" t="s">
        <v>8295</v>
      </c>
      <c r="Q2190" s="10" t="s">
        <v>8330</v>
      </c>
      <c r="R2190" t="s">
        <v>8348</v>
      </c>
      <c r="S2190">
        <f t="shared" si="138"/>
        <v>412</v>
      </c>
      <c r="T2190">
        <f t="shared" si="139"/>
        <v>2016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4">
        <f t="shared" si="136"/>
        <v>42481.916666666672</v>
      </c>
      <c r="J2191" s="14">
        <f t="shared" si="137"/>
        <v>42467.788194444445</v>
      </c>
      <c r="K2191">
        <v>1461276000</v>
      </c>
      <c r="L2191">
        <v>1460055300</v>
      </c>
      <c r="M2191" t="b">
        <v>0</v>
      </c>
      <c r="N2191">
        <v>88</v>
      </c>
      <c r="O2191" t="b">
        <v>1</v>
      </c>
      <c r="P2191" t="s">
        <v>8295</v>
      </c>
      <c r="Q2191" s="10" t="s">
        <v>8330</v>
      </c>
      <c r="R2191" t="s">
        <v>8348</v>
      </c>
      <c r="S2191">
        <f t="shared" si="138"/>
        <v>503</v>
      </c>
      <c r="T2191">
        <f t="shared" si="139"/>
        <v>2016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4">
        <f t="shared" si="136"/>
        <v>42452.290972222225</v>
      </c>
      <c r="J2192" s="14">
        <f t="shared" si="137"/>
        <v>42417.625046296293</v>
      </c>
      <c r="K2192">
        <v>1458716340</v>
      </c>
      <c r="L2192">
        <v>1455721204</v>
      </c>
      <c r="M2192" t="b">
        <v>0</v>
      </c>
      <c r="N2192">
        <v>537</v>
      </c>
      <c r="O2192" t="b">
        <v>1</v>
      </c>
      <c r="P2192" t="s">
        <v>8295</v>
      </c>
      <c r="Q2192" s="10" t="s">
        <v>8330</v>
      </c>
      <c r="R2192" t="s">
        <v>8348</v>
      </c>
      <c r="S2192">
        <f t="shared" si="138"/>
        <v>185</v>
      </c>
      <c r="T2192">
        <f t="shared" si="139"/>
        <v>2016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4">
        <f t="shared" si="136"/>
        <v>42780.833645833336</v>
      </c>
      <c r="J2193" s="14">
        <f t="shared" si="137"/>
        <v>42768.833645833336</v>
      </c>
      <c r="K2193">
        <v>1487102427</v>
      </c>
      <c r="L2193">
        <v>1486065627</v>
      </c>
      <c r="M2193" t="b">
        <v>0</v>
      </c>
      <c r="N2193">
        <v>25</v>
      </c>
      <c r="O2193" t="b">
        <v>1</v>
      </c>
      <c r="P2193" t="s">
        <v>8295</v>
      </c>
      <c r="Q2193" s="10" t="s">
        <v>8330</v>
      </c>
      <c r="R2193" t="s">
        <v>8348</v>
      </c>
      <c r="S2193">
        <f t="shared" si="138"/>
        <v>120</v>
      </c>
      <c r="T2193">
        <f t="shared" si="139"/>
        <v>2017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4">
        <f t="shared" si="136"/>
        <v>42719.958333333328</v>
      </c>
      <c r="J2194" s="14">
        <f t="shared" si="137"/>
        <v>42691.8512037037</v>
      </c>
      <c r="K2194">
        <v>1481842800</v>
      </c>
      <c r="L2194">
        <v>1479414344</v>
      </c>
      <c r="M2194" t="b">
        <v>0</v>
      </c>
      <c r="N2194">
        <v>3238</v>
      </c>
      <c r="O2194" t="b">
        <v>1</v>
      </c>
      <c r="P2194" t="s">
        <v>8295</v>
      </c>
      <c r="Q2194" s="10" t="s">
        <v>8330</v>
      </c>
      <c r="R2194" t="s">
        <v>8348</v>
      </c>
      <c r="S2194">
        <f t="shared" si="138"/>
        <v>1081</v>
      </c>
      <c r="T2194">
        <f t="shared" si="139"/>
        <v>2016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4">
        <f t="shared" si="136"/>
        <v>42695.207638888889</v>
      </c>
      <c r="J2195" s="14">
        <f t="shared" si="137"/>
        <v>42664.405925925923</v>
      </c>
      <c r="K2195">
        <v>1479704340</v>
      </c>
      <c r="L2195">
        <v>1477043072</v>
      </c>
      <c r="M2195" t="b">
        <v>0</v>
      </c>
      <c r="N2195">
        <v>897</v>
      </c>
      <c r="O2195" t="b">
        <v>1</v>
      </c>
      <c r="P2195" t="s">
        <v>8295</v>
      </c>
      <c r="Q2195" s="10" t="s">
        <v>8330</v>
      </c>
      <c r="R2195" t="s">
        <v>8348</v>
      </c>
      <c r="S2195">
        <f t="shared" si="138"/>
        <v>452</v>
      </c>
      <c r="T2195">
        <f t="shared" si="139"/>
        <v>2016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4">
        <f t="shared" si="136"/>
        <v>42455.716319444444</v>
      </c>
      <c r="J2196" s="14">
        <f t="shared" si="137"/>
        <v>42425.757986111115</v>
      </c>
      <c r="K2196">
        <v>1459012290</v>
      </c>
      <c r="L2196">
        <v>1456423890</v>
      </c>
      <c r="M2196" t="b">
        <v>0</v>
      </c>
      <c r="N2196">
        <v>878</v>
      </c>
      <c r="O2196" t="b">
        <v>1</v>
      </c>
      <c r="P2196" t="s">
        <v>8295</v>
      </c>
      <c r="Q2196" s="10" t="s">
        <v>8330</v>
      </c>
      <c r="R2196" t="s">
        <v>8348</v>
      </c>
      <c r="S2196">
        <f t="shared" si="138"/>
        <v>537</v>
      </c>
      <c r="T2196">
        <f t="shared" si="139"/>
        <v>2016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4">
        <f t="shared" si="136"/>
        <v>42227.771990740745</v>
      </c>
      <c r="J2197" s="14">
        <f t="shared" si="137"/>
        <v>42197.771990740745</v>
      </c>
      <c r="K2197">
        <v>1439317900</v>
      </c>
      <c r="L2197">
        <v>1436725900</v>
      </c>
      <c r="M2197" t="b">
        <v>0</v>
      </c>
      <c r="N2197">
        <v>115</v>
      </c>
      <c r="O2197" t="b">
        <v>1</v>
      </c>
      <c r="P2197" t="s">
        <v>8295</v>
      </c>
      <c r="Q2197" s="10" t="s">
        <v>8330</v>
      </c>
      <c r="R2197" t="s">
        <v>8348</v>
      </c>
      <c r="S2197">
        <f t="shared" si="138"/>
        <v>120</v>
      </c>
      <c r="T2197">
        <f t="shared" si="139"/>
        <v>2015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4">
        <f t="shared" si="136"/>
        <v>42706.291666666672</v>
      </c>
      <c r="J2198" s="14">
        <f t="shared" si="137"/>
        <v>42675.487291666665</v>
      </c>
      <c r="K2198">
        <v>1480662000</v>
      </c>
      <c r="L2198">
        <v>1478000502</v>
      </c>
      <c r="M2198" t="b">
        <v>0</v>
      </c>
      <c r="N2198">
        <v>234</v>
      </c>
      <c r="O2198" t="b">
        <v>1</v>
      </c>
      <c r="P2198" t="s">
        <v>8295</v>
      </c>
      <c r="Q2198" s="10" t="s">
        <v>8330</v>
      </c>
      <c r="R2198" t="s">
        <v>8348</v>
      </c>
      <c r="S2198">
        <f t="shared" si="138"/>
        <v>114</v>
      </c>
      <c r="T2198">
        <f t="shared" si="139"/>
        <v>2016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4">
        <f t="shared" si="136"/>
        <v>42063.584016203706</v>
      </c>
      <c r="J2199" s="14">
        <f t="shared" si="137"/>
        <v>42033.584016203706</v>
      </c>
      <c r="K2199">
        <v>1425132059</v>
      </c>
      <c r="L2199">
        <v>1422540059</v>
      </c>
      <c r="M2199" t="b">
        <v>0</v>
      </c>
      <c r="N2199">
        <v>4330</v>
      </c>
      <c r="O2199" t="b">
        <v>1</v>
      </c>
      <c r="P2199" t="s">
        <v>8295</v>
      </c>
      <c r="Q2199" s="10" t="s">
        <v>8330</v>
      </c>
      <c r="R2199" t="s">
        <v>8348</v>
      </c>
      <c r="S2199">
        <f t="shared" si="138"/>
        <v>951</v>
      </c>
      <c r="T2199">
        <f t="shared" si="139"/>
        <v>2015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4">
        <f t="shared" si="136"/>
        <v>42322.555555555555</v>
      </c>
      <c r="J2200" s="14">
        <f t="shared" si="137"/>
        <v>42292.513888888891</v>
      </c>
      <c r="K2200">
        <v>1447507200</v>
      </c>
      <c r="L2200">
        <v>1444911600</v>
      </c>
      <c r="M2200" t="b">
        <v>0</v>
      </c>
      <c r="N2200">
        <v>651</v>
      </c>
      <c r="O2200" t="b">
        <v>1</v>
      </c>
      <c r="P2200" t="s">
        <v>8295</v>
      </c>
      <c r="Q2200" s="10" t="s">
        <v>8330</v>
      </c>
      <c r="R2200" t="s">
        <v>8348</v>
      </c>
      <c r="S2200">
        <f t="shared" si="138"/>
        <v>133</v>
      </c>
      <c r="T2200">
        <f t="shared" si="139"/>
        <v>2015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4">
        <f t="shared" si="136"/>
        <v>42292.416643518518</v>
      </c>
      <c r="J2201" s="14">
        <f t="shared" si="137"/>
        <v>42262.416643518518</v>
      </c>
      <c r="K2201">
        <v>1444903198</v>
      </c>
      <c r="L2201">
        <v>1442311198</v>
      </c>
      <c r="M2201" t="b">
        <v>1</v>
      </c>
      <c r="N2201">
        <v>251</v>
      </c>
      <c r="O2201" t="b">
        <v>1</v>
      </c>
      <c r="P2201" t="s">
        <v>8295</v>
      </c>
      <c r="Q2201" s="10" t="s">
        <v>8330</v>
      </c>
      <c r="R2201" t="s">
        <v>8348</v>
      </c>
      <c r="S2201">
        <f t="shared" si="138"/>
        <v>147</v>
      </c>
      <c r="T2201">
        <f t="shared" si="139"/>
        <v>2015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4">
        <f t="shared" si="136"/>
        <v>42191.125</v>
      </c>
      <c r="J2202" s="14">
        <f t="shared" si="137"/>
        <v>42163.625787037032</v>
      </c>
      <c r="K2202">
        <v>1436151600</v>
      </c>
      <c r="L2202">
        <v>1433775668</v>
      </c>
      <c r="M2202" t="b">
        <v>0</v>
      </c>
      <c r="N2202">
        <v>263</v>
      </c>
      <c r="O2202" t="b">
        <v>1</v>
      </c>
      <c r="P2202" t="s">
        <v>8295</v>
      </c>
      <c r="Q2202" s="10" t="s">
        <v>8330</v>
      </c>
      <c r="R2202" t="s">
        <v>8348</v>
      </c>
      <c r="S2202">
        <f t="shared" si="138"/>
        <v>542</v>
      </c>
      <c r="T2202">
        <f t="shared" si="139"/>
        <v>2015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4">
        <f t="shared" si="136"/>
        <v>41290.846817129634</v>
      </c>
      <c r="J2203" s="14">
        <f t="shared" si="137"/>
        <v>41276.846817129634</v>
      </c>
      <c r="K2203">
        <v>1358367565</v>
      </c>
      <c r="L2203">
        <v>1357157965</v>
      </c>
      <c r="M2203" t="b">
        <v>0</v>
      </c>
      <c r="N2203">
        <v>28</v>
      </c>
      <c r="O2203" t="b">
        <v>1</v>
      </c>
      <c r="P2203" t="s">
        <v>8278</v>
      </c>
      <c r="Q2203" s="10" t="s">
        <v>8322</v>
      </c>
      <c r="R2203" t="s">
        <v>8327</v>
      </c>
      <c r="S2203">
        <f t="shared" si="138"/>
        <v>383</v>
      </c>
      <c r="T2203">
        <f t="shared" si="139"/>
        <v>2013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4">
        <f t="shared" si="136"/>
        <v>41214.849166666667</v>
      </c>
      <c r="J2204" s="14">
        <f t="shared" si="137"/>
        <v>41184.849166666667</v>
      </c>
      <c r="K2204">
        <v>1351801368</v>
      </c>
      <c r="L2204">
        <v>1349209368</v>
      </c>
      <c r="M2204" t="b">
        <v>0</v>
      </c>
      <c r="N2204">
        <v>721</v>
      </c>
      <c r="O2204" t="b">
        <v>1</v>
      </c>
      <c r="P2204" t="s">
        <v>8278</v>
      </c>
      <c r="Q2204" s="10" t="s">
        <v>8322</v>
      </c>
      <c r="R2204" t="s">
        <v>8327</v>
      </c>
      <c r="S2204">
        <f t="shared" si="138"/>
        <v>704</v>
      </c>
      <c r="T2204">
        <f t="shared" si="139"/>
        <v>2012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4">
        <f t="shared" si="136"/>
        <v>42271.85974537037</v>
      </c>
      <c r="J2205" s="14">
        <f t="shared" si="137"/>
        <v>42241.85974537037</v>
      </c>
      <c r="K2205">
        <v>1443127082</v>
      </c>
      <c r="L2205">
        <v>1440535082</v>
      </c>
      <c r="M2205" t="b">
        <v>0</v>
      </c>
      <c r="N2205">
        <v>50</v>
      </c>
      <c r="O2205" t="b">
        <v>1</v>
      </c>
      <c r="P2205" t="s">
        <v>8278</v>
      </c>
      <c r="Q2205" s="10" t="s">
        <v>8322</v>
      </c>
      <c r="R2205" t="s">
        <v>8327</v>
      </c>
      <c r="S2205">
        <f t="shared" si="138"/>
        <v>110</v>
      </c>
      <c r="T2205">
        <f t="shared" si="139"/>
        <v>2015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4">
        <f t="shared" si="136"/>
        <v>41342.311562499999</v>
      </c>
      <c r="J2206" s="14">
        <f t="shared" si="137"/>
        <v>41312.311562499999</v>
      </c>
      <c r="K2206">
        <v>1362814119</v>
      </c>
      <c r="L2206">
        <v>1360222119</v>
      </c>
      <c r="M2206" t="b">
        <v>0</v>
      </c>
      <c r="N2206">
        <v>73</v>
      </c>
      <c r="O2206" t="b">
        <v>1</v>
      </c>
      <c r="P2206" t="s">
        <v>8278</v>
      </c>
      <c r="Q2206" s="10" t="s">
        <v>8322</v>
      </c>
      <c r="R2206" t="s">
        <v>8327</v>
      </c>
      <c r="S2206">
        <f t="shared" si="138"/>
        <v>133</v>
      </c>
      <c r="T2206">
        <f t="shared" si="139"/>
        <v>2013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4">
        <f t="shared" si="136"/>
        <v>41061.82163194444</v>
      </c>
      <c r="J2207" s="14">
        <f t="shared" si="137"/>
        <v>41031.82163194444</v>
      </c>
      <c r="K2207">
        <v>1338579789</v>
      </c>
      <c r="L2207">
        <v>1335987789</v>
      </c>
      <c r="M2207" t="b">
        <v>0</v>
      </c>
      <c r="N2207">
        <v>27</v>
      </c>
      <c r="O2207" t="b">
        <v>1</v>
      </c>
      <c r="P2207" t="s">
        <v>8278</v>
      </c>
      <c r="Q2207" s="10" t="s">
        <v>8322</v>
      </c>
      <c r="R2207" t="s">
        <v>8327</v>
      </c>
      <c r="S2207">
        <f t="shared" si="138"/>
        <v>152</v>
      </c>
      <c r="T2207">
        <f t="shared" si="139"/>
        <v>2012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4">
        <f t="shared" si="136"/>
        <v>41015.257222222222</v>
      </c>
      <c r="J2208" s="14">
        <f t="shared" si="137"/>
        <v>40997.257222222222</v>
      </c>
      <c r="K2208">
        <v>1334556624</v>
      </c>
      <c r="L2208">
        <v>1333001424</v>
      </c>
      <c r="M2208" t="b">
        <v>0</v>
      </c>
      <c r="N2208">
        <v>34</v>
      </c>
      <c r="O2208" t="b">
        <v>1</v>
      </c>
      <c r="P2208" t="s">
        <v>8278</v>
      </c>
      <c r="Q2208" s="10" t="s">
        <v>8322</v>
      </c>
      <c r="R2208" t="s">
        <v>8327</v>
      </c>
      <c r="S2208">
        <f t="shared" si="138"/>
        <v>103</v>
      </c>
      <c r="T2208">
        <f t="shared" si="139"/>
        <v>2012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4">
        <f t="shared" si="136"/>
        <v>41594.235798611109</v>
      </c>
      <c r="J2209" s="14">
        <f t="shared" si="137"/>
        <v>41564.194131944445</v>
      </c>
      <c r="K2209">
        <v>1384580373</v>
      </c>
      <c r="L2209">
        <v>1381984773</v>
      </c>
      <c r="M2209" t="b">
        <v>0</v>
      </c>
      <c r="N2209">
        <v>7</v>
      </c>
      <c r="O2209" t="b">
        <v>1</v>
      </c>
      <c r="P2209" t="s">
        <v>8278</v>
      </c>
      <c r="Q2209" s="10" t="s">
        <v>8322</v>
      </c>
      <c r="R2209" t="s">
        <v>8327</v>
      </c>
      <c r="S2209">
        <f t="shared" si="138"/>
        <v>100</v>
      </c>
      <c r="T2209">
        <f t="shared" si="139"/>
        <v>2013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4">
        <f t="shared" si="136"/>
        <v>41006.166666666664</v>
      </c>
      <c r="J2210" s="14">
        <f t="shared" si="137"/>
        <v>40946.882245370369</v>
      </c>
      <c r="K2210">
        <v>1333771200</v>
      </c>
      <c r="L2210">
        <v>1328649026</v>
      </c>
      <c r="M2210" t="b">
        <v>0</v>
      </c>
      <c r="N2210">
        <v>24</v>
      </c>
      <c r="O2210" t="b">
        <v>1</v>
      </c>
      <c r="P2210" t="s">
        <v>8278</v>
      </c>
      <c r="Q2210" s="10" t="s">
        <v>8322</v>
      </c>
      <c r="R2210" t="s">
        <v>8327</v>
      </c>
      <c r="S2210">
        <f t="shared" si="138"/>
        <v>102</v>
      </c>
      <c r="T2210">
        <f t="shared" si="139"/>
        <v>2012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4">
        <f t="shared" si="136"/>
        <v>41743.958333333336</v>
      </c>
      <c r="J2211" s="14">
        <f t="shared" si="137"/>
        <v>41732.479675925926</v>
      </c>
      <c r="K2211">
        <v>1397516400</v>
      </c>
      <c r="L2211">
        <v>1396524644</v>
      </c>
      <c r="M2211" t="b">
        <v>0</v>
      </c>
      <c r="N2211">
        <v>15</v>
      </c>
      <c r="O2211" t="b">
        <v>1</v>
      </c>
      <c r="P2211" t="s">
        <v>8278</v>
      </c>
      <c r="Q2211" s="10" t="s">
        <v>8322</v>
      </c>
      <c r="R2211" t="s">
        <v>8327</v>
      </c>
      <c r="S2211">
        <f t="shared" si="138"/>
        <v>151</v>
      </c>
      <c r="T2211">
        <f t="shared" si="139"/>
        <v>2014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4">
        <f t="shared" si="136"/>
        <v>41013.73333333333</v>
      </c>
      <c r="J2212" s="14">
        <f t="shared" si="137"/>
        <v>40956.066087962965</v>
      </c>
      <c r="K2212">
        <v>1334424960</v>
      </c>
      <c r="L2212">
        <v>1329442510</v>
      </c>
      <c r="M2212" t="b">
        <v>0</v>
      </c>
      <c r="N2212">
        <v>72</v>
      </c>
      <c r="O2212" t="b">
        <v>1</v>
      </c>
      <c r="P2212" t="s">
        <v>8278</v>
      </c>
      <c r="Q2212" s="10" t="s">
        <v>8322</v>
      </c>
      <c r="R2212" t="s">
        <v>8327</v>
      </c>
      <c r="S2212">
        <f t="shared" si="138"/>
        <v>111</v>
      </c>
      <c r="T2212">
        <f t="shared" si="139"/>
        <v>2012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4">
        <f t="shared" si="136"/>
        <v>41739.290972222225</v>
      </c>
      <c r="J2213" s="14">
        <f t="shared" si="137"/>
        <v>41716.785011574073</v>
      </c>
      <c r="K2213">
        <v>1397113140</v>
      </c>
      <c r="L2213">
        <v>1395168625</v>
      </c>
      <c r="M2213" t="b">
        <v>0</v>
      </c>
      <c r="N2213">
        <v>120</v>
      </c>
      <c r="O2213" t="b">
        <v>1</v>
      </c>
      <c r="P2213" t="s">
        <v>8278</v>
      </c>
      <c r="Q2213" s="10" t="s">
        <v>8322</v>
      </c>
      <c r="R2213" t="s">
        <v>8327</v>
      </c>
      <c r="S2213">
        <f t="shared" si="138"/>
        <v>196</v>
      </c>
      <c r="T2213">
        <f t="shared" si="139"/>
        <v>2014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4">
        <f t="shared" si="136"/>
        <v>41582.041666666664</v>
      </c>
      <c r="J2214" s="14">
        <f t="shared" si="137"/>
        <v>41548.747418981482</v>
      </c>
      <c r="K2214">
        <v>1383526800</v>
      </c>
      <c r="L2214">
        <v>1380650177</v>
      </c>
      <c r="M2214" t="b">
        <v>0</v>
      </c>
      <c r="N2214">
        <v>123</v>
      </c>
      <c r="O2214" t="b">
        <v>1</v>
      </c>
      <c r="P2214" t="s">
        <v>8278</v>
      </c>
      <c r="Q2214" s="10" t="s">
        <v>8322</v>
      </c>
      <c r="R2214" t="s">
        <v>8327</v>
      </c>
      <c r="S2214">
        <f t="shared" si="138"/>
        <v>114</v>
      </c>
      <c r="T2214">
        <f t="shared" si="139"/>
        <v>2013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4">
        <f t="shared" si="136"/>
        <v>42139.826145833329</v>
      </c>
      <c r="J2215" s="14">
        <f t="shared" si="137"/>
        <v>42109.826145833329</v>
      </c>
      <c r="K2215">
        <v>1431719379</v>
      </c>
      <c r="L2215">
        <v>1429127379</v>
      </c>
      <c r="M2215" t="b">
        <v>0</v>
      </c>
      <c r="N2215">
        <v>1</v>
      </c>
      <c r="O2215" t="b">
        <v>1</v>
      </c>
      <c r="P2215" t="s">
        <v>8278</v>
      </c>
      <c r="Q2215" s="10" t="s">
        <v>8322</v>
      </c>
      <c r="R2215" t="s">
        <v>8327</v>
      </c>
      <c r="S2215">
        <f t="shared" si="138"/>
        <v>200</v>
      </c>
      <c r="T2215">
        <f t="shared" si="139"/>
        <v>2015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4">
        <f t="shared" si="136"/>
        <v>41676.792222222226</v>
      </c>
      <c r="J2216" s="14">
        <f t="shared" si="137"/>
        <v>41646.792222222226</v>
      </c>
      <c r="K2216">
        <v>1391713248</v>
      </c>
      <c r="L2216">
        <v>1389121248</v>
      </c>
      <c r="M2216" t="b">
        <v>0</v>
      </c>
      <c r="N2216">
        <v>24</v>
      </c>
      <c r="O2216" t="b">
        <v>1</v>
      </c>
      <c r="P2216" t="s">
        <v>8278</v>
      </c>
      <c r="Q2216" s="10" t="s">
        <v>8322</v>
      </c>
      <c r="R2216" t="s">
        <v>8327</v>
      </c>
      <c r="S2216">
        <f t="shared" si="138"/>
        <v>293</v>
      </c>
      <c r="T2216">
        <f t="shared" si="139"/>
        <v>2014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4">
        <f t="shared" si="136"/>
        <v>40981.290972222225</v>
      </c>
      <c r="J2217" s="14">
        <f t="shared" si="137"/>
        <v>40958.717268518521</v>
      </c>
      <c r="K2217">
        <v>1331621940</v>
      </c>
      <c r="L2217">
        <v>1329671572</v>
      </c>
      <c r="M2217" t="b">
        <v>0</v>
      </c>
      <c r="N2217">
        <v>33</v>
      </c>
      <c r="O2217" t="b">
        <v>1</v>
      </c>
      <c r="P2217" t="s">
        <v>8278</v>
      </c>
      <c r="Q2217" s="10" t="s">
        <v>8322</v>
      </c>
      <c r="R2217" t="s">
        <v>8327</v>
      </c>
      <c r="S2217">
        <f t="shared" si="138"/>
        <v>156</v>
      </c>
      <c r="T2217">
        <f t="shared" si="139"/>
        <v>2012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4">
        <f t="shared" si="136"/>
        <v>42208.751678240747</v>
      </c>
      <c r="J2218" s="14">
        <f t="shared" si="137"/>
        <v>42194.751678240747</v>
      </c>
      <c r="K2218">
        <v>1437674545</v>
      </c>
      <c r="L2218">
        <v>1436464945</v>
      </c>
      <c r="M2218" t="b">
        <v>0</v>
      </c>
      <c r="N2218">
        <v>14</v>
      </c>
      <c r="O2218" t="b">
        <v>1</v>
      </c>
      <c r="P2218" t="s">
        <v>8278</v>
      </c>
      <c r="Q2218" s="10" t="s">
        <v>8322</v>
      </c>
      <c r="R2218" t="s">
        <v>8327</v>
      </c>
      <c r="S2218">
        <f t="shared" si="138"/>
        <v>106</v>
      </c>
      <c r="T2218">
        <f t="shared" si="139"/>
        <v>2015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4">
        <f t="shared" si="136"/>
        <v>42310.333333333328</v>
      </c>
      <c r="J2219" s="14">
        <f t="shared" si="137"/>
        <v>42299.776770833334</v>
      </c>
      <c r="K2219">
        <v>1446451200</v>
      </c>
      <c r="L2219">
        <v>1445539113</v>
      </c>
      <c r="M2219" t="b">
        <v>0</v>
      </c>
      <c r="N2219">
        <v>9</v>
      </c>
      <c r="O2219" t="b">
        <v>1</v>
      </c>
      <c r="P2219" t="s">
        <v>8278</v>
      </c>
      <c r="Q2219" s="10" t="s">
        <v>8322</v>
      </c>
      <c r="R2219" t="s">
        <v>8327</v>
      </c>
      <c r="S2219">
        <f t="shared" si="138"/>
        <v>101</v>
      </c>
      <c r="T2219">
        <f t="shared" si="139"/>
        <v>2015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4">
        <f t="shared" si="136"/>
        <v>41150</v>
      </c>
      <c r="J2220" s="14">
        <f t="shared" si="137"/>
        <v>41127.812303240738</v>
      </c>
      <c r="K2220">
        <v>1346198400</v>
      </c>
      <c r="L2220">
        <v>1344281383</v>
      </c>
      <c r="M2220" t="b">
        <v>0</v>
      </c>
      <c r="N2220">
        <v>76</v>
      </c>
      <c r="O2220" t="b">
        <v>1</v>
      </c>
      <c r="P2220" t="s">
        <v>8278</v>
      </c>
      <c r="Q2220" s="10" t="s">
        <v>8322</v>
      </c>
      <c r="R2220" t="s">
        <v>8327</v>
      </c>
      <c r="S2220">
        <f t="shared" si="138"/>
        <v>123</v>
      </c>
      <c r="T2220">
        <f t="shared" si="139"/>
        <v>2012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4">
        <f t="shared" si="136"/>
        <v>42235.718888888892</v>
      </c>
      <c r="J2221" s="14">
        <f t="shared" si="137"/>
        <v>42205.718888888892</v>
      </c>
      <c r="K2221">
        <v>1440004512</v>
      </c>
      <c r="L2221">
        <v>1437412512</v>
      </c>
      <c r="M2221" t="b">
        <v>0</v>
      </c>
      <c r="N2221">
        <v>19</v>
      </c>
      <c r="O2221" t="b">
        <v>1</v>
      </c>
      <c r="P2221" t="s">
        <v>8278</v>
      </c>
      <c r="Q2221" s="10" t="s">
        <v>8322</v>
      </c>
      <c r="R2221" t="s">
        <v>8327</v>
      </c>
      <c r="S2221">
        <f t="shared" si="138"/>
        <v>102</v>
      </c>
      <c r="T2221">
        <f t="shared" si="139"/>
        <v>2015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4">
        <f t="shared" si="136"/>
        <v>41482.060601851852</v>
      </c>
      <c r="J2222" s="14">
        <f t="shared" si="137"/>
        <v>41452.060601851852</v>
      </c>
      <c r="K2222">
        <v>1374888436</v>
      </c>
      <c r="L2222">
        <v>1372296436</v>
      </c>
      <c r="M2222" t="b">
        <v>0</v>
      </c>
      <c r="N2222">
        <v>69</v>
      </c>
      <c r="O2222" t="b">
        <v>1</v>
      </c>
      <c r="P2222" t="s">
        <v>8278</v>
      </c>
      <c r="Q2222" s="10" t="s">
        <v>8322</v>
      </c>
      <c r="R2222" t="s">
        <v>8327</v>
      </c>
      <c r="S2222">
        <f t="shared" si="138"/>
        <v>101</v>
      </c>
      <c r="T2222">
        <f t="shared" si="139"/>
        <v>2013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4">
        <f t="shared" si="136"/>
        <v>42483</v>
      </c>
      <c r="J2223" s="14">
        <f t="shared" si="137"/>
        <v>42452.666770833333</v>
      </c>
      <c r="K2223">
        <v>1461369600</v>
      </c>
      <c r="L2223">
        <v>1458748809</v>
      </c>
      <c r="M2223" t="b">
        <v>0</v>
      </c>
      <c r="N2223">
        <v>218</v>
      </c>
      <c r="O2223" t="b">
        <v>1</v>
      </c>
      <c r="P2223" t="s">
        <v>8295</v>
      </c>
      <c r="Q2223" s="10" t="s">
        <v>8330</v>
      </c>
      <c r="R2223" t="s">
        <v>8348</v>
      </c>
      <c r="S2223">
        <f t="shared" si="138"/>
        <v>108</v>
      </c>
      <c r="T2223">
        <f t="shared" si="139"/>
        <v>2016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4">
        <f t="shared" si="136"/>
        <v>40936.787581018521</v>
      </c>
      <c r="J2224" s="14">
        <f t="shared" si="137"/>
        <v>40906.787581018521</v>
      </c>
      <c r="K2224">
        <v>1327776847</v>
      </c>
      <c r="L2224">
        <v>1325184847</v>
      </c>
      <c r="M2224" t="b">
        <v>0</v>
      </c>
      <c r="N2224">
        <v>30</v>
      </c>
      <c r="O2224" t="b">
        <v>1</v>
      </c>
      <c r="P2224" t="s">
        <v>8295</v>
      </c>
      <c r="Q2224" s="10" t="s">
        <v>8330</v>
      </c>
      <c r="R2224" t="s">
        <v>8348</v>
      </c>
      <c r="S2224">
        <f t="shared" si="138"/>
        <v>163</v>
      </c>
      <c r="T2224">
        <f t="shared" si="139"/>
        <v>2011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4">
        <f t="shared" si="136"/>
        <v>42182.640833333338</v>
      </c>
      <c r="J2225" s="14">
        <f t="shared" si="137"/>
        <v>42152.640833333338</v>
      </c>
      <c r="K2225">
        <v>1435418568</v>
      </c>
      <c r="L2225">
        <v>1432826568</v>
      </c>
      <c r="M2225" t="b">
        <v>0</v>
      </c>
      <c r="N2225">
        <v>100</v>
      </c>
      <c r="O2225" t="b">
        <v>1</v>
      </c>
      <c r="P2225" t="s">
        <v>8295</v>
      </c>
      <c r="Q2225" s="10" t="s">
        <v>8330</v>
      </c>
      <c r="R2225" t="s">
        <v>8348</v>
      </c>
      <c r="S2225">
        <f t="shared" si="138"/>
        <v>106</v>
      </c>
      <c r="T2225">
        <f t="shared" si="139"/>
        <v>2015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4">
        <f t="shared" si="136"/>
        <v>42672.791666666672</v>
      </c>
      <c r="J2226" s="14">
        <f t="shared" si="137"/>
        <v>42644.667534722219</v>
      </c>
      <c r="K2226">
        <v>1477767600</v>
      </c>
      <c r="L2226">
        <v>1475337675</v>
      </c>
      <c r="M2226" t="b">
        <v>0</v>
      </c>
      <c r="N2226">
        <v>296</v>
      </c>
      <c r="O2226" t="b">
        <v>1</v>
      </c>
      <c r="P2226" t="s">
        <v>8295</v>
      </c>
      <c r="Q2226" s="10" t="s">
        <v>8330</v>
      </c>
      <c r="R2226" t="s">
        <v>8348</v>
      </c>
      <c r="S2226">
        <f t="shared" si="138"/>
        <v>243</v>
      </c>
      <c r="T2226">
        <f t="shared" si="139"/>
        <v>2016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4">
        <f t="shared" si="136"/>
        <v>41903.79184027778</v>
      </c>
      <c r="J2227" s="14">
        <f t="shared" si="137"/>
        <v>41873.79184027778</v>
      </c>
      <c r="K2227">
        <v>1411326015</v>
      </c>
      <c r="L2227">
        <v>1408734015</v>
      </c>
      <c r="M2227" t="b">
        <v>0</v>
      </c>
      <c r="N2227">
        <v>1204</v>
      </c>
      <c r="O2227" t="b">
        <v>1</v>
      </c>
      <c r="P2227" t="s">
        <v>8295</v>
      </c>
      <c r="Q2227" s="10" t="s">
        <v>8330</v>
      </c>
      <c r="R2227" t="s">
        <v>8348</v>
      </c>
      <c r="S2227">
        <f t="shared" si="138"/>
        <v>945</v>
      </c>
      <c r="T2227">
        <f t="shared" si="139"/>
        <v>2014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4">
        <f t="shared" si="136"/>
        <v>42412.207638888889</v>
      </c>
      <c r="J2228" s="14">
        <f t="shared" si="137"/>
        <v>42381.79886574074</v>
      </c>
      <c r="K2228">
        <v>1455253140</v>
      </c>
      <c r="L2228">
        <v>1452625822</v>
      </c>
      <c r="M2228" t="b">
        <v>0</v>
      </c>
      <c r="N2228">
        <v>321</v>
      </c>
      <c r="O2228" t="b">
        <v>1</v>
      </c>
      <c r="P2228" t="s">
        <v>8295</v>
      </c>
      <c r="Q2228" s="10" t="s">
        <v>8330</v>
      </c>
      <c r="R2228" t="s">
        <v>8348</v>
      </c>
      <c r="S2228">
        <f t="shared" si="138"/>
        <v>108</v>
      </c>
      <c r="T2228">
        <f t="shared" si="139"/>
        <v>2016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4">
        <f t="shared" si="136"/>
        <v>41591.849016203705</v>
      </c>
      <c r="J2229" s="14">
        <f t="shared" si="137"/>
        <v>41561.807349537034</v>
      </c>
      <c r="K2229">
        <v>1384374155</v>
      </c>
      <c r="L2229">
        <v>1381778555</v>
      </c>
      <c r="M2229" t="b">
        <v>0</v>
      </c>
      <c r="N2229">
        <v>301</v>
      </c>
      <c r="O2229" t="b">
        <v>1</v>
      </c>
      <c r="P2229" t="s">
        <v>8295</v>
      </c>
      <c r="Q2229" s="10" t="s">
        <v>8330</v>
      </c>
      <c r="R2229" t="s">
        <v>8348</v>
      </c>
      <c r="S2229">
        <f t="shared" si="138"/>
        <v>157</v>
      </c>
      <c r="T2229">
        <f t="shared" si="139"/>
        <v>2013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4">
        <f t="shared" si="136"/>
        <v>42232.278194444443</v>
      </c>
      <c r="J2230" s="14">
        <f t="shared" si="137"/>
        <v>42202.278194444443</v>
      </c>
      <c r="K2230">
        <v>1439707236</v>
      </c>
      <c r="L2230">
        <v>1437115236</v>
      </c>
      <c r="M2230" t="b">
        <v>0</v>
      </c>
      <c r="N2230">
        <v>144</v>
      </c>
      <c r="O2230" t="b">
        <v>1</v>
      </c>
      <c r="P2230" t="s">
        <v>8295</v>
      </c>
      <c r="Q2230" s="10" t="s">
        <v>8330</v>
      </c>
      <c r="R2230" t="s">
        <v>8348</v>
      </c>
      <c r="S2230">
        <f t="shared" si="138"/>
        <v>1174</v>
      </c>
      <c r="T2230">
        <f t="shared" si="139"/>
        <v>2015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4">
        <f t="shared" si="136"/>
        <v>41520.166666666664</v>
      </c>
      <c r="J2231" s="14">
        <f t="shared" si="137"/>
        <v>41484.664247685185</v>
      </c>
      <c r="K2231">
        <v>1378180800</v>
      </c>
      <c r="L2231">
        <v>1375113391</v>
      </c>
      <c r="M2231" t="b">
        <v>0</v>
      </c>
      <c r="N2231">
        <v>539</v>
      </c>
      <c r="O2231" t="b">
        <v>1</v>
      </c>
      <c r="P2231" t="s">
        <v>8295</v>
      </c>
      <c r="Q2231" s="10" t="s">
        <v>8330</v>
      </c>
      <c r="R2231" t="s">
        <v>8348</v>
      </c>
      <c r="S2231">
        <f t="shared" si="138"/>
        <v>171</v>
      </c>
      <c r="T2231">
        <f t="shared" si="139"/>
        <v>2013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4">
        <f t="shared" si="136"/>
        <v>41754.881099537037</v>
      </c>
      <c r="J2232" s="14">
        <f t="shared" si="137"/>
        <v>41724.881099537037</v>
      </c>
      <c r="K2232">
        <v>1398460127</v>
      </c>
      <c r="L2232">
        <v>1395868127</v>
      </c>
      <c r="M2232" t="b">
        <v>0</v>
      </c>
      <c r="N2232">
        <v>498</v>
      </c>
      <c r="O2232" t="b">
        <v>1</v>
      </c>
      <c r="P2232" t="s">
        <v>8295</v>
      </c>
      <c r="Q2232" s="10" t="s">
        <v>8330</v>
      </c>
      <c r="R2232" t="s">
        <v>8348</v>
      </c>
      <c r="S2232">
        <f t="shared" si="138"/>
        <v>126</v>
      </c>
      <c r="T2232">
        <f t="shared" si="139"/>
        <v>2014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4">
        <f t="shared" si="136"/>
        <v>41450.208333333336</v>
      </c>
      <c r="J2233" s="14">
        <f t="shared" si="137"/>
        <v>41423.910891203705</v>
      </c>
      <c r="K2233">
        <v>1372136400</v>
      </c>
      <c r="L2233">
        <v>1369864301</v>
      </c>
      <c r="M2233" t="b">
        <v>0</v>
      </c>
      <c r="N2233">
        <v>1113</v>
      </c>
      <c r="O2233" t="b">
        <v>1</v>
      </c>
      <c r="P2233" t="s">
        <v>8295</v>
      </c>
      <c r="Q2233" s="10" t="s">
        <v>8330</v>
      </c>
      <c r="R2233" t="s">
        <v>8348</v>
      </c>
      <c r="S2233">
        <f t="shared" si="138"/>
        <v>1212</v>
      </c>
      <c r="T2233">
        <f t="shared" si="139"/>
        <v>2013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4">
        <f t="shared" si="136"/>
        <v>41839.125</v>
      </c>
      <c r="J2234" s="14">
        <f t="shared" si="137"/>
        <v>41806.794074074074</v>
      </c>
      <c r="K2234">
        <v>1405738800</v>
      </c>
      <c r="L2234">
        <v>1402945408</v>
      </c>
      <c r="M2234" t="b">
        <v>0</v>
      </c>
      <c r="N2234">
        <v>988</v>
      </c>
      <c r="O2234" t="b">
        <v>1</v>
      </c>
      <c r="P2234" t="s">
        <v>8295</v>
      </c>
      <c r="Q2234" s="10" t="s">
        <v>8330</v>
      </c>
      <c r="R2234" t="s">
        <v>8348</v>
      </c>
      <c r="S2234">
        <f t="shared" si="138"/>
        <v>496</v>
      </c>
      <c r="T2234">
        <f t="shared" si="139"/>
        <v>2014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4">
        <f t="shared" si="136"/>
        <v>42352</v>
      </c>
      <c r="J2235" s="14">
        <f t="shared" si="137"/>
        <v>42331.378923611104</v>
      </c>
      <c r="K2235">
        <v>1450051200</v>
      </c>
      <c r="L2235">
        <v>1448269539</v>
      </c>
      <c r="M2235" t="b">
        <v>0</v>
      </c>
      <c r="N2235">
        <v>391</v>
      </c>
      <c r="O2235" t="b">
        <v>1</v>
      </c>
      <c r="P2235" t="s">
        <v>8295</v>
      </c>
      <c r="Q2235" s="10" t="s">
        <v>8330</v>
      </c>
      <c r="R2235" t="s">
        <v>8348</v>
      </c>
      <c r="S2235">
        <f t="shared" si="138"/>
        <v>332</v>
      </c>
      <c r="T2235">
        <f t="shared" si="139"/>
        <v>2015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4">
        <f t="shared" si="136"/>
        <v>42740.824618055558</v>
      </c>
      <c r="J2236" s="14">
        <f t="shared" si="137"/>
        <v>42710.824618055558</v>
      </c>
      <c r="K2236">
        <v>1483645647</v>
      </c>
      <c r="L2236">
        <v>1481053647</v>
      </c>
      <c r="M2236" t="b">
        <v>0</v>
      </c>
      <c r="N2236">
        <v>28</v>
      </c>
      <c r="O2236" t="b">
        <v>1</v>
      </c>
      <c r="P2236" t="s">
        <v>8295</v>
      </c>
      <c r="Q2236" s="10" t="s">
        <v>8330</v>
      </c>
      <c r="R2236" t="s">
        <v>8348</v>
      </c>
      <c r="S2236">
        <f t="shared" si="138"/>
        <v>1165</v>
      </c>
      <c r="T2236">
        <f t="shared" si="139"/>
        <v>2016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4">
        <f t="shared" si="136"/>
        <v>42091.980451388896</v>
      </c>
      <c r="J2237" s="14">
        <f t="shared" si="137"/>
        <v>42062.022118055553</v>
      </c>
      <c r="K2237">
        <v>1427585511</v>
      </c>
      <c r="L2237">
        <v>1424997111</v>
      </c>
      <c r="M2237" t="b">
        <v>0</v>
      </c>
      <c r="N2237">
        <v>147</v>
      </c>
      <c r="O2237" t="b">
        <v>1</v>
      </c>
      <c r="P2237" t="s">
        <v>8295</v>
      </c>
      <c r="Q2237" s="10" t="s">
        <v>8330</v>
      </c>
      <c r="R2237" t="s">
        <v>8348</v>
      </c>
      <c r="S2237">
        <f t="shared" si="138"/>
        <v>153</v>
      </c>
      <c r="T2237">
        <f t="shared" si="139"/>
        <v>2015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4">
        <f t="shared" si="136"/>
        <v>42401.617164351846</v>
      </c>
      <c r="J2238" s="14">
        <f t="shared" si="137"/>
        <v>42371.617164351846</v>
      </c>
      <c r="K2238">
        <v>1454338123</v>
      </c>
      <c r="L2238">
        <v>1451746123</v>
      </c>
      <c r="M2238" t="b">
        <v>0</v>
      </c>
      <c r="N2238">
        <v>680</v>
      </c>
      <c r="O2238" t="b">
        <v>1</v>
      </c>
      <c r="P2238" t="s">
        <v>8295</v>
      </c>
      <c r="Q2238" s="10" t="s">
        <v>8330</v>
      </c>
      <c r="R2238" t="s">
        <v>8348</v>
      </c>
      <c r="S2238">
        <f t="shared" si="138"/>
        <v>537</v>
      </c>
      <c r="T2238">
        <f t="shared" si="139"/>
        <v>2016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4">
        <f t="shared" si="136"/>
        <v>41955.332638888889</v>
      </c>
      <c r="J2239" s="14">
        <f t="shared" si="137"/>
        <v>41915.003275462965</v>
      </c>
      <c r="K2239">
        <v>1415779140</v>
      </c>
      <c r="L2239">
        <v>1412294683</v>
      </c>
      <c r="M2239" t="b">
        <v>0</v>
      </c>
      <c r="N2239">
        <v>983</v>
      </c>
      <c r="O2239" t="b">
        <v>1</v>
      </c>
      <c r="P2239" t="s">
        <v>8295</v>
      </c>
      <c r="Q2239" s="10" t="s">
        <v>8330</v>
      </c>
      <c r="R2239" t="s">
        <v>8348</v>
      </c>
      <c r="S2239">
        <f t="shared" si="138"/>
        <v>353</v>
      </c>
      <c r="T2239">
        <f t="shared" si="139"/>
        <v>2014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4">
        <f t="shared" si="136"/>
        <v>42804.621712962966</v>
      </c>
      <c r="J2240" s="14">
        <f t="shared" si="137"/>
        <v>42774.621712962966</v>
      </c>
      <c r="K2240">
        <v>1489157716</v>
      </c>
      <c r="L2240">
        <v>1486565716</v>
      </c>
      <c r="M2240" t="b">
        <v>0</v>
      </c>
      <c r="N2240">
        <v>79</v>
      </c>
      <c r="O2240" t="b">
        <v>1</v>
      </c>
      <c r="P2240" t="s">
        <v>8295</v>
      </c>
      <c r="Q2240" s="10" t="s">
        <v>8330</v>
      </c>
      <c r="R2240" t="s">
        <v>8348</v>
      </c>
      <c r="S2240">
        <f t="shared" si="138"/>
        <v>137</v>
      </c>
      <c r="T2240">
        <f t="shared" si="139"/>
        <v>2017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4">
        <f t="shared" si="136"/>
        <v>41609.168055555558</v>
      </c>
      <c r="J2241" s="14">
        <f t="shared" si="137"/>
        <v>41572.958495370374</v>
      </c>
      <c r="K2241">
        <v>1385870520</v>
      </c>
      <c r="L2241">
        <v>1382742014</v>
      </c>
      <c r="M2241" t="b">
        <v>0</v>
      </c>
      <c r="N2241">
        <v>426</v>
      </c>
      <c r="O2241" t="b">
        <v>1</v>
      </c>
      <c r="P2241" t="s">
        <v>8295</v>
      </c>
      <c r="Q2241" s="10" t="s">
        <v>8330</v>
      </c>
      <c r="R2241" t="s">
        <v>8348</v>
      </c>
      <c r="S2241">
        <f t="shared" si="138"/>
        <v>128</v>
      </c>
      <c r="T2241">
        <f t="shared" si="139"/>
        <v>2013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4">
        <f t="shared" ref="I2242:I2305" si="140">K2242/60/60/24+DATE(1970,1,1)</f>
        <v>42482.825740740736</v>
      </c>
      <c r="J2242" s="14">
        <f t="shared" ref="J2242:J2305" si="141">L2242/60/60/24+DATE(1970,1,1)</f>
        <v>42452.825740740736</v>
      </c>
      <c r="K2242">
        <v>1461354544</v>
      </c>
      <c r="L2242">
        <v>1458762544</v>
      </c>
      <c r="M2242" t="b">
        <v>0</v>
      </c>
      <c r="N2242">
        <v>96</v>
      </c>
      <c r="O2242" t="b">
        <v>1</v>
      </c>
      <c r="P2242" t="s">
        <v>8295</v>
      </c>
      <c r="Q2242" s="10" t="s">
        <v>8330</v>
      </c>
      <c r="R2242" t="s">
        <v>8348</v>
      </c>
      <c r="S2242">
        <f t="shared" ref="S2242:S2305" si="142">ROUND(E2242/D2242*100,0)</f>
        <v>271</v>
      </c>
      <c r="T2242">
        <f t="shared" ref="T2242:T2305" si="143">YEAR(J2242)</f>
        <v>2016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4">
        <f t="shared" si="140"/>
        <v>42796.827546296292</v>
      </c>
      <c r="J2243" s="14">
        <f t="shared" si="141"/>
        <v>42766.827546296292</v>
      </c>
      <c r="K2243">
        <v>1488484300</v>
      </c>
      <c r="L2243">
        <v>1485892300</v>
      </c>
      <c r="M2243" t="b">
        <v>0</v>
      </c>
      <c r="N2243">
        <v>163</v>
      </c>
      <c r="O2243" t="b">
        <v>1</v>
      </c>
      <c r="P2243" t="s">
        <v>8295</v>
      </c>
      <c r="Q2243" s="10" t="s">
        <v>8330</v>
      </c>
      <c r="R2243" t="s">
        <v>8348</v>
      </c>
      <c r="S2243">
        <f t="shared" si="142"/>
        <v>806</v>
      </c>
      <c r="T2243">
        <f t="shared" si="143"/>
        <v>2017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4">
        <f t="shared" si="140"/>
        <v>41605.126388888886</v>
      </c>
      <c r="J2244" s="14">
        <f t="shared" si="141"/>
        <v>41569.575613425928</v>
      </c>
      <c r="K2244">
        <v>1385521320</v>
      </c>
      <c r="L2244">
        <v>1382449733</v>
      </c>
      <c r="M2244" t="b">
        <v>0</v>
      </c>
      <c r="N2244">
        <v>2525</v>
      </c>
      <c r="O2244" t="b">
        <v>1</v>
      </c>
      <c r="P2244" t="s">
        <v>8295</v>
      </c>
      <c r="Q2244" s="10" t="s">
        <v>8330</v>
      </c>
      <c r="R2244" t="s">
        <v>8348</v>
      </c>
      <c r="S2244">
        <f t="shared" si="142"/>
        <v>1360</v>
      </c>
      <c r="T2244">
        <f t="shared" si="143"/>
        <v>2013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4">
        <f t="shared" si="140"/>
        <v>42807.125</v>
      </c>
      <c r="J2245" s="14">
        <f t="shared" si="141"/>
        <v>42800.751041666663</v>
      </c>
      <c r="K2245">
        <v>1489374000</v>
      </c>
      <c r="L2245">
        <v>1488823290</v>
      </c>
      <c r="M2245" t="b">
        <v>0</v>
      </c>
      <c r="N2245">
        <v>2035</v>
      </c>
      <c r="O2245" t="b">
        <v>1</v>
      </c>
      <c r="P2245" t="s">
        <v>8295</v>
      </c>
      <c r="Q2245" s="10" t="s">
        <v>8330</v>
      </c>
      <c r="R2245" t="s">
        <v>8348</v>
      </c>
      <c r="S2245">
        <f t="shared" si="142"/>
        <v>930250</v>
      </c>
      <c r="T2245">
        <f t="shared" si="143"/>
        <v>2017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4">
        <f t="shared" si="140"/>
        <v>42659.854166666672</v>
      </c>
      <c r="J2246" s="14">
        <f t="shared" si="141"/>
        <v>42647.818819444445</v>
      </c>
      <c r="K2246">
        <v>1476649800</v>
      </c>
      <c r="L2246">
        <v>1475609946</v>
      </c>
      <c r="M2246" t="b">
        <v>0</v>
      </c>
      <c r="N2246">
        <v>290</v>
      </c>
      <c r="O2246" t="b">
        <v>1</v>
      </c>
      <c r="P2246" t="s">
        <v>8295</v>
      </c>
      <c r="Q2246" s="10" t="s">
        <v>8330</v>
      </c>
      <c r="R2246" t="s">
        <v>8348</v>
      </c>
      <c r="S2246">
        <f t="shared" si="142"/>
        <v>377</v>
      </c>
      <c r="T2246">
        <f t="shared" si="143"/>
        <v>2016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4">
        <f t="shared" si="140"/>
        <v>41691.75</v>
      </c>
      <c r="J2247" s="14">
        <f t="shared" si="141"/>
        <v>41660.708530092597</v>
      </c>
      <c r="K2247">
        <v>1393005600</v>
      </c>
      <c r="L2247">
        <v>1390323617</v>
      </c>
      <c r="M2247" t="b">
        <v>0</v>
      </c>
      <c r="N2247">
        <v>1980</v>
      </c>
      <c r="O2247" t="b">
        <v>1</v>
      </c>
      <c r="P2247" t="s">
        <v>8295</v>
      </c>
      <c r="Q2247" s="10" t="s">
        <v>8330</v>
      </c>
      <c r="R2247" t="s">
        <v>8348</v>
      </c>
      <c r="S2247">
        <f t="shared" si="142"/>
        <v>2647</v>
      </c>
      <c r="T2247">
        <f t="shared" si="143"/>
        <v>2014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4">
        <f t="shared" si="140"/>
        <v>42251.79178240741</v>
      </c>
      <c r="J2248" s="14">
        <f t="shared" si="141"/>
        <v>42221.79178240741</v>
      </c>
      <c r="K2248">
        <v>1441393210</v>
      </c>
      <c r="L2248">
        <v>1438801210</v>
      </c>
      <c r="M2248" t="b">
        <v>0</v>
      </c>
      <c r="N2248">
        <v>57</v>
      </c>
      <c r="O2248" t="b">
        <v>1</v>
      </c>
      <c r="P2248" t="s">
        <v>8295</v>
      </c>
      <c r="Q2248" s="10" t="s">
        <v>8330</v>
      </c>
      <c r="R2248" t="s">
        <v>8348</v>
      </c>
      <c r="S2248">
        <f t="shared" si="142"/>
        <v>100</v>
      </c>
      <c r="T2248">
        <f t="shared" si="143"/>
        <v>2015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4">
        <f t="shared" si="140"/>
        <v>42214.666261574079</v>
      </c>
      <c r="J2249" s="14">
        <f t="shared" si="141"/>
        <v>42200.666261574079</v>
      </c>
      <c r="K2249">
        <v>1438185565</v>
      </c>
      <c r="L2249">
        <v>1436975965</v>
      </c>
      <c r="M2249" t="b">
        <v>0</v>
      </c>
      <c r="N2249">
        <v>380</v>
      </c>
      <c r="O2249" t="b">
        <v>1</v>
      </c>
      <c r="P2249" t="s">
        <v>8295</v>
      </c>
      <c r="Q2249" s="10" t="s">
        <v>8330</v>
      </c>
      <c r="R2249" t="s">
        <v>8348</v>
      </c>
      <c r="S2249">
        <f t="shared" si="142"/>
        <v>104</v>
      </c>
      <c r="T2249">
        <f t="shared" si="143"/>
        <v>2015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4">
        <f t="shared" si="140"/>
        <v>42718.875902777778</v>
      </c>
      <c r="J2250" s="14">
        <f t="shared" si="141"/>
        <v>42688.875902777778</v>
      </c>
      <c r="K2250">
        <v>1481749278</v>
      </c>
      <c r="L2250">
        <v>1479157278</v>
      </c>
      <c r="M2250" t="b">
        <v>0</v>
      </c>
      <c r="N2250">
        <v>128</v>
      </c>
      <c r="O2250" t="b">
        <v>1</v>
      </c>
      <c r="P2250" t="s">
        <v>8295</v>
      </c>
      <c r="Q2250" s="10" t="s">
        <v>8330</v>
      </c>
      <c r="R2250" t="s">
        <v>8348</v>
      </c>
      <c r="S2250">
        <f t="shared" si="142"/>
        <v>107</v>
      </c>
      <c r="T2250">
        <f t="shared" si="143"/>
        <v>2016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4">
        <f t="shared" si="140"/>
        <v>41366.661631944444</v>
      </c>
      <c r="J2251" s="14">
        <f t="shared" si="141"/>
        <v>41336.703298611108</v>
      </c>
      <c r="K2251">
        <v>1364917965</v>
      </c>
      <c r="L2251">
        <v>1362329565</v>
      </c>
      <c r="M2251" t="b">
        <v>0</v>
      </c>
      <c r="N2251">
        <v>180</v>
      </c>
      <c r="O2251" t="b">
        <v>1</v>
      </c>
      <c r="P2251" t="s">
        <v>8295</v>
      </c>
      <c r="Q2251" s="10" t="s">
        <v>8330</v>
      </c>
      <c r="R2251" t="s">
        <v>8348</v>
      </c>
      <c r="S2251">
        <f t="shared" si="142"/>
        <v>169</v>
      </c>
      <c r="T2251">
        <f t="shared" si="143"/>
        <v>2013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4">
        <f t="shared" si="140"/>
        <v>42707.0471412037</v>
      </c>
      <c r="J2252" s="14">
        <f t="shared" si="141"/>
        <v>42677.005474537036</v>
      </c>
      <c r="K2252">
        <v>1480727273</v>
      </c>
      <c r="L2252">
        <v>1478131673</v>
      </c>
      <c r="M2252" t="b">
        <v>0</v>
      </c>
      <c r="N2252">
        <v>571</v>
      </c>
      <c r="O2252" t="b">
        <v>1</v>
      </c>
      <c r="P2252" t="s">
        <v>8295</v>
      </c>
      <c r="Q2252" s="10" t="s">
        <v>8330</v>
      </c>
      <c r="R2252" t="s">
        <v>8348</v>
      </c>
      <c r="S2252">
        <f t="shared" si="142"/>
        <v>975</v>
      </c>
      <c r="T2252">
        <f t="shared" si="143"/>
        <v>2016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4">
        <f t="shared" si="140"/>
        <v>41867.34579861111</v>
      </c>
      <c r="J2253" s="14">
        <f t="shared" si="141"/>
        <v>41846.34579861111</v>
      </c>
      <c r="K2253">
        <v>1408177077</v>
      </c>
      <c r="L2253">
        <v>1406362677</v>
      </c>
      <c r="M2253" t="b">
        <v>0</v>
      </c>
      <c r="N2253">
        <v>480</v>
      </c>
      <c r="O2253" t="b">
        <v>1</v>
      </c>
      <c r="P2253" t="s">
        <v>8295</v>
      </c>
      <c r="Q2253" s="10" t="s">
        <v>8330</v>
      </c>
      <c r="R2253" t="s">
        <v>8348</v>
      </c>
      <c r="S2253">
        <f t="shared" si="142"/>
        <v>134</v>
      </c>
      <c r="T2253">
        <f t="shared" si="143"/>
        <v>2014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4">
        <f t="shared" si="140"/>
        <v>42588.327986111108</v>
      </c>
      <c r="J2254" s="14">
        <f t="shared" si="141"/>
        <v>42573.327986111108</v>
      </c>
      <c r="K2254">
        <v>1470469938</v>
      </c>
      <c r="L2254">
        <v>1469173938</v>
      </c>
      <c r="M2254" t="b">
        <v>0</v>
      </c>
      <c r="N2254">
        <v>249</v>
      </c>
      <c r="O2254" t="b">
        <v>1</v>
      </c>
      <c r="P2254" t="s">
        <v>8295</v>
      </c>
      <c r="Q2254" s="10" t="s">
        <v>8330</v>
      </c>
      <c r="R2254" t="s">
        <v>8348</v>
      </c>
      <c r="S2254">
        <f t="shared" si="142"/>
        <v>272</v>
      </c>
      <c r="T2254">
        <f t="shared" si="143"/>
        <v>2016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4">
        <f t="shared" si="140"/>
        <v>42326.672997685186</v>
      </c>
      <c r="J2255" s="14">
        <f t="shared" si="141"/>
        <v>42296.631331018521</v>
      </c>
      <c r="K2255">
        <v>1447862947</v>
      </c>
      <c r="L2255">
        <v>1445267347</v>
      </c>
      <c r="M2255" t="b">
        <v>0</v>
      </c>
      <c r="N2255">
        <v>84</v>
      </c>
      <c r="O2255" t="b">
        <v>1</v>
      </c>
      <c r="P2255" t="s">
        <v>8295</v>
      </c>
      <c r="Q2255" s="10" t="s">
        <v>8330</v>
      </c>
      <c r="R2255" t="s">
        <v>8348</v>
      </c>
      <c r="S2255">
        <f t="shared" si="142"/>
        <v>113</v>
      </c>
      <c r="T2255">
        <f t="shared" si="143"/>
        <v>2015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4">
        <f t="shared" si="140"/>
        <v>42759.647777777776</v>
      </c>
      <c r="J2256" s="14">
        <f t="shared" si="141"/>
        <v>42752.647777777776</v>
      </c>
      <c r="K2256">
        <v>1485271968</v>
      </c>
      <c r="L2256">
        <v>1484667168</v>
      </c>
      <c r="M2256" t="b">
        <v>0</v>
      </c>
      <c r="N2256">
        <v>197</v>
      </c>
      <c r="O2256" t="b">
        <v>1</v>
      </c>
      <c r="P2256" t="s">
        <v>8295</v>
      </c>
      <c r="Q2256" s="10" t="s">
        <v>8330</v>
      </c>
      <c r="R2256" t="s">
        <v>8348</v>
      </c>
      <c r="S2256">
        <f t="shared" si="142"/>
        <v>460</v>
      </c>
      <c r="T2256">
        <f t="shared" si="143"/>
        <v>2017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4">
        <f t="shared" si="140"/>
        <v>42497.951979166668</v>
      </c>
      <c r="J2257" s="14">
        <f t="shared" si="141"/>
        <v>42467.951979166668</v>
      </c>
      <c r="K2257">
        <v>1462661451</v>
      </c>
      <c r="L2257">
        <v>1460069451</v>
      </c>
      <c r="M2257" t="b">
        <v>0</v>
      </c>
      <c r="N2257">
        <v>271</v>
      </c>
      <c r="O2257" t="b">
        <v>1</v>
      </c>
      <c r="P2257" t="s">
        <v>8295</v>
      </c>
      <c r="Q2257" s="10" t="s">
        <v>8330</v>
      </c>
      <c r="R2257" t="s">
        <v>8348</v>
      </c>
      <c r="S2257">
        <f t="shared" si="142"/>
        <v>287</v>
      </c>
      <c r="T2257">
        <f t="shared" si="143"/>
        <v>2016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4">
        <f t="shared" si="140"/>
        <v>42696.451921296291</v>
      </c>
      <c r="J2258" s="14">
        <f t="shared" si="141"/>
        <v>42682.451921296291</v>
      </c>
      <c r="K2258">
        <v>1479811846</v>
      </c>
      <c r="L2258">
        <v>1478602246</v>
      </c>
      <c r="M2258" t="b">
        <v>0</v>
      </c>
      <c r="N2258">
        <v>50</v>
      </c>
      <c r="O2258" t="b">
        <v>1</v>
      </c>
      <c r="P2258" t="s">
        <v>8295</v>
      </c>
      <c r="Q2258" s="10" t="s">
        <v>8330</v>
      </c>
      <c r="R2258" t="s">
        <v>8348</v>
      </c>
      <c r="S2258">
        <f t="shared" si="142"/>
        <v>223</v>
      </c>
      <c r="T2258">
        <f t="shared" si="143"/>
        <v>2016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4">
        <f t="shared" si="140"/>
        <v>42540.958333333328</v>
      </c>
      <c r="J2259" s="14">
        <f t="shared" si="141"/>
        <v>42505.936678240745</v>
      </c>
      <c r="K2259">
        <v>1466377200</v>
      </c>
      <c r="L2259">
        <v>1463351329</v>
      </c>
      <c r="M2259" t="b">
        <v>0</v>
      </c>
      <c r="N2259">
        <v>169</v>
      </c>
      <c r="O2259" t="b">
        <v>1</v>
      </c>
      <c r="P2259" t="s">
        <v>8295</v>
      </c>
      <c r="Q2259" s="10" t="s">
        <v>8330</v>
      </c>
      <c r="R2259" t="s">
        <v>8348</v>
      </c>
      <c r="S2259">
        <f t="shared" si="142"/>
        <v>636</v>
      </c>
      <c r="T2259">
        <f t="shared" si="143"/>
        <v>2016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4">
        <f t="shared" si="140"/>
        <v>42166.75100694444</v>
      </c>
      <c r="J2260" s="14">
        <f t="shared" si="141"/>
        <v>42136.75100694444</v>
      </c>
      <c r="K2260">
        <v>1434045687</v>
      </c>
      <c r="L2260">
        <v>1431453687</v>
      </c>
      <c r="M2260" t="b">
        <v>0</v>
      </c>
      <c r="N2260">
        <v>205</v>
      </c>
      <c r="O2260" t="b">
        <v>1</v>
      </c>
      <c r="P2260" t="s">
        <v>8295</v>
      </c>
      <c r="Q2260" s="10" t="s">
        <v>8330</v>
      </c>
      <c r="R2260" t="s">
        <v>8348</v>
      </c>
      <c r="S2260">
        <f t="shared" si="142"/>
        <v>147</v>
      </c>
      <c r="T2260">
        <f t="shared" si="143"/>
        <v>2015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4">
        <f t="shared" si="140"/>
        <v>42712.804814814815</v>
      </c>
      <c r="J2261" s="14">
        <f t="shared" si="141"/>
        <v>42702.804814814815</v>
      </c>
      <c r="K2261">
        <v>1481224736</v>
      </c>
      <c r="L2261">
        <v>1480360736</v>
      </c>
      <c r="M2261" t="b">
        <v>0</v>
      </c>
      <c r="N2261">
        <v>206</v>
      </c>
      <c r="O2261" t="b">
        <v>1</v>
      </c>
      <c r="P2261" t="s">
        <v>8295</v>
      </c>
      <c r="Q2261" s="10" t="s">
        <v>8330</v>
      </c>
      <c r="R2261" t="s">
        <v>8348</v>
      </c>
      <c r="S2261">
        <f t="shared" si="142"/>
        <v>1867</v>
      </c>
      <c r="T2261">
        <f t="shared" si="143"/>
        <v>2016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4">
        <f t="shared" si="140"/>
        <v>41724.975115740745</v>
      </c>
      <c r="J2262" s="14">
        <f t="shared" si="141"/>
        <v>41695.016782407409</v>
      </c>
      <c r="K2262">
        <v>1395876250</v>
      </c>
      <c r="L2262">
        <v>1393287850</v>
      </c>
      <c r="M2262" t="b">
        <v>0</v>
      </c>
      <c r="N2262">
        <v>84</v>
      </c>
      <c r="O2262" t="b">
        <v>1</v>
      </c>
      <c r="P2262" t="s">
        <v>8295</v>
      </c>
      <c r="Q2262" s="10" t="s">
        <v>8330</v>
      </c>
      <c r="R2262" t="s">
        <v>8348</v>
      </c>
      <c r="S2262">
        <f t="shared" si="142"/>
        <v>327</v>
      </c>
      <c r="T2262">
        <f t="shared" si="143"/>
        <v>2014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4">
        <f t="shared" si="140"/>
        <v>42780.724768518514</v>
      </c>
      <c r="J2263" s="14">
        <f t="shared" si="141"/>
        <v>42759.724768518514</v>
      </c>
      <c r="K2263">
        <v>1487093020</v>
      </c>
      <c r="L2263">
        <v>1485278620</v>
      </c>
      <c r="M2263" t="b">
        <v>0</v>
      </c>
      <c r="N2263">
        <v>210</v>
      </c>
      <c r="O2263" t="b">
        <v>1</v>
      </c>
      <c r="P2263" t="s">
        <v>8295</v>
      </c>
      <c r="Q2263" s="10" t="s">
        <v>8330</v>
      </c>
      <c r="R2263" t="s">
        <v>8348</v>
      </c>
      <c r="S2263">
        <f t="shared" si="142"/>
        <v>780</v>
      </c>
      <c r="T2263">
        <f t="shared" si="143"/>
        <v>2017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4">
        <f t="shared" si="140"/>
        <v>41961</v>
      </c>
      <c r="J2264" s="14">
        <f t="shared" si="141"/>
        <v>41926.585162037038</v>
      </c>
      <c r="K2264">
        <v>1416268800</v>
      </c>
      <c r="L2264">
        <v>1413295358</v>
      </c>
      <c r="M2264" t="b">
        <v>0</v>
      </c>
      <c r="N2264">
        <v>181</v>
      </c>
      <c r="O2264" t="b">
        <v>1</v>
      </c>
      <c r="P2264" t="s">
        <v>8295</v>
      </c>
      <c r="Q2264" s="10" t="s">
        <v>8330</v>
      </c>
      <c r="R2264" t="s">
        <v>8348</v>
      </c>
      <c r="S2264">
        <f t="shared" si="142"/>
        <v>154</v>
      </c>
      <c r="T2264">
        <f t="shared" si="143"/>
        <v>2014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4">
        <f t="shared" si="140"/>
        <v>42035.832326388889</v>
      </c>
      <c r="J2265" s="14">
        <f t="shared" si="141"/>
        <v>42014.832326388889</v>
      </c>
      <c r="K2265">
        <v>1422734313</v>
      </c>
      <c r="L2265">
        <v>1420919913</v>
      </c>
      <c r="M2265" t="b">
        <v>0</v>
      </c>
      <c r="N2265">
        <v>60</v>
      </c>
      <c r="O2265" t="b">
        <v>1</v>
      </c>
      <c r="P2265" t="s">
        <v>8295</v>
      </c>
      <c r="Q2265" s="10" t="s">
        <v>8330</v>
      </c>
      <c r="R2265" t="s">
        <v>8348</v>
      </c>
      <c r="S2265">
        <f t="shared" si="142"/>
        <v>116</v>
      </c>
      <c r="T2265">
        <f t="shared" si="143"/>
        <v>2015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4">
        <f t="shared" si="140"/>
        <v>42513.125</v>
      </c>
      <c r="J2266" s="14">
        <f t="shared" si="141"/>
        <v>42496.582337962958</v>
      </c>
      <c r="K2266">
        <v>1463972400</v>
      </c>
      <c r="L2266">
        <v>1462543114</v>
      </c>
      <c r="M2266" t="b">
        <v>0</v>
      </c>
      <c r="N2266">
        <v>445</v>
      </c>
      <c r="O2266" t="b">
        <v>1</v>
      </c>
      <c r="P2266" t="s">
        <v>8295</v>
      </c>
      <c r="Q2266" s="10" t="s">
        <v>8330</v>
      </c>
      <c r="R2266" t="s">
        <v>8348</v>
      </c>
      <c r="S2266">
        <f t="shared" si="142"/>
        <v>180</v>
      </c>
      <c r="T2266">
        <f t="shared" si="143"/>
        <v>2016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4">
        <f t="shared" si="140"/>
        <v>42696.853090277778</v>
      </c>
      <c r="J2267" s="14">
        <f t="shared" si="141"/>
        <v>42689.853090277778</v>
      </c>
      <c r="K2267">
        <v>1479846507</v>
      </c>
      <c r="L2267">
        <v>1479241707</v>
      </c>
      <c r="M2267" t="b">
        <v>0</v>
      </c>
      <c r="N2267">
        <v>17</v>
      </c>
      <c r="O2267" t="b">
        <v>1</v>
      </c>
      <c r="P2267" t="s">
        <v>8295</v>
      </c>
      <c r="Q2267" s="10" t="s">
        <v>8330</v>
      </c>
      <c r="R2267" t="s">
        <v>8348</v>
      </c>
      <c r="S2267">
        <f t="shared" si="142"/>
        <v>299</v>
      </c>
      <c r="T2267">
        <f t="shared" si="143"/>
        <v>2016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4">
        <f t="shared" si="140"/>
        <v>42487.083333333328</v>
      </c>
      <c r="J2268" s="14">
        <f t="shared" si="141"/>
        <v>42469.874907407408</v>
      </c>
      <c r="K2268">
        <v>1461722400</v>
      </c>
      <c r="L2268">
        <v>1460235592</v>
      </c>
      <c r="M2268" t="b">
        <v>0</v>
      </c>
      <c r="N2268">
        <v>194</v>
      </c>
      <c r="O2268" t="b">
        <v>1</v>
      </c>
      <c r="P2268" t="s">
        <v>8295</v>
      </c>
      <c r="Q2268" s="10" t="s">
        <v>8330</v>
      </c>
      <c r="R2268" t="s">
        <v>8348</v>
      </c>
      <c r="S2268">
        <f t="shared" si="142"/>
        <v>320</v>
      </c>
      <c r="T2268">
        <f t="shared" si="143"/>
        <v>2016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4">
        <f t="shared" si="140"/>
        <v>41994.041666666672</v>
      </c>
      <c r="J2269" s="14">
        <f t="shared" si="141"/>
        <v>41968.829826388886</v>
      </c>
      <c r="K2269">
        <v>1419123600</v>
      </c>
      <c r="L2269">
        <v>1416945297</v>
      </c>
      <c r="M2269" t="b">
        <v>0</v>
      </c>
      <c r="N2269">
        <v>404</v>
      </c>
      <c r="O2269" t="b">
        <v>1</v>
      </c>
      <c r="P2269" t="s">
        <v>8295</v>
      </c>
      <c r="Q2269" s="10" t="s">
        <v>8330</v>
      </c>
      <c r="R2269" t="s">
        <v>8348</v>
      </c>
      <c r="S2269">
        <f t="shared" si="142"/>
        <v>381</v>
      </c>
      <c r="T2269">
        <f t="shared" si="143"/>
        <v>2014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4">
        <f t="shared" si="140"/>
        <v>42806.082349537035</v>
      </c>
      <c r="J2270" s="14">
        <f t="shared" si="141"/>
        <v>42776.082349537035</v>
      </c>
      <c r="K2270">
        <v>1489283915</v>
      </c>
      <c r="L2270">
        <v>1486691915</v>
      </c>
      <c r="M2270" t="b">
        <v>0</v>
      </c>
      <c r="N2270">
        <v>194</v>
      </c>
      <c r="O2270" t="b">
        <v>1</v>
      </c>
      <c r="P2270" t="s">
        <v>8295</v>
      </c>
      <c r="Q2270" s="10" t="s">
        <v>8330</v>
      </c>
      <c r="R2270" t="s">
        <v>8348</v>
      </c>
      <c r="S2270">
        <f t="shared" si="142"/>
        <v>103</v>
      </c>
      <c r="T2270">
        <f t="shared" si="143"/>
        <v>2017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4">
        <f t="shared" si="140"/>
        <v>42801.208333333328</v>
      </c>
      <c r="J2271" s="14">
        <f t="shared" si="141"/>
        <v>42776.704432870371</v>
      </c>
      <c r="K2271">
        <v>1488862800</v>
      </c>
      <c r="L2271">
        <v>1486745663</v>
      </c>
      <c r="M2271" t="b">
        <v>0</v>
      </c>
      <c r="N2271">
        <v>902</v>
      </c>
      <c r="O2271" t="b">
        <v>1</v>
      </c>
      <c r="P2271" t="s">
        <v>8295</v>
      </c>
      <c r="Q2271" s="10" t="s">
        <v>8330</v>
      </c>
      <c r="R2271" t="s">
        <v>8348</v>
      </c>
      <c r="S2271">
        <f t="shared" si="142"/>
        <v>1802</v>
      </c>
      <c r="T2271">
        <f t="shared" si="143"/>
        <v>2017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4">
        <f t="shared" si="140"/>
        <v>42745.915972222225</v>
      </c>
      <c r="J2272" s="14">
        <f t="shared" si="141"/>
        <v>42725.869363425925</v>
      </c>
      <c r="K2272">
        <v>1484085540</v>
      </c>
      <c r="L2272">
        <v>1482353513</v>
      </c>
      <c r="M2272" t="b">
        <v>0</v>
      </c>
      <c r="N2272">
        <v>1670</v>
      </c>
      <c r="O2272" t="b">
        <v>1</v>
      </c>
      <c r="P2272" t="s">
        <v>8295</v>
      </c>
      <c r="Q2272" s="10" t="s">
        <v>8330</v>
      </c>
      <c r="R2272" t="s">
        <v>8348</v>
      </c>
      <c r="S2272">
        <f t="shared" si="142"/>
        <v>720</v>
      </c>
      <c r="T2272">
        <f t="shared" si="143"/>
        <v>2016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4">
        <f t="shared" si="140"/>
        <v>42714.000046296293</v>
      </c>
      <c r="J2273" s="14">
        <f t="shared" si="141"/>
        <v>42684.000046296293</v>
      </c>
      <c r="K2273">
        <v>1481328004</v>
      </c>
      <c r="L2273">
        <v>1478736004</v>
      </c>
      <c r="M2273" t="b">
        <v>0</v>
      </c>
      <c r="N2273">
        <v>1328</v>
      </c>
      <c r="O2273" t="b">
        <v>1</v>
      </c>
      <c r="P2273" t="s">
        <v>8295</v>
      </c>
      <c r="Q2273" s="10" t="s">
        <v>8330</v>
      </c>
      <c r="R2273" t="s">
        <v>8348</v>
      </c>
      <c r="S2273">
        <f t="shared" si="142"/>
        <v>283</v>
      </c>
      <c r="T2273">
        <f t="shared" si="143"/>
        <v>2016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4">
        <f t="shared" si="140"/>
        <v>42345.699490740735</v>
      </c>
      <c r="J2274" s="14">
        <f t="shared" si="141"/>
        <v>42315.699490740735</v>
      </c>
      <c r="K2274">
        <v>1449506836</v>
      </c>
      <c r="L2274">
        <v>1446914836</v>
      </c>
      <c r="M2274" t="b">
        <v>0</v>
      </c>
      <c r="N2274">
        <v>944</v>
      </c>
      <c r="O2274" t="b">
        <v>1</v>
      </c>
      <c r="P2274" t="s">
        <v>8295</v>
      </c>
      <c r="Q2274" s="10" t="s">
        <v>8330</v>
      </c>
      <c r="R2274" t="s">
        <v>8348</v>
      </c>
      <c r="S2274">
        <f t="shared" si="142"/>
        <v>1357</v>
      </c>
      <c r="T2274">
        <f t="shared" si="143"/>
        <v>2015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4">
        <f t="shared" si="140"/>
        <v>42806.507430555561</v>
      </c>
      <c r="J2275" s="14">
        <f t="shared" si="141"/>
        <v>42781.549097222218</v>
      </c>
      <c r="K2275">
        <v>1489320642</v>
      </c>
      <c r="L2275">
        <v>1487164242</v>
      </c>
      <c r="M2275" t="b">
        <v>0</v>
      </c>
      <c r="N2275">
        <v>147</v>
      </c>
      <c r="O2275" t="b">
        <v>1</v>
      </c>
      <c r="P2275" t="s">
        <v>8295</v>
      </c>
      <c r="Q2275" s="10" t="s">
        <v>8330</v>
      </c>
      <c r="R2275" t="s">
        <v>8348</v>
      </c>
      <c r="S2275">
        <f t="shared" si="142"/>
        <v>220</v>
      </c>
      <c r="T2275">
        <f t="shared" si="143"/>
        <v>2017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4">
        <f t="shared" si="140"/>
        <v>41693.500659722224</v>
      </c>
      <c r="J2276" s="14">
        <f t="shared" si="141"/>
        <v>41663.500659722224</v>
      </c>
      <c r="K2276">
        <v>1393156857</v>
      </c>
      <c r="L2276">
        <v>1390564857</v>
      </c>
      <c r="M2276" t="b">
        <v>0</v>
      </c>
      <c r="N2276">
        <v>99</v>
      </c>
      <c r="O2276" t="b">
        <v>1</v>
      </c>
      <c r="P2276" t="s">
        <v>8295</v>
      </c>
      <c r="Q2276" s="10" t="s">
        <v>8330</v>
      </c>
      <c r="R2276" t="s">
        <v>8348</v>
      </c>
      <c r="S2276">
        <f t="shared" si="142"/>
        <v>120</v>
      </c>
      <c r="T2276">
        <f t="shared" si="143"/>
        <v>2014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4">
        <f t="shared" si="140"/>
        <v>41995.616655092599</v>
      </c>
      <c r="J2277" s="14">
        <f t="shared" si="141"/>
        <v>41965.616655092599</v>
      </c>
      <c r="K2277">
        <v>1419259679</v>
      </c>
      <c r="L2277">
        <v>1416667679</v>
      </c>
      <c r="M2277" t="b">
        <v>0</v>
      </c>
      <c r="N2277">
        <v>79</v>
      </c>
      <c r="O2277" t="b">
        <v>1</v>
      </c>
      <c r="P2277" t="s">
        <v>8295</v>
      </c>
      <c r="Q2277" s="10" t="s">
        <v>8330</v>
      </c>
      <c r="R2277" t="s">
        <v>8348</v>
      </c>
      <c r="S2277">
        <f t="shared" si="142"/>
        <v>408</v>
      </c>
      <c r="T2277">
        <f t="shared" si="143"/>
        <v>2014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4">
        <f t="shared" si="140"/>
        <v>41644.651493055557</v>
      </c>
      <c r="J2278" s="14">
        <f t="shared" si="141"/>
        <v>41614.651493055557</v>
      </c>
      <c r="K2278">
        <v>1388936289</v>
      </c>
      <c r="L2278">
        <v>1386344289</v>
      </c>
      <c r="M2278" t="b">
        <v>0</v>
      </c>
      <c r="N2278">
        <v>75</v>
      </c>
      <c r="O2278" t="b">
        <v>1</v>
      </c>
      <c r="P2278" t="s">
        <v>8295</v>
      </c>
      <c r="Q2278" s="10" t="s">
        <v>8330</v>
      </c>
      <c r="R2278" t="s">
        <v>8348</v>
      </c>
      <c r="S2278">
        <f t="shared" si="142"/>
        <v>106</v>
      </c>
      <c r="T2278">
        <f t="shared" si="143"/>
        <v>2013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4">
        <f t="shared" si="140"/>
        <v>40966.678506944445</v>
      </c>
      <c r="J2279" s="14">
        <f t="shared" si="141"/>
        <v>40936.678506944445</v>
      </c>
      <c r="K2279">
        <v>1330359423</v>
      </c>
      <c r="L2279">
        <v>1327767423</v>
      </c>
      <c r="M2279" t="b">
        <v>0</v>
      </c>
      <c r="N2279">
        <v>207</v>
      </c>
      <c r="O2279" t="b">
        <v>1</v>
      </c>
      <c r="P2279" t="s">
        <v>8295</v>
      </c>
      <c r="Q2279" s="10" t="s">
        <v>8330</v>
      </c>
      <c r="R2279" t="s">
        <v>8348</v>
      </c>
      <c r="S2279">
        <f t="shared" si="142"/>
        <v>141</v>
      </c>
      <c r="T2279">
        <f t="shared" si="143"/>
        <v>2012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4">
        <f t="shared" si="140"/>
        <v>42372.957638888889</v>
      </c>
      <c r="J2280" s="14">
        <f t="shared" si="141"/>
        <v>42338.709108796291</v>
      </c>
      <c r="K2280">
        <v>1451861940</v>
      </c>
      <c r="L2280">
        <v>1448902867</v>
      </c>
      <c r="M2280" t="b">
        <v>0</v>
      </c>
      <c r="N2280">
        <v>102</v>
      </c>
      <c r="O2280" t="b">
        <v>1</v>
      </c>
      <c r="P2280" t="s">
        <v>8295</v>
      </c>
      <c r="Q2280" s="10" t="s">
        <v>8330</v>
      </c>
      <c r="R2280" t="s">
        <v>8348</v>
      </c>
      <c r="S2280">
        <f t="shared" si="142"/>
        <v>271</v>
      </c>
      <c r="T2280">
        <f t="shared" si="143"/>
        <v>2015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4">
        <f t="shared" si="140"/>
        <v>42039.166666666672</v>
      </c>
      <c r="J2281" s="14">
        <f t="shared" si="141"/>
        <v>42020.806701388887</v>
      </c>
      <c r="K2281">
        <v>1423022400</v>
      </c>
      <c r="L2281">
        <v>1421436099</v>
      </c>
      <c r="M2281" t="b">
        <v>0</v>
      </c>
      <c r="N2281">
        <v>32</v>
      </c>
      <c r="O2281" t="b">
        <v>1</v>
      </c>
      <c r="P2281" t="s">
        <v>8295</v>
      </c>
      <c r="Q2281" s="10" t="s">
        <v>8330</v>
      </c>
      <c r="R2281" t="s">
        <v>8348</v>
      </c>
      <c r="S2281">
        <f t="shared" si="142"/>
        <v>154</v>
      </c>
      <c r="T2281">
        <f t="shared" si="143"/>
        <v>2015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4">
        <f t="shared" si="140"/>
        <v>42264.624895833331</v>
      </c>
      <c r="J2282" s="14">
        <f t="shared" si="141"/>
        <v>42234.624895833331</v>
      </c>
      <c r="K2282">
        <v>1442501991</v>
      </c>
      <c r="L2282">
        <v>1439909991</v>
      </c>
      <c r="M2282" t="b">
        <v>0</v>
      </c>
      <c r="N2282">
        <v>480</v>
      </c>
      <c r="O2282" t="b">
        <v>1</v>
      </c>
      <c r="P2282" t="s">
        <v>8295</v>
      </c>
      <c r="Q2282" s="10" t="s">
        <v>8330</v>
      </c>
      <c r="R2282" t="s">
        <v>8348</v>
      </c>
      <c r="S2282">
        <f t="shared" si="142"/>
        <v>404</v>
      </c>
      <c r="T2282">
        <f t="shared" si="143"/>
        <v>2015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4">
        <f t="shared" si="140"/>
        <v>40749.284722222219</v>
      </c>
      <c r="J2283" s="14">
        <f t="shared" si="141"/>
        <v>40687.285844907405</v>
      </c>
      <c r="K2283">
        <v>1311576600</v>
      </c>
      <c r="L2283">
        <v>1306219897</v>
      </c>
      <c r="M2283" t="b">
        <v>0</v>
      </c>
      <c r="N2283">
        <v>11</v>
      </c>
      <c r="O2283" t="b">
        <v>1</v>
      </c>
      <c r="P2283" t="s">
        <v>8274</v>
      </c>
      <c r="Q2283" s="10" t="s">
        <v>8322</v>
      </c>
      <c r="R2283" t="s">
        <v>8323</v>
      </c>
      <c r="S2283">
        <f t="shared" si="142"/>
        <v>185</v>
      </c>
      <c r="T2283">
        <f t="shared" si="143"/>
        <v>2011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4">
        <f t="shared" si="140"/>
        <v>42383.17460648148</v>
      </c>
      <c r="J2284" s="14">
        <f t="shared" si="141"/>
        <v>42323.17460648148</v>
      </c>
      <c r="K2284">
        <v>1452744686</v>
      </c>
      <c r="L2284">
        <v>1447560686</v>
      </c>
      <c r="M2284" t="b">
        <v>0</v>
      </c>
      <c r="N2284">
        <v>12</v>
      </c>
      <c r="O2284" t="b">
        <v>1</v>
      </c>
      <c r="P2284" t="s">
        <v>8274</v>
      </c>
      <c r="Q2284" s="10" t="s">
        <v>8322</v>
      </c>
      <c r="R2284" t="s">
        <v>8323</v>
      </c>
      <c r="S2284">
        <f t="shared" si="142"/>
        <v>185</v>
      </c>
      <c r="T2284">
        <f t="shared" si="143"/>
        <v>2015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4">
        <f t="shared" si="140"/>
        <v>41038.083379629628</v>
      </c>
      <c r="J2285" s="14">
        <f t="shared" si="141"/>
        <v>40978.125046296293</v>
      </c>
      <c r="K2285">
        <v>1336528804</v>
      </c>
      <c r="L2285">
        <v>1331348404</v>
      </c>
      <c r="M2285" t="b">
        <v>0</v>
      </c>
      <c r="N2285">
        <v>48</v>
      </c>
      <c r="O2285" t="b">
        <v>1</v>
      </c>
      <c r="P2285" t="s">
        <v>8274</v>
      </c>
      <c r="Q2285" s="10" t="s">
        <v>8322</v>
      </c>
      <c r="R2285" t="s">
        <v>8323</v>
      </c>
      <c r="S2285">
        <f t="shared" si="142"/>
        <v>101</v>
      </c>
      <c r="T2285">
        <f t="shared" si="143"/>
        <v>2012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4">
        <f t="shared" si="140"/>
        <v>40614.166666666664</v>
      </c>
      <c r="J2286" s="14">
        <f t="shared" si="141"/>
        <v>40585.796817129631</v>
      </c>
      <c r="K2286">
        <v>1299902400</v>
      </c>
      <c r="L2286">
        <v>1297451245</v>
      </c>
      <c r="M2286" t="b">
        <v>0</v>
      </c>
      <c r="N2286">
        <v>59</v>
      </c>
      <c r="O2286" t="b">
        <v>1</v>
      </c>
      <c r="P2286" t="s">
        <v>8274</v>
      </c>
      <c r="Q2286" s="10" t="s">
        <v>8322</v>
      </c>
      <c r="R2286" t="s">
        <v>8323</v>
      </c>
      <c r="S2286">
        <f t="shared" si="142"/>
        <v>106</v>
      </c>
      <c r="T2286">
        <f t="shared" si="143"/>
        <v>2011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4">
        <f t="shared" si="140"/>
        <v>41089.185682870368</v>
      </c>
      <c r="J2287" s="14">
        <f t="shared" si="141"/>
        <v>41059.185682870368</v>
      </c>
      <c r="K2287">
        <v>1340944043</v>
      </c>
      <c r="L2287">
        <v>1338352043</v>
      </c>
      <c r="M2287" t="b">
        <v>0</v>
      </c>
      <c r="N2287">
        <v>79</v>
      </c>
      <c r="O2287" t="b">
        <v>1</v>
      </c>
      <c r="P2287" t="s">
        <v>8274</v>
      </c>
      <c r="Q2287" s="10" t="s">
        <v>8322</v>
      </c>
      <c r="R2287" t="s">
        <v>8323</v>
      </c>
      <c r="S2287">
        <f t="shared" si="142"/>
        <v>121</v>
      </c>
      <c r="T2287">
        <f t="shared" si="143"/>
        <v>2012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4">
        <f t="shared" si="140"/>
        <v>41523.165972222225</v>
      </c>
      <c r="J2288" s="14">
        <f t="shared" si="141"/>
        <v>41494.963587962964</v>
      </c>
      <c r="K2288">
        <v>1378439940</v>
      </c>
      <c r="L2288">
        <v>1376003254</v>
      </c>
      <c r="M2288" t="b">
        <v>0</v>
      </c>
      <c r="N2288">
        <v>14</v>
      </c>
      <c r="O2288" t="b">
        <v>1</v>
      </c>
      <c r="P2288" t="s">
        <v>8274</v>
      </c>
      <c r="Q2288" s="10" t="s">
        <v>8322</v>
      </c>
      <c r="R2288" t="s">
        <v>8323</v>
      </c>
      <c r="S2288">
        <f t="shared" si="142"/>
        <v>100</v>
      </c>
      <c r="T2288">
        <f t="shared" si="143"/>
        <v>2013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4">
        <f t="shared" si="140"/>
        <v>41813.667361111111</v>
      </c>
      <c r="J2289" s="14">
        <f t="shared" si="141"/>
        <v>41792.667361111111</v>
      </c>
      <c r="K2289">
        <v>1403539260</v>
      </c>
      <c r="L2289">
        <v>1401724860</v>
      </c>
      <c r="M2289" t="b">
        <v>0</v>
      </c>
      <c r="N2289">
        <v>106</v>
      </c>
      <c r="O2289" t="b">
        <v>1</v>
      </c>
      <c r="P2289" t="s">
        <v>8274</v>
      </c>
      <c r="Q2289" s="10" t="s">
        <v>8322</v>
      </c>
      <c r="R2289" t="s">
        <v>8323</v>
      </c>
      <c r="S2289">
        <f t="shared" si="142"/>
        <v>120</v>
      </c>
      <c r="T2289">
        <f t="shared" si="143"/>
        <v>2014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4">
        <f t="shared" si="140"/>
        <v>41086.75</v>
      </c>
      <c r="J2290" s="14">
        <f t="shared" si="141"/>
        <v>41067.827418981484</v>
      </c>
      <c r="K2290">
        <v>1340733600</v>
      </c>
      <c r="L2290">
        <v>1339098689</v>
      </c>
      <c r="M2290" t="b">
        <v>0</v>
      </c>
      <c r="N2290">
        <v>25</v>
      </c>
      <c r="O2290" t="b">
        <v>1</v>
      </c>
      <c r="P2290" t="s">
        <v>8274</v>
      </c>
      <c r="Q2290" s="10" t="s">
        <v>8322</v>
      </c>
      <c r="R2290" t="s">
        <v>8323</v>
      </c>
      <c r="S2290">
        <f t="shared" si="142"/>
        <v>100</v>
      </c>
      <c r="T2290">
        <f t="shared" si="143"/>
        <v>2012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4">
        <f t="shared" si="140"/>
        <v>41614.973611111112</v>
      </c>
      <c r="J2291" s="14">
        <f t="shared" si="141"/>
        <v>41571.998379629629</v>
      </c>
      <c r="K2291">
        <v>1386372120</v>
      </c>
      <c r="L2291">
        <v>1382659060</v>
      </c>
      <c r="M2291" t="b">
        <v>0</v>
      </c>
      <c r="N2291">
        <v>25</v>
      </c>
      <c r="O2291" t="b">
        <v>1</v>
      </c>
      <c r="P2291" t="s">
        <v>8274</v>
      </c>
      <c r="Q2291" s="10" t="s">
        <v>8322</v>
      </c>
      <c r="R2291" t="s">
        <v>8323</v>
      </c>
      <c r="S2291">
        <f t="shared" si="142"/>
        <v>107</v>
      </c>
      <c r="T2291">
        <f t="shared" si="143"/>
        <v>2013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4">
        <f t="shared" si="140"/>
        <v>40148.708333333336</v>
      </c>
      <c r="J2292" s="14">
        <f t="shared" si="141"/>
        <v>40070.253819444442</v>
      </c>
      <c r="K2292">
        <v>1259686800</v>
      </c>
      <c r="L2292">
        <v>1252908330</v>
      </c>
      <c r="M2292" t="b">
        <v>0</v>
      </c>
      <c r="N2292">
        <v>29</v>
      </c>
      <c r="O2292" t="b">
        <v>1</v>
      </c>
      <c r="P2292" t="s">
        <v>8274</v>
      </c>
      <c r="Q2292" s="10" t="s">
        <v>8322</v>
      </c>
      <c r="R2292" t="s">
        <v>8323</v>
      </c>
      <c r="S2292">
        <f t="shared" si="142"/>
        <v>104</v>
      </c>
      <c r="T2292">
        <f t="shared" si="143"/>
        <v>2009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4">
        <f t="shared" si="140"/>
        <v>41022.166666666664</v>
      </c>
      <c r="J2293" s="14">
        <f t="shared" si="141"/>
        <v>40987.977060185185</v>
      </c>
      <c r="K2293">
        <v>1335153600</v>
      </c>
      <c r="L2293">
        <v>1332199618</v>
      </c>
      <c r="M2293" t="b">
        <v>0</v>
      </c>
      <c r="N2293">
        <v>43</v>
      </c>
      <c r="O2293" t="b">
        <v>1</v>
      </c>
      <c r="P2293" t="s">
        <v>8274</v>
      </c>
      <c r="Q2293" s="10" t="s">
        <v>8322</v>
      </c>
      <c r="R2293" t="s">
        <v>8323</v>
      </c>
      <c r="S2293">
        <f t="shared" si="142"/>
        <v>173</v>
      </c>
      <c r="T2293">
        <f t="shared" si="143"/>
        <v>2012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4">
        <f t="shared" si="140"/>
        <v>41017.697638888887</v>
      </c>
      <c r="J2294" s="14">
        <f t="shared" si="141"/>
        <v>40987.697638888887</v>
      </c>
      <c r="K2294">
        <v>1334767476</v>
      </c>
      <c r="L2294">
        <v>1332175476</v>
      </c>
      <c r="M2294" t="b">
        <v>0</v>
      </c>
      <c r="N2294">
        <v>46</v>
      </c>
      <c r="O2294" t="b">
        <v>1</v>
      </c>
      <c r="P2294" t="s">
        <v>8274</v>
      </c>
      <c r="Q2294" s="10" t="s">
        <v>8322</v>
      </c>
      <c r="R2294" t="s">
        <v>8323</v>
      </c>
      <c r="S2294">
        <f t="shared" si="142"/>
        <v>107</v>
      </c>
      <c r="T2294">
        <f t="shared" si="143"/>
        <v>2012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4">
        <f t="shared" si="140"/>
        <v>41177.165972222225</v>
      </c>
      <c r="J2295" s="14">
        <f t="shared" si="141"/>
        <v>41151.708321759259</v>
      </c>
      <c r="K2295">
        <v>1348545540</v>
      </c>
      <c r="L2295">
        <v>1346345999</v>
      </c>
      <c r="M2295" t="b">
        <v>0</v>
      </c>
      <c r="N2295">
        <v>27</v>
      </c>
      <c r="O2295" t="b">
        <v>1</v>
      </c>
      <c r="P2295" t="s">
        <v>8274</v>
      </c>
      <c r="Q2295" s="10" t="s">
        <v>8322</v>
      </c>
      <c r="R2295" t="s">
        <v>8323</v>
      </c>
      <c r="S2295">
        <f t="shared" si="142"/>
        <v>108</v>
      </c>
      <c r="T2295">
        <f t="shared" si="143"/>
        <v>2012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4">
        <f t="shared" si="140"/>
        <v>41294.72314814815</v>
      </c>
      <c r="J2296" s="14">
        <f t="shared" si="141"/>
        <v>41264.72314814815</v>
      </c>
      <c r="K2296">
        <v>1358702480</v>
      </c>
      <c r="L2296">
        <v>1356110480</v>
      </c>
      <c r="M2296" t="b">
        <v>0</v>
      </c>
      <c r="N2296">
        <v>112</v>
      </c>
      <c r="O2296" t="b">
        <v>1</v>
      </c>
      <c r="P2296" t="s">
        <v>8274</v>
      </c>
      <c r="Q2296" s="10" t="s">
        <v>8322</v>
      </c>
      <c r="R2296" t="s">
        <v>8323</v>
      </c>
      <c r="S2296">
        <f t="shared" si="142"/>
        <v>146</v>
      </c>
      <c r="T2296">
        <f t="shared" si="143"/>
        <v>2012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4">
        <f t="shared" si="140"/>
        <v>41300.954351851848</v>
      </c>
      <c r="J2297" s="14">
        <f t="shared" si="141"/>
        <v>41270.954351851848</v>
      </c>
      <c r="K2297">
        <v>1359240856</v>
      </c>
      <c r="L2297">
        <v>1356648856</v>
      </c>
      <c r="M2297" t="b">
        <v>0</v>
      </c>
      <c r="N2297">
        <v>34</v>
      </c>
      <c r="O2297" t="b">
        <v>1</v>
      </c>
      <c r="P2297" t="s">
        <v>8274</v>
      </c>
      <c r="Q2297" s="10" t="s">
        <v>8322</v>
      </c>
      <c r="R2297" t="s">
        <v>8323</v>
      </c>
      <c r="S2297">
        <f t="shared" si="142"/>
        <v>125</v>
      </c>
      <c r="T2297">
        <f t="shared" si="143"/>
        <v>2012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4">
        <f t="shared" si="140"/>
        <v>40962.731782407405</v>
      </c>
      <c r="J2298" s="14">
        <f t="shared" si="141"/>
        <v>40927.731782407405</v>
      </c>
      <c r="K2298">
        <v>1330018426</v>
      </c>
      <c r="L2298">
        <v>1326994426</v>
      </c>
      <c r="M2298" t="b">
        <v>0</v>
      </c>
      <c r="N2298">
        <v>145</v>
      </c>
      <c r="O2298" t="b">
        <v>1</v>
      </c>
      <c r="P2298" t="s">
        <v>8274</v>
      </c>
      <c r="Q2298" s="10" t="s">
        <v>8322</v>
      </c>
      <c r="R2298" t="s">
        <v>8323</v>
      </c>
      <c r="S2298">
        <f t="shared" si="142"/>
        <v>149</v>
      </c>
      <c r="T2298">
        <f t="shared" si="143"/>
        <v>2012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4">
        <f t="shared" si="140"/>
        <v>40982.165972222225</v>
      </c>
      <c r="J2299" s="14">
        <f t="shared" si="141"/>
        <v>40948.042233796295</v>
      </c>
      <c r="K2299">
        <v>1331697540</v>
      </c>
      <c r="L2299">
        <v>1328749249</v>
      </c>
      <c r="M2299" t="b">
        <v>0</v>
      </c>
      <c r="N2299">
        <v>19</v>
      </c>
      <c r="O2299" t="b">
        <v>1</v>
      </c>
      <c r="P2299" t="s">
        <v>8274</v>
      </c>
      <c r="Q2299" s="10" t="s">
        <v>8322</v>
      </c>
      <c r="R2299" t="s">
        <v>8323</v>
      </c>
      <c r="S2299">
        <f t="shared" si="142"/>
        <v>101</v>
      </c>
      <c r="T2299">
        <f t="shared" si="143"/>
        <v>2012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4">
        <f t="shared" si="140"/>
        <v>41724.798993055556</v>
      </c>
      <c r="J2300" s="14">
        <f t="shared" si="141"/>
        <v>41694.84065972222</v>
      </c>
      <c r="K2300">
        <v>1395861033</v>
      </c>
      <c r="L2300">
        <v>1393272633</v>
      </c>
      <c r="M2300" t="b">
        <v>0</v>
      </c>
      <c r="N2300">
        <v>288</v>
      </c>
      <c r="O2300" t="b">
        <v>1</v>
      </c>
      <c r="P2300" t="s">
        <v>8274</v>
      </c>
      <c r="Q2300" s="10" t="s">
        <v>8322</v>
      </c>
      <c r="R2300" t="s">
        <v>8323</v>
      </c>
      <c r="S2300">
        <f t="shared" si="142"/>
        <v>105</v>
      </c>
      <c r="T2300">
        <f t="shared" si="143"/>
        <v>2014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4">
        <f t="shared" si="140"/>
        <v>40580.032511574071</v>
      </c>
      <c r="J2301" s="14">
        <f t="shared" si="141"/>
        <v>40565.032511574071</v>
      </c>
      <c r="K2301">
        <v>1296953209</v>
      </c>
      <c r="L2301">
        <v>1295657209</v>
      </c>
      <c r="M2301" t="b">
        <v>0</v>
      </c>
      <c r="N2301">
        <v>14</v>
      </c>
      <c r="O2301" t="b">
        <v>1</v>
      </c>
      <c r="P2301" t="s">
        <v>8274</v>
      </c>
      <c r="Q2301" s="10" t="s">
        <v>8322</v>
      </c>
      <c r="R2301" t="s">
        <v>8323</v>
      </c>
      <c r="S2301">
        <f t="shared" si="142"/>
        <v>350</v>
      </c>
      <c r="T2301">
        <f t="shared" si="143"/>
        <v>2011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4">
        <f t="shared" si="140"/>
        <v>41088.727037037039</v>
      </c>
      <c r="J2302" s="14">
        <f t="shared" si="141"/>
        <v>41074.727037037039</v>
      </c>
      <c r="K2302">
        <v>1340904416</v>
      </c>
      <c r="L2302">
        <v>1339694816</v>
      </c>
      <c r="M2302" t="b">
        <v>0</v>
      </c>
      <c r="N2302">
        <v>7</v>
      </c>
      <c r="O2302" t="b">
        <v>1</v>
      </c>
      <c r="P2302" t="s">
        <v>8274</v>
      </c>
      <c r="Q2302" s="10" t="s">
        <v>8322</v>
      </c>
      <c r="R2302" t="s">
        <v>8323</v>
      </c>
      <c r="S2302">
        <f t="shared" si="142"/>
        <v>101</v>
      </c>
      <c r="T2302">
        <f t="shared" si="143"/>
        <v>2012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4">
        <f t="shared" si="140"/>
        <v>41446.146944444445</v>
      </c>
      <c r="J2303" s="14">
        <f t="shared" si="141"/>
        <v>41416.146944444445</v>
      </c>
      <c r="K2303">
        <v>1371785496</v>
      </c>
      <c r="L2303">
        <v>1369193496</v>
      </c>
      <c r="M2303" t="b">
        <v>1</v>
      </c>
      <c r="N2303">
        <v>211</v>
      </c>
      <c r="O2303" t="b">
        <v>1</v>
      </c>
      <c r="P2303" t="s">
        <v>8277</v>
      </c>
      <c r="Q2303" s="10" t="s">
        <v>8322</v>
      </c>
      <c r="R2303" t="s">
        <v>8326</v>
      </c>
      <c r="S2303">
        <f t="shared" si="142"/>
        <v>134</v>
      </c>
      <c r="T2303">
        <f t="shared" si="143"/>
        <v>2013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4">
        <f t="shared" si="140"/>
        <v>41639.291666666664</v>
      </c>
      <c r="J2304" s="14">
        <f t="shared" si="141"/>
        <v>41605.868449074071</v>
      </c>
      <c r="K2304">
        <v>1388473200</v>
      </c>
      <c r="L2304">
        <v>1385585434</v>
      </c>
      <c r="M2304" t="b">
        <v>1</v>
      </c>
      <c r="N2304">
        <v>85</v>
      </c>
      <c r="O2304" t="b">
        <v>1</v>
      </c>
      <c r="P2304" t="s">
        <v>8277</v>
      </c>
      <c r="Q2304" s="10" t="s">
        <v>8322</v>
      </c>
      <c r="R2304" t="s">
        <v>8326</v>
      </c>
      <c r="S2304">
        <f t="shared" si="142"/>
        <v>171</v>
      </c>
      <c r="T2304">
        <f t="shared" si="143"/>
        <v>2013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4">
        <f t="shared" si="140"/>
        <v>40890.152731481481</v>
      </c>
      <c r="J2305" s="14">
        <f t="shared" si="141"/>
        <v>40850.111064814817</v>
      </c>
      <c r="K2305">
        <v>1323747596</v>
      </c>
      <c r="L2305">
        <v>1320287996</v>
      </c>
      <c r="M2305" t="b">
        <v>1</v>
      </c>
      <c r="N2305">
        <v>103</v>
      </c>
      <c r="O2305" t="b">
        <v>1</v>
      </c>
      <c r="P2305" t="s">
        <v>8277</v>
      </c>
      <c r="Q2305" s="10" t="s">
        <v>8322</v>
      </c>
      <c r="R2305" t="s">
        <v>8326</v>
      </c>
      <c r="S2305">
        <f t="shared" si="142"/>
        <v>109</v>
      </c>
      <c r="T2305">
        <f t="shared" si="143"/>
        <v>2011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4">
        <f t="shared" ref="I2306:I2369" si="144">K2306/60/60/24+DATE(1970,1,1)</f>
        <v>40544.207638888889</v>
      </c>
      <c r="J2306" s="14">
        <f t="shared" ref="J2306:J2369" si="145">L2306/60/60/24+DATE(1970,1,1)</f>
        <v>40502.815868055557</v>
      </c>
      <c r="K2306">
        <v>1293857940</v>
      </c>
      <c r="L2306">
        <v>1290281691</v>
      </c>
      <c r="M2306" t="b">
        <v>1</v>
      </c>
      <c r="N2306">
        <v>113</v>
      </c>
      <c r="O2306" t="b">
        <v>1</v>
      </c>
      <c r="P2306" t="s">
        <v>8277</v>
      </c>
      <c r="Q2306" s="10" t="s">
        <v>8322</v>
      </c>
      <c r="R2306" t="s">
        <v>8326</v>
      </c>
      <c r="S2306">
        <f t="shared" ref="S2306:S2369" si="146">ROUND(E2306/D2306*100,0)</f>
        <v>101</v>
      </c>
      <c r="T2306">
        <f t="shared" ref="T2306:T2369" si="147">YEAR(J2306)</f>
        <v>2010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4">
        <f t="shared" si="144"/>
        <v>41859.75</v>
      </c>
      <c r="J2307" s="14">
        <f t="shared" si="145"/>
        <v>41834.695277777777</v>
      </c>
      <c r="K2307">
        <v>1407520800</v>
      </c>
      <c r="L2307">
        <v>1405356072</v>
      </c>
      <c r="M2307" t="b">
        <v>1</v>
      </c>
      <c r="N2307">
        <v>167</v>
      </c>
      <c r="O2307" t="b">
        <v>1</v>
      </c>
      <c r="P2307" t="s">
        <v>8277</v>
      </c>
      <c r="Q2307" s="10" t="s">
        <v>8322</v>
      </c>
      <c r="R2307" t="s">
        <v>8326</v>
      </c>
      <c r="S2307">
        <f t="shared" si="146"/>
        <v>101</v>
      </c>
      <c r="T2307">
        <f t="shared" si="147"/>
        <v>2014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4">
        <f t="shared" si="144"/>
        <v>40978.16815972222</v>
      </c>
      <c r="J2308" s="14">
        <f t="shared" si="145"/>
        <v>40948.16815972222</v>
      </c>
      <c r="K2308">
        <v>1331352129</v>
      </c>
      <c r="L2308">
        <v>1328760129</v>
      </c>
      <c r="M2308" t="b">
        <v>1</v>
      </c>
      <c r="N2308">
        <v>73</v>
      </c>
      <c r="O2308" t="b">
        <v>1</v>
      </c>
      <c r="P2308" t="s">
        <v>8277</v>
      </c>
      <c r="Q2308" s="10" t="s">
        <v>8322</v>
      </c>
      <c r="R2308" t="s">
        <v>8326</v>
      </c>
      <c r="S2308">
        <f t="shared" si="146"/>
        <v>107</v>
      </c>
      <c r="T2308">
        <f t="shared" si="147"/>
        <v>2012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4">
        <f t="shared" si="144"/>
        <v>41034.802407407406</v>
      </c>
      <c r="J2309" s="14">
        <f t="shared" si="145"/>
        <v>41004.802465277775</v>
      </c>
      <c r="K2309">
        <v>1336245328</v>
      </c>
      <c r="L2309">
        <v>1333653333</v>
      </c>
      <c r="M2309" t="b">
        <v>1</v>
      </c>
      <c r="N2309">
        <v>75</v>
      </c>
      <c r="O2309" t="b">
        <v>1</v>
      </c>
      <c r="P2309" t="s">
        <v>8277</v>
      </c>
      <c r="Q2309" s="10" t="s">
        <v>8322</v>
      </c>
      <c r="R2309" t="s">
        <v>8326</v>
      </c>
      <c r="S2309">
        <f t="shared" si="146"/>
        <v>107</v>
      </c>
      <c r="T2309">
        <f t="shared" si="147"/>
        <v>2012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4">
        <f t="shared" si="144"/>
        <v>41880.041666666664</v>
      </c>
      <c r="J2310" s="14">
        <f t="shared" si="145"/>
        <v>41851.962916666671</v>
      </c>
      <c r="K2310">
        <v>1409274000</v>
      </c>
      <c r="L2310">
        <v>1406847996</v>
      </c>
      <c r="M2310" t="b">
        <v>1</v>
      </c>
      <c r="N2310">
        <v>614</v>
      </c>
      <c r="O2310" t="b">
        <v>1</v>
      </c>
      <c r="P2310" t="s">
        <v>8277</v>
      </c>
      <c r="Q2310" s="10" t="s">
        <v>8322</v>
      </c>
      <c r="R2310" t="s">
        <v>8326</v>
      </c>
      <c r="S2310">
        <f t="shared" si="146"/>
        <v>101</v>
      </c>
      <c r="T2310">
        <f t="shared" si="147"/>
        <v>2014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4">
        <f t="shared" si="144"/>
        <v>41342.987696759257</v>
      </c>
      <c r="J2311" s="14">
        <f t="shared" si="145"/>
        <v>41307.987696759257</v>
      </c>
      <c r="K2311">
        <v>1362872537</v>
      </c>
      <c r="L2311">
        <v>1359848537</v>
      </c>
      <c r="M2311" t="b">
        <v>1</v>
      </c>
      <c r="N2311">
        <v>107</v>
      </c>
      <c r="O2311" t="b">
        <v>1</v>
      </c>
      <c r="P2311" t="s">
        <v>8277</v>
      </c>
      <c r="Q2311" s="10" t="s">
        <v>8322</v>
      </c>
      <c r="R2311" t="s">
        <v>8326</v>
      </c>
      <c r="S2311">
        <f t="shared" si="146"/>
        <v>107</v>
      </c>
      <c r="T2311">
        <f t="shared" si="147"/>
        <v>2013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4">
        <f t="shared" si="144"/>
        <v>41354.752488425926</v>
      </c>
      <c r="J2312" s="14">
        <f t="shared" si="145"/>
        <v>41324.79415509259</v>
      </c>
      <c r="K2312">
        <v>1363889015</v>
      </c>
      <c r="L2312">
        <v>1361300615</v>
      </c>
      <c r="M2312" t="b">
        <v>1</v>
      </c>
      <c r="N2312">
        <v>1224</v>
      </c>
      <c r="O2312" t="b">
        <v>1</v>
      </c>
      <c r="P2312" t="s">
        <v>8277</v>
      </c>
      <c r="Q2312" s="10" t="s">
        <v>8322</v>
      </c>
      <c r="R2312" t="s">
        <v>8326</v>
      </c>
      <c r="S2312">
        <f t="shared" si="146"/>
        <v>429</v>
      </c>
      <c r="T2312">
        <f t="shared" si="147"/>
        <v>2013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4">
        <f t="shared" si="144"/>
        <v>41766.004502314812</v>
      </c>
      <c r="J2313" s="14">
        <f t="shared" si="145"/>
        <v>41736.004502314812</v>
      </c>
      <c r="K2313">
        <v>1399421189</v>
      </c>
      <c r="L2313">
        <v>1396829189</v>
      </c>
      <c r="M2313" t="b">
        <v>1</v>
      </c>
      <c r="N2313">
        <v>104</v>
      </c>
      <c r="O2313" t="b">
        <v>1</v>
      </c>
      <c r="P2313" t="s">
        <v>8277</v>
      </c>
      <c r="Q2313" s="10" t="s">
        <v>8322</v>
      </c>
      <c r="R2313" t="s">
        <v>8326</v>
      </c>
      <c r="S2313">
        <f t="shared" si="146"/>
        <v>104</v>
      </c>
      <c r="T2313">
        <f t="shared" si="147"/>
        <v>2014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4">
        <f t="shared" si="144"/>
        <v>41747.958333333336</v>
      </c>
      <c r="J2314" s="14">
        <f t="shared" si="145"/>
        <v>41716.632847222223</v>
      </c>
      <c r="K2314">
        <v>1397862000</v>
      </c>
      <c r="L2314">
        <v>1395155478</v>
      </c>
      <c r="M2314" t="b">
        <v>1</v>
      </c>
      <c r="N2314">
        <v>79</v>
      </c>
      <c r="O2314" t="b">
        <v>1</v>
      </c>
      <c r="P2314" t="s">
        <v>8277</v>
      </c>
      <c r="Q2314" s="10" t="s">
        <v>8322</v>
      </c>
      <c r="R2314" t="s">
        <v>8326</v>
      </c>
      <c r="S2314">
        <f t="shared" si="146"/>
        <v>108</v>
      </c>
      <c r="T2314">
        <f t="shared" si="147"/>
        <v>2014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4">
        <f t="shared" si="144"/>
        <v>41032.958634259259</v>
      </c>
      <c r="J2315" s="14">
        <f t="shared" si="145"/>
        <v>41002.958634259259</v>
      </c>
      <c r="K2315">
        <v>1336086026</v>
      </c>
      <c r="L2315">
        <v>1333494026</v>
      </c>
      <c r="M2315" t="b">
        <v>1</v>
      </c>
      <c r="N2315">
        <v>157</v>
      </c>
      <c r="O2315" t="b">
        <v>1</v>
      </c>
      <c r="P2315" t="s">
        <v>8277</v>
      </c>
      <c r="Q2315" s="10" t="s">
        <v>8322</v>
      </c>
      <c r="R2315" t="s">
        <v>8326</v>
      </c>
      <c r="S2315">
        <f t="shared" si="146"/>
        <v>176</v>
      </c>
      <c r="T2315">
        <f t="shared" si="147"/>
        <v>2012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4">
        <f t="shared" si="144"/>
        <v>41067.551585648151</v>
      </c>
      <c r="J2316" s="14">
        <f t="shared" si="145"/>
        <v>41037.551585648151</v>
      </c>
      <c r="K2316">
        <v>1339074857</v>
      </c>
      <c r="L2316">
        <v>1336482857</v>
      </c>
      <c r="M2316" t="b">
        <v>1</v>
      </c>
      <c r="N2316">
        <v>50</v>
      </c>
      <c r="O2316" t="b">
        <v>1</v>
      </c>
      <c r="P2316" t="s">
        <v>8277</v>
      </c>
      <c r="Q2316" s="10" t="s">
        <v>8322</v>
      </c>
      <c r="R2316" t="s">
        <v>8326</v>
      </c>
      <c r="S2316">
        <f t="shared" si="146"/>
        <v>157</v>
      </c>
      <c r="T2316">
        <f t="shared" si="147"/>
        <v>2012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4">
        <f t="shared" si="144"/>
        <v>41034.72619212963</v>
      </c>
      <c r="J2317" s="14">
        <f t="shared" si="145"/>
        <v>41004.72619212963</v>
      </c>
      <c r="K2317">
        <v>1336238743</v>
      </c>
      <c r="L2317">
        <v>1333646743</v>
      </c>
      <c r="M2317" t="b">
        <v>1</v>
      </c>
      <c r="N2317">
        <v>64</v>
      </c>
      <c r="O2317" t="b">
        <v>1</v>
      </c>
      <c r="P2317" t="s">
        <v>8277</v>
      </c>
      <c r="Q2317" s="10" t="s">
        <v>8322</v>
      </c>
      <c r="R2317" t="s">
        <v>8326</v>
      </c>
      <c r="S2317">
        <f t="shared" si="146"/>
        <v>103</v>
      </c>
      <c r="T2317">
        <f t="shared" si="147"/>
        <v>2012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4">
        <f t="shared" si="144"/>
        <v>40156.76666666667</v>
      </c>
      <c r="J2318" s="14">
        <f t="shared" si="145"/>
        <v>40079.725115740745</v>
      </c>
      <c r="K2318">
        <v>1260383040</v>
      </c>
      <c r="L2318">
        <v>1253726650</v>
      </c>
      <c r="M2318" t="b">
        <v>1</v>
      </c>
      <c r="N2318">
        <v>200</v>
      </c>
      <c r="O2318" t="b">
        <v>1</v>
      </c>
      <c r="P2318" t="s">
        <v>8277</v>
      </c>
      <c r="Q2318" s="10" t="s">
        <v>8322</v>
      </c>
      <c r="R2318" t="s">
        <v>8326</v>
      </c>
      <c r="S2318">
        <f t="shared" si="146"/>
        <v>104</v>
      </c>
      <c r="T2318">
        <f t="shared" si="147"/>
        <v>2009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4">
        <f t="shared" si="144"/>
        <v>40224.208333333336</v>
      </c>
      <c r="J2319" s="14">
        <f t="shared" si="145"/>
        <v>40192.542233796295</v>
      </c>
      <c r="K2319">
        <v>1266210000</v>
      </c>
      <c r="L2319">
        <v>1263474049</v>
      </c>
      <c r="M2319" t="b">
        <v>1</v>
      </c>
      <c r="N2319">
        <v>22</v>
      </c>
      <c r="O2319" t="b">
        <v>1</v>
      </c>
      <c r="P2319" t="s">
        <v>8277</v>
      </c>
      <c r="Q2319" s="10" t="s">
        <v>8322</v>
      </c>
      <c r="R2319" t="s">
        <v>8326</v>
      </c>
      <c r="S2319">
        <f t="shared" si="146"/>
        <v>104</v>
      </c>
      <c r="T2319">
        <f t="shared" si="147"/>
        <v>2010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4">
        <f t="shared" si="144"/>
        <v>40082.165972222225</v>
      </c>
      <c r="J2320" s="14">
        <f t="shared" si="145"/>
        <v>40050.643680555557</v>
      </c>
      <c r="K2320">
        <v>1253937540</v>
      </c>
      <c r="L2320">
        <v>1251214014</v>
      </c>
      <c r="M2320" t="b">
        <v>1</v>
      </c>
      <c r="N2320">
        <v>163</v>
      </c>
      <c r="O2320" t="b">
        <v>1</v>
      </c>
      <c r="P2320" t="s">
        <v>8277</v>
      </c>
      <c r="Q2320" s="10" t="s">
        <v>8322</v>
      </c>
      <c r="R2320" t="s">
        <v>8326</v>
      </c>
      <c r="S2320">
        <f t="shared" si="146"/>
        <v>121</v>
      </c>
      <c r="T2320">
        <f t="shared" si="147"/>
        <v>2009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4">
        <f t="shared" si="144"/>
        <v>41623.082002314812</v>
      </c>
      <c r="J2321" s="14">
        <f t="shared" si="145"/>
        <v>41593.082002314812</v>
      </c>
      <c r="K2321">
        <v>1387072685</v>
      </c>
      <c r="L2321">
        <v>1384480685</v>
      </c>
      <c r="M2321" t="b">
        <v>1</v>
      </c>
      <c r="N2321">
        <v>77</v>
      </c>
      <c r="O2321" t="b">
        <v>1</v>
      </c>
      <c r="P2321" t="s">
        <v>8277</v>
      </c>
      <c r="Q2321" s="10" t="s">
        <v>8322</v>
      </c>
      <c r="R2321" t="s">
        <v>8326</v>
      </c>
      <c r="S2321">
        <f t="shared" si="146"/>
        <v>108</v>
      </c>
      <c r="T2321">
        <f t="shared" si="147"/>
        <v>2013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4">
        <f t="shared" si="144"/>
        <v>41731.775462962964</v>
      </c>
      <c r="J2322" s="14">
        <f t="shared" si="145"/>
        <v>41696.817129629628</v>
      </c>
      <c r="K2322">
        <v>1396463800</v>
      </c>
      <c r="L2322">
        <v>1393443400</v>
      </c>
      <c r="M2322" t="b">
        <v>1</v>
      </c>
      <c r="N2322">
        <v>89</v>
      </c>
      <c r="O2322" t="b">
        <v>1</v>
      </c>
      <c r="P2322" t="s">
        <v>8277</v>
      </c>
      <c r="Q2322" s="10" t="s">
        <v>8322</v>
      </c>
      <c r="R2322" t="s">
        <v>8326</v>
      </c>
      <c r="S2322">
        <f t="shared" si="146"/>
        <v>109</v>
      </c>
      <c r="T2322">
        <f t="shared" si="147"/>
        <v>2014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4">
        <f t="shared" si="144"/>
        <v>42829.21876157407</v>
      </c>
      <c r="J2323" s="14">
        <f t="shared" si="145"/>
        <v>42799.260428240741</v>
      </c>
      <c r="K2323">
        <v>1491282901</v>
      </c>
      <c r="L2323">
        <v>1488694501</v>
      </c>
      <c r="M2323" t="b">
        <v>0</v>
      </c>
      <c r="N2323">
        <v>64</v>
      </c>
      <c r="O2323" t="b">
        <v>0</v>
      </c>
      <c r="P2323" t="s">
        <v>8296</v>
      </c>
      <c r="Q2323" s="10" t="s">
        <v>8333</v>
      </c>
      <c r="R2323" t="s">
        <v>8349</v>
      </c>
      <c r="S2323">
        <f t="shared" si="146"/>
        <v>39</v>
      </c>
      <c r="T2323">
        <f t="shared" si="147"/>
        <v>2017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4">
        <f t="shared" si="144"/>
        <v>42834.853807870371</v>
      </c>
      <c r="J2324" s="14">
        <f t="shared" si="145"/>
        <v>42804.895474537043</v>
      </c>
      <c r="K2324">
        <v>1491769769</v>
      </c>
      <c r="L2324">
        <v>1489181369</v>
      </c>
      <c r="M2324" t="b">
        <v>0</v>
      </c>
      <c r="N2324">
        <v>4</v>
      </c>
      <c r="O2324" t="b">
        <v>0</v>
      </c>
      <c r="P2324" t="s">
        <v>8296</v>
      </c>
      <c r="Q2324" s="10" t="s">
        <v>8333</v>
      </c>
      <c r="R2324" t="s">
        <v>8349</v>
      </c>
      <c r="S2324">
        <f t="shared" si="146"/>
        <v>3</v>
      </c>
      <c r="T2324">
        <f t="shared" si="147"/>
        <v>2017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4">
        <f t="shared" si="144"/>
        <v>42814.755173611105</v>
      </c>
      <c r="J2325" s="14">
        <f t="shared" si="145"/>
        <v>42807.755173611105</v>
      </c>
      <c r="K2325">
        <v>1490033247</v>
      </c>
      <c r="L2325">
        <v>1489428447</v>
      </c>
      <c r="M2325" t="b">
        <v>0</v>
      </c>
      <c r="N2325">
        <v>4</v>
      </c>
      <c r="O2325" t="b">
        <v>0</v>
      </c>
      <c r="P2325" t="s">
        <v>8296</v>
      </c>
      <c r="Q2325" s="10" t="s">
        <v>8333</v>
      </c>
      <c r="R2325" t="s">
        <v>8349</v>
      </c>
      <c r="S2325">
        <f t="shared" si="146"/>
        <v>48</v>
      </c>
      <c r="T2325">
        <f t="shared" si="147"/>
        <v>2017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4">
        <f t="shared" si="144"/>
        <v>42820.843576388885</v>
      </c>
      <c r="J2326" s="14">
        <f t="shared" si="145"/>
        <v>42790.885243055556</v>
      </c>
      <c r="K2326">
        <v>1490559285</v>
      </c>
      <c r="L2326">
        <v>1487970885</v>
      </c>
      <c r="M2326" t="b">
        <v>0</v>
      </c>
      <c r="N2326">
        <v>61</v>
      </c>
      <c r="O2326" t="b">
        <v>0</v>
      </c>
      <c r="P2326" t="s">
        <v>8296</v>
      </c>
      <c r="Q2326" s="10" t="s">
        <v>8333</v>
      </c>
      <c r="R2326" t="s">
        <v>8349</v>
      </c>
      <c r="S2326">
        <f t="shared" si="146"/>
        <v>21</v>
      </c>
      <c r="T2326">
        <f t="shared" si="147"/>
        <v>2017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4">
        <f t="shared" si="144"/>
        <v>42823.980682870373</v>
      </c>
      <c r="J2327" s="14">
        <f t="shared" si="145"/>
        <v>42794.022349537037</v>
      </c>
      <c r="K2327">
        <v>1490830331</v>
      </c>
      <c r="L2327">
        <v>1488241931</v>
      </c>
      <c r="M2327" t="b">
        <v>0</v>
      </c>
      <c r="N2327">
        <v>7</v>
      </c>
      <c r="O2327" t="b">
        <v>0</v>
      </c>
      <c r="P2327" t="s">
        <v>8296</v>
      </c>
      <c r="Q2327" s="10" t="s">
        <v>8333</v>
      </c>
      <c r="R2327" t="s">
        <v>8349</v>
      </c>
      <c r="S2327">
        <f t="shared" si="146"/>
        <v>8</v>
      </c>
      <c r="T2327">
        <f t="shared" si="147"/>
        <v>2017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4">
        <f t="shared" si="144"/>
        <v>42855.708333333328</v>
      </c>
      <c r="J2328" s="14">
        <f t="shared" si="145"/>
        <v>42804.034120370372</v>
      </c>
      <c r="K2328">
        <v>1493571600</v>
      </c>
      <c r="L2328">
        <v>1489106948</v>
      </c>
      <c r="M2328" t="b">
        <v>0</v>
      </c>
      <c r="N2328">
        <v>1</v>
      </c>
      <c r="O2328" t="b">
        <v>0</v>
      </c>
      <c r="P2328" t="s">
        <v>8296</v>
      </c>
      <c r="Q2328" s="10" t="s">
        <v>8333</v>
      </c>
      <c r="R2328" t="s">
        <v>8349</v>
      </c>
      <c r="S2328">
        <f t="shared" si="146"/>
        <v>1</v>
      </c>
      <c r="T2328">
        <f t="shared" si="147"/>
        <v>2017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4">
        <f t="shared" si="144"/>
        <v>41877.917129629634</v>
      </c>
      <c r="J2329" s="14">
        <f t="shared" si="145"/>
        <v>41842.917129629634</v>
      </c>
      <c r="K2329">
        <v>1409090440</v>
      </c>
      <c r="L2329">
        <v>1406066440</v>
      </c>
      <c r="M2329" t="b">
        <v>1</v>
      </c>
      <c r="N2329">
        <v>3355</v>
      </c>
      <c r="O2329" t="b">
        <v>1</v>
      </c>
      <c r="P2329" t="s">
        <v>8296</v>
      </c>
      <c r="Q2329" s="10" t="s">
        <v>8333</v>
      </c>
      <c r="R2329" t="s">
        <v>8349</v>
      </c>
      <c r="S2329">
        <f t="shared" si="146"/>
        <v>526</v>
      </c>
      <c r="T2329">
        <f t="shared" si="147"/>
        <v>2014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4">
        <f t="shared" si="144"/>
        <v>42169.781678240746</v>
      </c>
      <c r="J2330" s="14">
        <f t="shared" si="145"/>
        <v>42139.781678240746</v>
      </c>
      <c r="K2330">
        <v>1434307537</v>
      </c>
      <c r="L2330">
        <v>1431715537</v>
      </c>
      <c r="M2330" t="b">
        <v>1</v>
      </c>
      <c r="N2330">
        <v>537</v>
      </c>
      <c r="O2330" t="b">
        <v>1</v>
      </c>
      <c r="P2330" t="s">
        <v>8296</v>
      </c>
      <c r="Q2330" s="10" t="s">
        <v>8333</v>
      </c>
      <c r="R2330" t="s">
        <v>8349</v>
      </c>
      <c r="S2330">
        <f t="shared" si="146"/>
        <v>254</v>
      </c>
      <c r="T2330">
        <f t="shared" si="147"/>
        <v>2015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4">
        <f t="shared" si="144"/>
        <v>41837.624374999999</v>
      </c>
      <c r="J2331" s="14">
        <f t="shared" si="145"/>
        <v>41807.624374999999</v>
      </c>
      <c r="K2331">
        <v>1405609146</v>
      </c>
      <c r="L2331">
        <v>1403017146</v>
      </c>
      <c r="M2331" t="b">
        <v>1</v>
      </c>
      <c r="N2331">
        <v>125</v>
      </c>
      <c r="O2331" t="b">
        <v>1</v>
      </c>
      <c r="P2331" t="s">
        <v>8296</v>
      </c>
      <c r="Q2331" s="10" t="s">
        <v>8333</v>
      </c>
      <c r="R2331" t="s">
        <v>8349</v>
      </c>
      <c r="S2331">
        <f t="shared" si="146"/>
        <v>106</v>
      </c>
      <c r="T2331">
        <f t="shared" si="147"/>
        <v>2014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4">
        <f t="shared" si="144"/>
        <v>42363</v>
      </c>
      <c r="J2332" s="14">
        <f t="shared" si="145"/>
        <v>42332.89980324074</v>
      </c>
      <c r="K2332">
        <v>1451001600</v>
      </c>
      <c r="L2332">
        <v>1448400943</v>
      </c>
      <c r="M2332" t="b">
        <v>1</v>
      </c>
      <c r="N2332">
        <v>163</v>
      </c>
      <c r="O2332" t="b">
        <v>1</v>
      </c>
      <c r="P2332" t="s">
        <v>8296</v>
      </c>
      <c r="Q2332" s="10" t="s">
        <v>8333</v>
      </c>
      <c r="R2332" t="s">
        <v>8349</v>
      </c>
      <c r="S2332">
        <f t="shared" si="146"/>
        <v>102</v>
      </c>
      <c r="T2332">
        <f t="shared" si="147"/>
        <v>2015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4">
        <f t="shared" si="144"/>
        <v>41869.005671296298</v>
      </c>
      <c r="J2333" s="14">
        <f t="shared" si="145"/>
        <v>41839.005671296298</v>
      </c>
      <c r="K2333">
        <v>1408320490</v>
      </c>
      <c r="L2333">
        <v>1405728490</v>
      </c>
      <c r="M2333" t="b">
        <v>1</v>
      </c>
      <c r="N2333">
        <v>283</v>
      </c>
      <c r="O2333" t="b">
        <v>1</v>
      </c>
      <c r="P2333" t="s">
        <v>8296</v>
      </c>
      <c r="Q2333" s="10" t="s">
        <v>8333</v>
      </c>
      <c r="R2333" t="s">
        <v>8349</v>
      </c>
      <c r="S2333">
        <f t="shared" si="146"/>
        <v>144</v>
      </c>
      <c r="T2333">
        <f t="shared" si="147"/>
        <v>2014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4">
        <f t="shared" si="144"/>
        <v>42041.628136574072</v>
      </c>
      <c r="J2334" s="14">
        <f t="shared" si="145"/>
        <v>42011.628136574072</v>
      </c>
      <c r="K2334">
        <v>1423235071</v>
      </c>
      <c r="L2334">
        <v>1420643071</v>
      </c>
      <c r="M2334" t="b">
        <v>1</v>
      </c>
      <c r="N2334">
        <v>352</v>
      </c>
      <c r="O2334" t="b">
        <v>1</v>
      </c>
      <c r="P2334" t="s">
        <v>8296</v>
      </c>
      <c r="Q2334" s="10" t="s">
        <v>8333</v>
      </c>
      <c r="R2334" t="s">
        <v>8349</v>
      </c>
      <c r="S2334">
        <f t="shared" si="146"/>
        <v>106</v>
      </c>
      <c r="T2334">
        <f t="shared" si="147"/>
        <v>2015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4">
        <f t="shared" si="144"/>
        <v>41788.743055555555</v>
      </c>
      <c r="J2335" s="14">
        <f t="shared" si="145"/>
        <v>41767.650347222225</v>
      </c>
      <c r="K2335">
        <v>1401385800</v>
      </c>
      <c r="L2335">
        <v>1399563390</v>
      </c>
      <c r="M2335" t="b">
        <v>1</v>
      </c>
      <c r="N2335">
        <v>94</v>
      </c>
      <c r="O2335" t="b">
        <v>1</v>
      </c>
      <c r="P2335" t="s">
        <v>8296</v>
      </c>
      <c r="Q2335" s="10" t="s">
        <v>8333</v>
      </c>
      <c r="R2335" t="s">
        <v>8349</v>
      </c>
      <c r="S2335">
        <f t="shared" si="146"/>
        <v>212</v>
      </c>
      <c r="T2335">
        <f t="shared" si="147"/>
        <v>2014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4">
        <f t="shared" si="144"/>
        <v>41948.731944444444</v>
      </c>
      <c r="J2336" s="14">
        <f t="shared" si="145"/>
        <v>41918.670115740737</v>
      </c>
      <c r="K2336">
        <v>1415208840</v>
      </c>
      <c r="L2336">
        <v>1412611498</v>
      </c>
      <c r="M2336" t="b">
        <v>1</v>
      </c>
      <c r="N2336">
        <v>67</v>
      </c>
      <c r="O2336" t="b">
        <v>1</v>
      </c>
      <c r="P2336" t="s">
        <v>8296</v>
      </c>
      <c r="Q2336" s="10" t="s">
        <v>8333</v>
      </c>
      <c r="R2336" t="s">
        <v>8349</v>
      </c>
      <c r="S2336">
        <f t="shared" si="146"/>
        <v>102</v>
      </c>
      <c r="T2336">
        <f t="shared" si="147"/>
        <v>2014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4">
        <f t="shared" si="144"/>
        <v>41801.572256944448</v>
      </c>
      <c r="J2337" s="14">
        <f t="shared" si="145"/>
        <v>41771.572256944448</v>
      </c>
      <c r="K2337">
        <v>1402494243</v>
      </c>
      <c r="L2337">
        <v>1399902243</v>
      </c>
      <c r="M2337" t="b">
        <v>1</v>
      </c>
      <c r="N2337">
        <v>221</v>
      </c>
      <c r="O2337" t="b">
        <v>1</v>
      </c>
      <c r="P2337" t="s">
        <v>8296</v>
      </c>
      <c r="Q2337" s="10" t="s">
        <v>8333</v>
      </c>
      <c r="R2337" t="s">
        <v>8349</v>
      </c>
      <c r="S2337">
        <f t="shared" si="146"/>
        <v>102</v>
      </c>
      <c r="T2337">
        <f t="shared" si="147"/>
        <v>2014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4">
        <f t="shared" si="144"/>
        <v>41706.924710648149</v>
      </c>
      <c r="J2338" s="14">
        <f t="shared" si="145"/>
        <v>41666.924710648149</v>
      </c>
      <c r="K2338">
        <v>1394316695</v>
      </c>
      <c r="L2338">
        <v>1390860695</v>
      </c>
      <c r="M2338" t="b">
        <v>1</v>
      </c>
      <c r="N2338">
        <v>2165</v>
      </c>
      <c r="O2338" t="b">
        <v>1</v>
      </c>
      <c r="P2338" t="s">
        <v>8296</v>
      </c>
      <c r="Q2338" s="10" t="s">
        <v>8333</v>
      </c>
      <c r="R2338" t="s">
        <v>8349</v>
      </c>
      <c r="S2338">
        <f t="shared" si="146"/>
        <v>521</v>
      </c>
      <c r="T2338">
        <f t="shared" si="147"/>
        <v>2014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4">
        <f t="shared" si="144"/>
        <v>41816.640543981484</v>
      </c>
      <c r="J2339" s="14">
        <f t="shared" si="145"/>
        <v>41786.640543981484</v>
      </c>
      <c r="K2339">
        <v>1403796143</v>
      </c>
      <c r="L2339">
        <v>1401204143</v>
      </c>
      <c r="M2339" t="b">
        <v>1</v>
      </c>
      <c r="N2339">
        <v>179</v>
      </c>
      <c r="O2339" t="b">
        <v>1</v>
      </c>
      <c r="P2339" t="s">
        <v>8296</v>
      </c>
      <c r="Q2339" s="10" t="s">
        <v>8333</v>
      </c>
      <c r="R2339" t="s">
        <v>8349</v>
      </c>
      <c r="S2339">
        <f t="shared" si="146"/>
        <v>111</v>
      </c>
      <c r="T2339">
        <f t="shared" si="147"/>
        <v>2014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4">
        <f t="shared" si="144"/>
        <v>41819.896805555552</v>
      </c>
      <c r="J2340" s="14">
        <f t="shared" si="145"/>
        <v>41789.896805555552</v>
      </c>
      <c r="K2340">
        <v>1404077484</v>
      </c>
      <c r="L2340">
        <v>1401485484</v>
      </c>
      <c r="M2340" t="b">
        <v>1</v>
      </c>
      <c r="N2340">
        <v>123</v>
      </c>
      <c r="O2340" t="b">
        <v>1</v>
      </c>
      <c r="P2340" t="s">
        <v>8296</v>
      </c>
      <c r="Q2340" s="10" t="s">
        <v>8333</v>
      </c>
      <c r="R2340" t="s">
        <v>8349</v>
      </c>
      <c r="S2340">
        <f t="shared" si="146"/>
        <v>101</v>
      </c>
      <c r="T2340">
        <f t="shared" si="147"/>
        <v>2014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4">
        <f t="shared" si="144"/>
        <v>42723.332638888889</v>
      </c>
      <c r="J2341" s="14">
        <f t="shared" si="145"/>
        <v>42692.79987268518</v>
      </c>
      <c r="K2341">
        <v>1482134340</v>
      </c>
      <c r="L2341">
        <v>1479496309</v>
      </c>
      <c r="M2341" t="b">
        <v>1</v>
      </c>
      <c r="N2341">
        <v>1104</v>
      </c>
      <c r="O2341" t="b">
        <v>1</v>
      </c>
      <c r="P2341" t="s">
        <v>8296</v>
      </c>
      <c r="Q2341" s="10" t="s">
        <v>8333</v>
      </c>
      <c r="R2341" t="s">
        <v>8349</v>
      </c>
      <c r="S2341">
        <f t="shared" si="146"/>
        <v>294</v>
      </c>
      <c r="T2341">
        <f t="shared" si="147"/>
        <v>2016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4">
        <f t="shared" si="144"/>
        <v>42673.642800925925</v>
      </c>
      <c r="J2342" s="14">
        <f t="shared" si="145"/>
        <v>42643.642800925925</v>
      </c>
      <c r="K2342">
        <v>1477841138</v>
      </c>
      <c r="L2342">
        <v>1475249138</v>
      </c>
      <c r="M2342" t="b">
        <v>1</v>
      </c>
      <c r="N2342">
        <v>403</v>
      </c>
      <c r="O2342" t="b">
        <v>1</v>
      </c>
      <c r="P2342" t="s">
        <v>8296</v>
      </c>
      <c r="Q2342" s="10" t="s">
        <v>8333</v>
      </c>
      <c r="R2342" t="s">
        <v>8349</v>
      </c>
      <c r="S2342">
        <f t="shared" si="146"/>
        <v>106</v>
      </c>
      <c r="T2342">
        <f t="shared" si="147"/>
        <v>2016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4">
        <f t="shared" si="144"/>
        <v>42197.813703703709</v>
      </c>
      <c r="J2343" s="14">
        <f t="shared" si="145"/>
        <v>42167.813703703709</v>
      </c>
      <c r="K2343">
        <v>1436729504</v>
      </c>
      <c r="L2343">
        <v>1434137504</v>
      </c>
      <c r="M2343" t="b">
        <v>0</v>
      </c>
      <c r="N2343">
        <v>0</v>
      </c>
      <c r="O2343" t="b">
        <v>0</v>
      </c>
      <c r="P2343" t="s">
        <v>8270</v>
      </c>
      <c r="Q2343" s="10" t="s">
        <v>8316</v>
      </c>
      <c r="R2343" t="s">
        <v>8317</v>
      </c>
      <c r="S2343">
        <f t="shared" si="146"/>
        <v>0</v>
      </c>
      <c r="T2343">
        <f t="shared" si="147"/>
        <v>2015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4">
        <f t="shared" si="144"/>
        <v>41918.208333333336</v>
      </c>
      <c r="J2344" s="14">
        <f t="shared" si="145"/>
        <v>41897.702199074076</v>
      </c>
      <c r="K2344">
        <v>1412571600</v>
      </c>
      <c r="L2344">
        <v>1410799870</v>
      </c>
      <c r="M2344" t="b">
        <v>0</v>
      </c>
      <c r="N2344">
        <v>0</v>
      </c>
      <c r="O2344" t="b">
        <v>0</v>
      </c>
      <c r="P2344" t="s">
        <v>8270</v>
      </c>
      <c r="Q2344" s="10" t="s">
        <v>8316</v>
      </c>
      <c r="R2344" t="s">
        <v>8317</v>
      </c>
      <c r="S2344">
        <f t="shared" si="146"/>
        <v>0</v>
      </c>
      <c r="T2344">
        <f t="shared" si="147"/>
        <v>2014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4">
        <f t="shared" si="144"/>
        <v>42377.82430555555</v>
      </c>
      <c r="J2345" s="14">
        <f t="shared" si="145"/>
        <v>42327.825289351851</v>
      </c>
      <c r="K2345">
        <v>1452282420</v>
      </c>
      <c r="L2345">
        <v>1447962505</v>
      </c>
      <c r="M2345" t="b">
        <v>0</v>
      </c>
      <c r="N2345">
        <v>1</v>
      </c>
      <c r="O2345" t="b">
        <v>0</v>
      </c>
      <c r="P2345" t="s">
        <v>8270</v>
      </c>
      <c r="Q2345" s="10" t="s">
        <v>8316</v>
      </c>
      <c r="R2345" t="s">
        <v>8317</v>
      </c>
      <c r="S2345">
        <f t="shared" si="146"/>
        <v>3</v>
      </c>
      <c r="T2345">
        <f t="shared" si="147"/>
        <v>2015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4">
        <f t="shared" si="144"/>
        <v>42545.727650462963</v>
      </c>
      <c r="J2346" s="14">
        <f t="shared" si="145"/>
        <v>42515.727650462963</v>
      </c>
      <c r="K2346">
        <v>1466789269</v>
      </c>
      <c r="L2346">
        <v>1464197269</v>
      </c>
      <c r="M2346" t="b">
        <v>0</v>
      </c>
      <c r="N2346">
        <v>1</v>
      </c>
      <c r="O2346" t="b">
        <v>0</v>
      </c>
      <c r="P2346" t="s">
        <v>8270</v>
      </c>
      <c r="Q2346" s="10" t="s">
        <v>8316</v>
      </c>
      <c r="R2346" t="s">
        <v>8317</v>
      </c>
      <c r="S2346">
        <f t="shared" si="146"/>
        <v>0</v>
      </c>
      <c r="T2346">
        <f t="shared" si="147"/>
        <v>2016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4">
        <f t="shared" si="144"/>
        <v>42094.985416666663</v>
      </c>
      <c r="J2347" s="14">
        <f t="shared" si="145"/>
        <v>42060.001805555556</v>
      </c>
      <c r="K2347">
        <v>1427845140</v>
      </c>
      <c r="L2347">
        <v>1424822556</v>
      </c>
      <c r="M2347" t="b">
        <v>0</v>
      </c>
      <c r="N2347">
        <v>0</v>
      </c>
      <c r="O2347" t="b">
        <v>0</v>
      </c>
      <c r="P2347" t="s">
        <v>8270</v>
      </c>
      <c r="Q2347" s="10" t="s">
        <v>8316</v>
      </c>
      <c r="R2347" t="s">
        <v>8317</v>
      </c>
      <c r="S2347">
        <f t="shared" si="146"/>
        <v>0</v>
      </c>
      <c r="T2347">
        <f t="shared" si="147"/>
        <v>2015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4">
        <f t="shared" si="144"/>
        <v>42660.79896990741</v>
      </c>
      <c r="J2348" s="14">
        <f t="shared" si="145"/>
        <v>42615.79896990741</v>
      </c>
      <c r="K2348">
        <v>1476731431</v>
      </c>
      <c r="L2348">
        <v>1472843431</v>
      </c>
      <c r="M2348" t="b">
        <v>0</v>
      </c>
      <c r="N2348">
        <v>3</v>
      </c>
      <c r="O2348" t="b">
        <v>0</v>
      </c>
      <c r="P2348" t="s">
        <v>8270</v>
      </c>
      <c r="Q2348" s="10" t="s">
        <v>8316</v>
      </c>
      <c r="R2348" t="s">
        <v>8317</v>
      </c>
      <c r="S2348">
        <f t="shared" si="146"/>
        <v>0</v>
      </c>
      <c r="T2348">
        <f t="shared" si="147"/>
        <v>2016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4">
        <f t="shared" si="144"/>
        <v>42607.607361111113</v>
      </c>
      <c r="J2349" s="14">
        <f t="shared" si="145"/>
        <v>42577.607361111113</v>
      </c>
      <c r="K2349">
        <v>1472135676</v>
      </c>
      <c r="L2349">
        <v>1469543676</v>
      </c>
      <c r="M2349" t="b">
        <v>0</v>
      </c>
      <c r="N2349">
        <v>1</v>
      </c>
      <c r="O2349" t="b">
        <v>0</v>
      </c>
      <c r="P2349" t="s">
        <v>8270</v>
      </c>
      <c r="Q2349" s="10" t="s">
        <v>8316</v>
      </c>
      <c r="R2349" t="s">
        <v>8317</v>
      </c>
      <c r="S2349">
        <f t="shared" si="146"/>
        <v>2</v>
      </c>
      <c r="T2349">
        <f t="shared" si="147"/>
        <v>2016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4">
        <f t="shared" si="144"/>
        <v>42420.932152777779</v>
      </c>
      <c r="J2350" s="14">
        <f t="shared" si="145"/>
        <v>42360.932152777779</v>
      </c>
      <c r="K2350">
        <v>1456006938</v>
      </c>
      <c r="L2350">
        <v>1450822938</v>
      </c>
      <c r="M2350" t="b">
        <v>0</v>
      </c>
      <c r="N2350">
        <v>5</v>
      </c>
      <c r="O2350" t="b">
        <v>0</v>
      </c>
      <c r="P2350" t="s">
        <v>8270</v>
      </c>
      <c r="Q2350" s="10" t="s">
        <v>8316</v>
      </c>
      <c r="R2350" t="s">
        <v>8317</v>
      </c>
      <c r="S2350">
        <f t="shared" si="146"/>
        <v>0</v>
      </c>
      <c r="T2350">
        <f t="shared" si="147"/>
        <v>2015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4">
        <f t="shared" si="144"/>
        <v>42227.775787037041</v>
      </c>
      <c r="J2351" s="14">
        <f t="shared" si="145"/>
        <v>42198.775787037041</v>
      </c>
      <c r="K2351">
        <v>1439318228</v>
      </c>
      <c r="L2351">
        <v>1436812628</v>
      </c>
      <c r="M2351" t="b">
        <v>0</v>
      </c>
      <c r="N2351">
        <v>0</v>
      </c>
      <c r="O2351" t="b">
        <v>0</v>
      </c>
      <c r="P2351" t="s">
        <v>8270</v>
      </c>
      <c r="Q2351" s="10" t="s">
        <v>8316</v>
      </c>
      <c r="R2351" t="s">
        <v>8317</v>
      </c>
      <c r="S2351">
        <f t="shared" si="146"/>
        <v>0</v>
      </c>
      <c r="T2351">
        <f t="shared" si="147"/>
        <v>2015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4">
        <f t="shared" si="144"/>
        <v>42738.842245370368</v>
      </c>
      <c r="J2352" s="14">
        <f t="shared" si="145"/>
        <v>42708.842245370368</v>
      </c>
      <c r="K2352">
        <v>1483474370</v>
      </c>
      <c r="L2352">
        <v>1480882370</v>
      </c>
      <c r="M2352" t="b">
        <v>0</v>
      </c>
      <c r="N2352">
        <v>0</v>
      </c>
      <c r="O2352" t="b">
        <v>0</v>
      </c>
      <c r="P2352" t="s">
        <v>8270</v>
      </c>
      <c r="Q2352" s="10" t="s">
        <v>8316</v>
      </c>
      <c r="R2352" t="s">
        <v>8317</v>
      </c>
      <c r="S2352">
        <f t="shared" si="146"/>
        <v>0</v>
      </c>
      <c r="T2352">
        <f t="shared" si="147"/>
        <v>2016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4">
        <f t="shared" si="144"/>
        <v>42124.101145833338</v>
      </c>
      <c r="J2353" s="14">
        <f t="shared" si="145"/>
        <v>42094.101145833338</v>
      </c>
      <c r="K2353">
        <v>1430360739</v>
      </c>
      <c r="L2353">
        <v>1427768739</v>
      </c>
      <c r="M2353" t="b">
        <v>0</v>
      </c>
      <c r="N2353">
        <v>7</v>
      </c>
      <c r="O2353" t="b">
        <v>0</v>
      </c>
      <c r="P2353" t="s">
        <v>8270</v>
      </c>
      <c r="Q2353" s="10" t="s">
        <v>8316</v>
      </c>
      <c r="R2353" t="s">
        <v>8317</v>
      </c>
      <c r="S2353">
        <f t="shared" si="146"/>
        <v>1</v>
      </c>
      <c r="T2353">
        <f t="shared" si="147"/>
        <v>2015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4">
        <f t="shared" si="144"/>
        <v>42161.633703703701</v>
      </c>
      <c r="J2354" s="14">
        <f t="shared" si="145"/>
        <v>42101.633703703701</v>
      </c>
      <c r="K2354">
        <v>1433603552</v>
      </c>
      <c r="L2354">
        <v>1428419552</v>
      </c>
      <c r="M2354" t="b">
        <v>0</v>
      </c>
      <c r="N2354">
        <v>0</v>
      </c>
      <c r="O2354" t="b">
        <v>0</v>
      </c>
      <c r="P2354" t="s">
        <v>8270</v>
      </c>
      <c r="Q2354" s="10" t="s">
        <v>8316</v>
      </c>
      <c r="R2354" t="s">
        <v>8317</v>
      </c>
      <c r="S2354">
        <f t="shared" si="146"/>
        <v>0</v>
      </c>
      <c r="T2354">
        <f t="shared" si="147"/>
        <v>2015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4">
        <f t="shared" si="144"/>
        <v>42115.676180555558</v>
      </c>
      <c r="J2355" s="14">
        <f t="shared" si="145"/>
        <v>42103.676180555558</v>
      </c>
      <c r="K2355">
        <v>1429632822</v>
      </c>
      <c r="L2355">
        <v>1428596022</v>
      </c>
      <c r="M2355" t="b">
        <v>0</v>
      </c>
      <c r="N2355">
        <v>0</v>
      </c>
      <c r="O2355" t="b">
        <v>0</v>
      </c>
      <c r="P2355" t="s">
        <v>8270</v>
      </c>
      <c r="Q2355" s="10" t="s">
        <v>8316</v>
      </c>
      <c r="R2355" t="s">
        <v>8317</v>
      </c>
      <c r="S2355">
        <f t="shared" si="146"/>
        <v>0</v>
      </c>
      <c r="T2355">
        <f t="shared" si="147"/>
        <v>2015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4">
        <f t="shared" si="144"/>
        <v>42014.722916666666</v>
      </c>
      <c r="J2356" s="14">
        <f t="shared" si="145"/>
        <v>41954.722916666666</v>
      </c>
      <c r="K2356">
        <v>1420910460</v>
      </c>
      <c r="L2356">
        <v>1415726460</v>
      </c>
      <c r="M2356" t="b">
        <v>0</v>
      </c>
      <c r="N2356">
        <v>1</v>
      </c>
      <c r="O2356" t="b">
        <v>0</v>
      </c>
      <c r="P2356" t="s">
        <v>8270</v>
      </c>
      <c r="Q2356" s="10" t="s">
        <v>8316</v>
      </c>
      <c r="R2356" t="s">
        <v>8317</v>
      </c>
      <c r="S2356">
        <f t="shared" si="146"/>
        <v>0</v>
      </c>
      <c r="T2356">
        <f t="shared" si="147"/>
        <v>2014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4">
        <f t="shared" si="144"/>
        <v>42126.918240740735</v>
      </c>
      <c r="J2357" s="14">
        <f t="shared" si="145"/>
        <v>42096.918240740735</v>
      </c>
      <c r="K2357">
        <v>1430604136</v>
      </c>
      <c r="L2357">
        <v>1428012136</v>
      </c>
      <c r="M2357" t="b">
        <v>0</v>
      </c>
      <c r="N2357">
        <v>2</v>
      </c>
      <c r="O2357" t="b">
        <v>0</v>
      </c>
      <c r="P2357" t="s">
        <v>8270</v>
      </c>
      <c r="Q2357" s="10" t="s">
        <v>8316</v>
      </c>
      <c r="R2357" t="s">
        <v>8317</v>
      </c>
      <c r="S2357">
        <f t="shared" si="146"/>
        <v>1</v>
      </c>
      <c r="T2357">
        <f t="shared" si="147"/>
        <v>2015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4">
        <f t="shared" si="144"/>
        <v>42160.78361111111</v>
      </c>
      <c r="J2358" s="14">
        <f t="shared" si="145"/>
        <v>42130.78361111111</v>
      </c>
      <c r="K2358">
        <v>1433530104</v>
      </c>
      <c r="L2358">
        <v>1430938104</v>
      </c>
      <c r="M2358" t="b">
        <v>0</v>
      </c>
      <c r="N2358">
        <v>0</v>
      </c>
      <c r="O2358" t="b">
        <v>0</v>
      </c>
      <c r="P2358" t="s">
        <v>8270</v>
      </c>
      <c r="Q2358" s="10" t="s">
        <v>8316</v>
      </c>
      <c r="R2358" t="s">
        <v>8317</v>
      </c>
      <c r="S2358">
        <f t="shared" si="146"/>
        <v>0</v>
      </c>
      <c r="T2358">
        <f t="shared" si="147"/>
        <v>2015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4">
        <f t="shared" si="144"/>
        <v>42294.620115740734</v>
      </c>
      <c r="J2359" s="14">
        <f t="shared" si="145"/>
        <v>42264.620115740734</v>
      </c>
      <c r="K2359">
        <v>1445093578</v>
      </c>
      <c r="L2359">
        <v>1442501578</v>
      </c>
      <c r="M2359" t="b">
        <v>0</v>
      </c>
      <c r="N2359">
        <v>0</v>
      </c>
      <c r="O2359" t="b">
        <v>0</v>
      </c>
      <c r="P2359" t="s">
        <v>8270</v>
      </c>
      <c r="Q2359" s="10" t="s">
        <v>8316</v>
      </c>
      <c r="R2359" t="s">
        <v>8317</v>
      </c>
      <c r="S2359">
        <f t="shared" si="146"/>
        <v>0</v>
      </c>
      <c r="T2359">
        <f t="shared" si="147"/>
        <v>2015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4">
        <f t="shared" si="144"/>
        <v>42035.027083333334</v>
      </c>
      <c r="J2360" s="14">
        <f t="shared" si="145"/>
        <v>41978.930972222224</v>
      </c>
      <c r="K2360">
        <v>1422664740</v>
      </c>
      <c r="L2360">
        <v>1417818036</v>
      </c>
      <c r="M2360" t="b">
        <v>0</v>
      </c>
      <c r="N2360">
        <v>0</v>
      </c>
      <c r="O2360" t="b">
        <v>0</v>
      </c>
      <c r="P2360" t="s">
        <v>8270</v>
      </c>
      <c r="Q2360" s="10" t="s">
        <v>8316</v>
      </c>
      <c r="R2360" t="s">
        <v>8317</v>
      </c>
      <c r="S2360">
        <f t="shared" si="146"/>
        <v>0</v>
      </c>
      <c r="T2360">
        <f t="shared" si="147"/>
        <v>2014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4">
        <f t="shared" si="144"/>
        <v>42219.649583333332</v>
      </c>
      <c r="J2361" s="14">
        <f t="shared" si="145"/>
        <v>42159.649583333332</v>
      </c>
      <c r="K2361">
        <v>1438616124</v>
      </c>
      <c r="L2361">
        <v>1433432124</v>
      </c>
      <c r="M2361" t="b">
        <v>0</v>
      </c>
      <c r="N2361">
        <v>3</v>
      </c>
      <c r="O2361" t="b">
        <v>0</v>
      </c>
      <c r="P2361" t="s">
        <v>8270</v>
      </c>
      <c r="Q2361" s="10" t="s">
        <v>8316</v>
      </c>
      <c r="R2361" t="s">
        <v>8317</v>
      </c>
      <c r="S2361">
        <f t="shared" si="146"/>
        <v>15</v>
      </c>
      <c r="T2361">
        <f t="shared" si="147"/>
        <v>2015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4">
        <f t="shared" si="144"/>
        <v>42407.70694444445</v>
      </c>
      <c r="J2362" s="14">
        <f t="shared" si="145"/>
        <v>42377.70694444445</v>
      </c>
      <c r="K2362">
        <v>1454864280</v>
      </c>
      <c r="L2362">
        <v>1452272280</v>
      </c>
      <c r="M2362" t="b">
        <v>0</v>
      </c>
      <c r="N2362">
        <v>1</v>
      </c>
      <c r="O2362" t="b">
        <v>0</v>
      </c>
      <c r="P2362" t="s">
        <v>8270</v>
      </c>
      <c r="Q2362" s="10" t="s">
        <v>8316</v>
      </c>
      <c r="R2362" t="s">
        <v>8317</v>
      </c>
      <c r="S2362">
        <f t="shared" si="146"/>
        <v>0</v>
      </c>
      <c r="T2362">
        <f t="shared" si="147"/>
        <v>2016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4">
        <f t="shared" si="144"/>
        <v>42490.916666666672</v>
      </c>
      <c r="J2363" s="14">
        <f t="shared" si="145"/>
        <v>42466.858888888892</v>
      </c>
      <c r="K2363">
        <v>1462053600</v>
      </c>
      <c r="L2363">
        <v>1459975008</v>
      </c>
      <c r="M2363" t="b">
        <v>0</v>
      </c>
      <c r="N2363">
        <v>0</v>
      </c>
      <c r="O2363" t="b">
        <v>0</v>
      </c>
      <c r="P2363" t="s">
        <v>8270</v>
      </c>
      <c r="Q2363" s="10" t="s">
        <v>8316</v>
      </c>
      <c r="R2363" t="s">
        <v>8317</v>
      </c>
      <c r="S2363">
        <f t="shared" si="146"/>
        <v>0</v>
      </c>
      <c r="T2363">
        <f t="shared" si="147"/>
        <v>2016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4">
        <f t="shared" si="144"/>
        <v>41984.688310185185</v>
      </c>
      <c r="J2364" s="14">
        <f t="shared" si="145"/>
        <v>41954.688310185185</v>
      </c>
      <c r="K2364">
        <v>1418315470</v>
      </c>
      <c r="L2364">
        <v>1415723470</v>
      </c>
      <c r="M2364" t="b">
        <v>0</v>
      </c>
      <c r="N2364">
        <v>2</v>
      </c>
      <c r="O2364" t="b">
        <v>0</v>
      </c>
      <c r="P2364" t="s">
        <v>8270</v>
      </c>
      <c r="Q2364" s="10" t="s">
        <v>8316</v>
      </c>
      <c r="R2364" t="s">
        <v>8317</v>
      </c>
      <c r="S2364">
        <f t="shared" si="146"/>
        <v>29</v>
      </c>
      <c r="T2364">
        <f t="shared" si="147"/>
        <v>2014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4">
        <f t="shared" si="144"/>
        <v>42367.011574074073</v>
      </c>
      <c r="J2365" s="14">
        <f t="shared" si="145"/>
        <v>42322.011574074073</v>
      </c>
      <c r="K2365">
        <v>1451348200</v>
      </c>
      <c r="L2365">
        <v>1447460200</v>
      </c>
      <c r="M2365" t="b">
        <v>0</v>
      </c>
      <c r="N2365">
        <v>0</v>
      </c>
      <c r="O2365" t="b">
        <v>0</v>
      </c>
      <c r="P2365" t="s">
        <v>8270</v>
      </c>
      <c r="Q2365" s="10" t="s">
        <v>8316</v>
      </c>
      <c r="R2365" t="s">
        <v>8317</v>
      </c>
      <c r="S2365">
        <f t="shared" si="146"/>
        <v>0</v>
      </c>
      <c r="T2365">
        <f t="shared" si="147"/>
        <v>2015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4">
        <f t="shared" si="144"/>
        <v>42303.934675925921</v>
      </c>
      <c r="J2366" s="14">
        <f t="shared" si="145"/>
        <v>42248.934675925921</v>
      </c>
      <c r="K2366">
        <v>1445898356</v>
      </c>
      <c r="L2366">
        <v>1441146356</v>
      </c>
      <c r="M2366" t="b">
        <v>0</v>
      </c>
      <c r="N2366">
        <v>0</v>
      </c>
      <c r="O2366" t="b">
        <v>0</v>
      </c>
      <c r="P2366" t="s">
        <v>8270</v>
      </c>
      <c r="Q2366" s="10" t="s">
        <v>8316</v>
      </c>
      <c r="R2366" t="s">
        <v>8317</v>
      </c>
      <c r="S2366">
        <f t="shared" si="146"/>
        <v>0</v>
      </c>
      <c r="T2366">
        <f t="shared" si="147"/>
        <v>2015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4">
        <f t="shared" si="144"/>
        <v>42386.958333333328</v>
      </c>
      <c r="J2367" s="14">
        <f t="shared" si="145"/>
        <v>42346.736400462964</v>
      </c>
      <c r="K2367">
        <v>1453071600</v>
      </c>
      <c r="L2367">
        <v>1449596425</v>
      </c>
      <c r="M2367" t="b">
        <v>0</v>
      </c>
      <c r="N2367">
        <v>0</v>
      </c>
      <c r="O2367" t="b">
        <v>0</v>
      </c>
      <c r="P2367" t="s">
        <v>8270</v>
      </c>
      <c r="Q2367" s="10" t="s">
        <v>8316</v>
      </c>
      <c r="R2367" t="s">
        <v>8317</v>
      </c>
      <c r="S2367">
        <f t="shared" si="146"/>
        <v>0</v>
      </c>
      <c r="T2367">
        <f t="shared" si="147"/>
        <v>2015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4">
        <f t="shared" si="144"/>
        <v>42298.531631944439</v>
      </c>
      <c r="J2368" s="14">
        <f t="shared" si="145"/>
        <v>42268.531631944439</v>
      </c>
      <c r="K2368">
        <v>1445431533</v>
      </c>
      <c r="L2368">
        <v>1442839533</v>
      </c>
      <c r="M2368" t="b">
        <v>0</v>
      </c>
      <c r="N2368">
        <v>27</v>
      </c>
      <c r="O2368" t="b">
        <v>0</v>
      </c>
      <c r="P2368" t="s">
        <v>8270</v>
      </c>
      <c r="Q2368" s="10" t="s">
        <v>8316</v>
      </c>
      <c r="R2368" t="s">
        <v>8317</v>
      </c>
      <c r="S2368">
        <f t="shared" si="146"/>
        <v>11</v>
      </c>
      <c r="T2368">
        <f t="shared" si="147"/>
        <v>2015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4">
        <f t="shared" si="144"/>
        <v>42485.928425925929</v>
      </c>
      <c r="J2369" s="14">
        <f t="shared" si="145"/>
        <v>42425.970092592594</v>
      </c>
      <c r="K2369">
        <v>1461622616</v>
      </c>
      <c r="L2369">
        <v>1456442216</v>
      </c>
      <c r="M2369" t="b">
        <v>0</v>
      </c>
      <c r="N2369">
        <v>14</v>
      </c>
      <c r="O2369" t="b">
        <v>0</v>
      </c>
      <c r="P2369" t="s">
        <v>8270</v>
      </c>
      <c r="Q2369" s="10" t="s">
        <v>8316</v>
      </c>
      <c r="R2369" t="s">
        <v>8317</v>
      </c>
      <c r="S2369">
        <f t="shared" si="146"/>
        <v>1</v>
      </c>
      <c r="T2369">
        <f t="shared" si="147"/>
        <v>2016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4">
        <f t="shared" ref="I2370:I2433" si="148">K2370/60/60/24+DATE(1970,1,1)</f>
        <v>42108.680150462969</v>
      </c>
      <c r="J2370" s="14">
        <f t="shared" ref="J2370:J2433" si="149">L2370/60/60/24+DATE(1970,1,1)</f>
        <v>42063.721817129626</v>
      </c>
      <c r="K2370">
        <v>1429028365</v>
      </c>
      <c r="L2370">
        <v>1425143965</v>
      </c>
      <c r="M2370" t="b">
        <v>0</v>
      </c>
      <c r="N2370">
        <v>2</v>
      </c>
      <c r="O2370" t="b">
        <v>0</v>
      </c>
      <c r="P2370" t="s">
        <v>8270</v>
      </c>
      <c r="Q2370" s="10" t="s">
        <v>8316</v>
      </c>
      <c r="R2370" t="s">
        <v>8317</v>
      </c>
      <c r="S2370">
        <f t="shared" ref="S2370:S2433" si="150">ROUND(E2370/D2370*100,0)</f>
        <v>0</v>
      </c>
      <c r="T2370">
        <f t="shared" ref="T2370:T2433" si="151">YEAR(J2370)</f>
        <v>2015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4">
        <f t="shared" si="148"/>
        <v>42410.812627314815</v>
      </c>
      <c r="J2371" s="14">
        <f t="shared" si="149"/>
        <v>42380.812627314815</v>
      </c>
      <c r="K2371">
        <v>1455132611</v>
      </c>
      <c r="L2371">
        <v>1452540611</v>
      </c>
      <c r="M2371" t="b">
        <v>0</v>
      </c>
      <c r="N2371">
        <v>0</v>
      </c>
      <c r="O2371" t="b">
        <v>0</v>
      </c>
      <c r="P2371" t="s">
        <v>8270</v>
      </c>
      <c r="Q2371" s="10" t="s">
        <v>8316</v>
      </c>
      <c r="R2371" t="s">
        <v>8317</v>
      </c>
      <c r="S2371">
        <f t="shared" si="150"/>
        <v>0</v>
      </c>
      <c r="T2371">
        <f t="shared" si="151"/>
        <v>2016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4">
        <f t="shared" si="148"/>
        <v>41991.18913194444</v>
      </c>
      <c r="J2372" s="14">
        <f t="shared" si="149"/>
        <v>41961.18913194444</v>
      </c>
      <c r="K2372">
        <v>1418877141</v>
      </c>
      <c r="L2372">
        <v>1416285141</v>
      </c>
      <c r="M2372" t="b">
        <v>0</v>
      </c>
      <c r="N2372">
        <v>4</v>
      </c>
      <c r="O2372" t="b">
        <v>0</v>
      </c>
      <c r="P2372" t="s">
        <v>8270</v>
      </c>
      <c r="Q2372" s="10" t="s">
        <v>8316</v>
      </c>
      <c r="R2372" t="s">
        <v>8317</v>
      </c>
      <c r="S2372">
        <f t="shared" si="150"/>
        <v>0</v>
      </c>
      <c r="T2372">
        <f t="shared" si="151"/>
        <v>2014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4">
        <f t="shared" si="148"/>
        <v>42180.777731481481</v>
      </c>
      <c r="J2373" s="14">
        <f t="shared" si="149"/>
        <v>42150.777731481481</v>
      </c>
      <c r="K2373">
        <v>1435257596</v>
      </c>
      <c r="L2373">
        <v>1432665596</v>
      </c>
      <c r="M2373" t="b">
        <v>0</v>
      </c>
      <c r="N2373">
        <v>0</v>
      </c>
      <c r="O2373" t="b">
        <v>0</v>
      </c>
      <c r="P2373" t="s">
        <v>8270</v>
      </c>
      <c r="Q2373" s="10" t="s">
        <v>8316</v>
      </c>
      <c r="R2373" t="s">
        <v>8317</v>
      </c>
      <c r="S2373">
        <f t="shared" si="150"/>
        <v>0</v>
      </c>
      <c r="T2373">
        <f t="shared" si="151"/>
        <v>2015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4">
        <f t="shared" si="148"/>
        <v>42118.069108796291</v>
      </c>
      <c r="J2374" s="14">
        <f t="shared" si="149"/>
        <v>42088.069108796291</v>
      </c>
      <c r="K2374">
        <v>1429839571</v>
      </c>
      <c r="L2374">
        <v>1427247571</v>
      </c>
      <c r="M2374" t="b">
        <v>0</v>
      </c>
      <c r="N2374">
        <v>6</v>
      </c>
      <c r="O2374" t="b">
        <v>0</v>
      </c>
      <c r="P2374" t="s">
        <v>8270</v>
      </c>
      <c r="Q2374" s="10" t="s">
        <v>8316</v>
      </c>
      <c r="R2374" t="s">
        <v>8317</v>
      </c>
      <c r="S2374">
        <f t="shared" si="150"/>
        <v>3</v>
      </c>
      <c r="T2374">
        <f t="shared" si="151"/>
        <v>2015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4">
        <f t="shared" si="148"/>
        <v>42245.662314814821</v>
      </c>
      <c r="J2375" s="14">
        <f t="shared" si="149"/>
        <v>42215.662314814821</v>
      </c>
      <c r="K2375">
        <v>1440863624</v>
      </c>
      <c r="L2375">
        <v>1438271624</v>
      </c>
      <c r="M2375" t="b">
        <v>0</v>
      </c>
      <c r="N2375">
        <v>1</v>
      </c>
      <c r="O2375" t="b">
        <v>0</v>
      </c>
      <c r="P2375" t="s">
        <v>8270</v>
      </c>
      <c r="Q2375" s="10" t="s">
        <v>8316</v>
      </c>
      <c r="R2375" t="s">
        <v>8317</v>
      </c>
      <c r="S2375">
        <f t="shared" si="150"/>
        <v>0</v>
      </c>
      <c r="T2375">
        <f t="shared" si="151"/>
        <v>2015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4">
        <f t="shared" si="148"/>
        <v>42047.843287037031</v>
      </c>
      <c r="J2376" s="14">
        <f t="shared" si="149"/>
        <v>42017.843287037031</v>
      </c>
      <c r="K2376">
        <v>1423772060</v>
      </c>
      <c r="L2376">
        <v>1421180060</v>
      </c>
      <c r="M2376" t="b">
        <v>0</v>
      </c>
      <c r="N2376">
        <v>1</v>
      </c>
      <c r="O2376" t="b">
        <v>0</v>
      </c>
      <c r="P2376" t="s">
        <v>8270</v>
      </c>
      <c r="Q2376" s="10" t="s">
        <v>8316</v>
      </c>
      <c r="R2376" t="s">
        <v>8317</v>
      </c>
      <c r="S2376">
        <f t="shared" si="150"/>
        <v>0</v>
      </c>
      <c r="T2376">
        <f t="shared" si="151"/>
        <v>2015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4">
        <f t="shared" si="148"/>
        <v>42622.836076388892</v>
      </c>
      <c r="J2377" s="14">
        <f t="shared" si="149"/>
        <v>42592.836076388892</v>
      </c>
      <c r="K2377">
        <v>1473451437</v>
      </c>
      <c r="L2377">
        <v>1470859437</v>
      </c>
      <c r="M2377" t="b">
        <v>0</v>
      </c>
      <c r="N2377">
        <v>0</v>
      </c>
      <c r="O2377" t="b">
        <v>0</v>
      </c>
      <c r="P2377" t="s">
        <v>8270</v>
      </c>
      <c r="Q2377" s="10" t="s">
        <v>8316</v>
      </c>
      <c r="R2377" t="s">
        <v>8317</v>
      </c>
      <c r="S2377">
        <f t="shared" si="150"/>
        <v>0</v>
      </c>
      <c r="T2377">
        <f t="shared" si="151"/>
        <v>2016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4">
        <f t="shared" si="148"/>
        <v>42348.925532407404</v>
      </c>
      <c r="J2378" s="14">
        <f t="shared" si="149"/>
        <v>42318.925532407404</v>
      </c>
      <c r="K2378">
        <v>1449785566</v>
      </c>
      <c r="L2378">
        <v>1447193566</v>
      </c>
      <c r="M2378" t="b">
        <v>0</v>
      </c>
      <c r="N2378">
        <v>4</v>
      </c>
      <c r="O2378" t="b">
        <v>0</v>
      </c>
      <c r="P2378" t="s">
        <v>8270</v>
      </c>
      <c r="Q2378" s="10" t="s">
        <v>8316</v>
      </c>
      <c r="R2378" t="s">
        <v>8317</v>
      </c>
      <c r="S2378">
        <f t="shared" si="150"/>
        <v>11</v>
      </c>
      <c r="T2378">
        <f t="shared" si="151"/>
        <v>2015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4">
        <f t="shared" si="148"/>
        <v>42699.911840277782</v>
      </c>
      <c r="J2379" s="14">
        <f t="shared" si="149"/>
        <v>42669.870173611111</v>
      </c>
      <c r="K2379">
        <v>1480110783</v>
      </c>
      <c r="L2379">
        <v>1477515183</v>
      </c>
      <c r="M2379" t="b">
        <v>0</v>
      </c>
      <c r="N2379">
        <v>0</v>
      </c>
      <c r="O2379" t="b">
        <v>0</v>
      </c>
      <c r="P2379" t="s">
        <v>8270</v>
      </c>
      <c r="Q2379" s="10" t="s">
        <v>8316</v>
      </c>
      <c r="R2379" t="s">
        <v>8317</v>
      </c>
      <c r="S2379">
        <f t="shared" si="150"/>
        <v>0</v>
      </c>
      <c r="T2379">
        <f t="shared" si="151"/>
        <v>2016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4">
        <f t="shared" si="148"/>
        <v>42242.013078703705</v>
      </c>
      <c r="J2380" s="14">
        <f t="shared" si="149"/>
        <v>42213.013078703705</v>
      </c>
      <c r="K2380">
        <v>1440548330</v>
      </c>
      <c r="L2380">
        <v>1438042730</v>
      </c>
      <c r="M2380" t="b">
        <v>0</v>
      </c>
      <c r="N2380">
        <v>0</v>
      </c>
      <c r="O2380" t="b">
        <v>0</v>
      </c>
      <c r="P2380" t="s">
        <v>8270</v>
      </c>
      <c r="Q2380" s="10" t="s">
        <v>8316</v>
      </c>
      <c r="R2380" t="s">
        <v>8317</v>
      </c>
      <c r="S2380">
        <f t="shared" si="150"/>
        <v>0</v>
      </c>
      <c r="T2380">
        <f t="shared" si="151"/>
        <v>2015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4">
        <f t="shared" si="148"/>
        <v>42282.016388888893</v>
      </c>
      <c r="J2381" s="14">
        <f t="shared" si="149"/>
        <v>42237.016388888893</v>
      </c>
      <c r="K2381">
        <v>1444004616</v>
      </c>
      <c r="L2381">
        <v>1440116616</v>
      </c>
      <c r="M2381" t="b">
        <v>0</v>
      </c>
      <c r="N2381">
        <v>0</v>
      </c>
      <c r="O2381" t="b">
        <v>0</v>
      </c>
      <c r="P2381" t="s">
        <v>8270</v>
      </c>
      <c r="Q2381" s="10" t="s">
        <v>8316</v>
      </c>
      <c r="R2381" t="s">
        <v>8317</v>
      </c>
      <c r="S2381">
        <f t="shared" si="150"/>
        <v>0</v>
      </c>
      <c r="T2381">
        <f t="shared" si="151"/>
        <v>2015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4">
        <f t="shared" si="148"/>
        <v>42278.793310185181</v>
      </c>
      <c r="J2382" s="14">
        <f t="shared" si="149"/>
        <v>42248.793310185181</v>
      </c>
      <c r="K2382">
        <v>1443726142</v>
      </c>
      <c r="L2382">
        <v>1441134142</v>
      </c>
      <c r="M2382" t="b">
        <v>0</v>
      </c>
      <c r="N2382">
        <v>3</v>
      </c>
      <c r="O2382" t="b">
        <v>0</v>
      </c>
      <c r="P2382" t="s">
        <v>8270</v>
      </c>
      <c r="Q2382" s="10" t="s">
        <v>8316</v>
      </c>
      <c r="R2382" t="s">
        <v>8317</v>
      </c>
      <c r="S2382">
        <f t="shared" si="150"/>
        <v>0</v>
      </c>
      <c r="T2382">
        <f t="shared" si="151"/>
        <v>2015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4">
        <f t="shared" si="148"/>
        <v>42104.935740740737</v>
      </c>
      <c r="J2383" s="14">
        <f t="shared" si="149"/>
        <v>42074.935740740737</v>
      </c>
      <c r="K2383">
        <v>1428704848</v>
      </c>
      <c r="L2383">
        <v>1426112848</v>
      </c>
      <c r="M2383" t="b">
        <v>0</v>
      </c>
      <c r="N2383">
        <v>7</v>
      </c>
      <c r="O2383" t="b">
        <v>0</v>
      </c>
      <c r="P2383" t="s">
        <v>8270</v>
      </c>
      <c r="Q2383" s="10" t="s">
        <v>8316</v>
      </c>
      <c r="R2383" t="s">
        <v>8317</v>
      </c>
      <c r="S2383">
        <f t="shared" si="150"/>
        <v>2</v>
      </c>
      <c r="T2383">
        <f t="shared" si="151"/>
        <v>2015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4">
        <f t="shared" si="148"/>
        <v>42220.187534722223</v>
      </c>
      <c r="J2384" s="14">
        <f t="shared" si="149"/>
        <v>42195.187534722223</v>
      </c>
      <c r="K2384">
        <v>1438662603</v>
      </c>
      <c r="L2384">
        <v>1436502603</v>
      </c>
      <c r="M2384" t="b">
        <v>0</v>
      </c>
      <c r="N2384">
        <v>2</v>
      </c>
      <c r="O2384" t="b">
        <v>0</v>
      </c>
      <c r="P2384" t="s">
        <v>8270</v>
      </c>
      <c r="Q2384" s="10" t="s">
        <v>8316</v>
      </c>
      <c r="R2384" t="s">
        <v>8317</v>
      </c>
      <c r="S2384">
        <f t="shared" si="150"/>
        <v>3</v>
      </c>
      <c r="T2384">
        <f t="shared" si="151"/>
        <v>2015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4">
        <f t="shared" si="148"/>
        <v>42057.056793981479</v>
      </c>
      <c r="J2385" s="14">
        <f t="shared" si="149"/>
        <v>42027.056793981479</v>
      </c>
      <c r="K2385">
        <v>1424568107</v>
      </c>
      <c r="L2385">
        <v>1421976107</v>
      </c>
      <c r="M2385" t="b">
        <v>0</v>
      </c>
      <c r="N2385">
        <v>3</v>
      </c>
      <c r="O2385" t="b">
        <v>0</v>
      </c>
      <c r="P2385" t="s">
        <v>8270</v>
      </c>
      <c r="Q2385" s="10" t="s">
        <v>8316</v>
      </c>
      <c r="R2385" t="s">
        <v>8317</v>
      </c>
      <c r="S2385">
        <f t="shared" si="150"/>
        <v>4</v>
      </c>
      <c r="T2385">
        <f t="shared" si="151"/>
        <v>2015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4">
        <f t="shared" si="148"/>
        <v>41957.109293981484</v>
      </c>
      <c r="J2386" s="14">
        <f t="shared" si="149"/>
        <v>41927.067627314813</v>
      </c>
      <c r="K2386">
        <v>1415932643</v>
      </c>
      <c r="L2386">
        <v>1413337043</v>
      </c>
      <c r="M2386" t="b">
        <v>0</v>
      </c>
      <c r="N2386">
        <v>8</v>
      </c>
      <c r="O2386" t="b">
        <v>0</v>
      </c>
      <c r="P2386" t="s">
        <v>8270</v>
      </c>
      <c r="Q2386" s="10" t="s">
        <v>8316</v>
      </c>
      <c r="R2386" t="s">
        <v>8317</v>
      </c>
      <c r="S2386">
        <f t="shared" si="150"/>
        <v>1</v>
      </c>
      <c r="T2386">
        <f t="shared" si="151"/>
        <v>2014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4">
        <f t="shared" si="148"/>
        <v>42221.70175925926</v>
      </c>
      <c r="J2387" s="14">
        <f t="shared" si="149"/>
        <v>42191.70175925926</v>
      </c>
      <c r="K2387">
        <v>1438793432</v>
      </c>
      <c r="L2387">
        <v>1436201432</v>
      </c>
      <c r="M2387" t="b">
        <v>0</v>
      </c>
      <c r="N2387">
        <v>7</v>
      </c>
      <c r="O2387" t="b">
        <v>0</v>
      </c>
      <c r="P2387" t="s">
        <v>8270</v>
      </c>
      <c r="Q2387" s="10" t="s">
        <v>8316</v>
      </c>
      <c r="R2387" t="s">
        <v>8317</v>
      </c>
      <c r="S2387">
        <f t="shared" si="150"/>
        <v>1</v>
      </c>
      <c r="T2387">
        <f t="shared" si="151"/>
        <v>2015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4">
        <f t="shared" si="148"/>
        <v>42014.838240740741</v>
      </c>
      <c r="J2388" s="14">
        <f t="shared" si="149"/>
        <v>41954.838240740741</v>
      </c>
      <c r="K2388">
        <v>1420920424</v>
      </c>
      <c r="L2388">
        <v>1415736424</v>
      </c>
      <c r="M2388" t="b">
        <v>0</v>
      </c>
      <c r="N2388">
        <v>0</v>
      </c>
      <c r="O2388" t="b">
        <v>0</v>
      </c>
      <c r="P2388" t="s">
        <v>8270</v>
      </c>
      <c r="Q2388" s="10" t="s">
        <v>8316</v>
      </c>
      <c r="R2388" t="s">
        <v>8317</v>
      </c>
      <c r="S2388">
        <f t="shared" si="150"/>
        <v>0</v>
      </c>
      <c r="T2388">
        <f t="shared" si="151"/>
        <v>2014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4">
        <f t="shared" si="148"/>
        <v>42573.626620370371</v>
      </c>
      <c r="J2389" s="14">
        <f t="shared" si="149"/>
        <v>42528.626620370371</v>
      </c>
      <c r="K2389">
        <v>1469199740</v>
      </c>
      <c r="L2389">
        <v>1465311740</v>
      </c>
      <c r="M2389" t="b">
        <v>0</v>
      </c>
      <c r="N2389">
        <v>3</v>
      </c>
      <c r="O2389" t="b">
        <v>0</v>
      </c>
      <c r="P2389" t="s">
        <v>8270</v>
      </c>
      <c r="Q2389" s="10" t="s">
        <v>8316</v>
      </c>
      <c r="R2389" t="s">
        <v>8317</v>
      </c>
      <c r="S2389">
        <f t="shared" si="150"/>
        <v>1</v>
      </c>
      <c r="T2389">
        <f t="shared" si="151"/>
        <v>2016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4">
        <f t="shared" si="148"/>
        <v>42019.811805555553</v>
      </c>
      <c r="J2390" s="14">
        <f t="shared" si="149"/>
        <v>41989.853692129633</v>
      </c>
      <c r="K2390">
        <v>1421350140</v>
      </c>
      <c r="L2390">
        <v>1418761759</v>
      </c>
      <c r="M2390" t="b">
        <v>0</v>
      </c>
      <c r="N2390">
        <v>8</v>
      </c>
      <c r="O2390" t="b">
        <v>0</v>
      </c>
      <c r="P2390" t="s">
        <v>8270</v>
      </c>
      <c r="Q2390" s="10" t="s">
        <v>8316</v>
      </c>
      <c r="R2390" t="s">
        <v>8317</v>
      </c>
      <c r="S2390">
        <f t="shared" si="150"/>
        <v>1</v>
      </c>
      <c r="T2390">
        <f t="shared" si="151"/>
        <v>2014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4">
        <f t="shared" si="148"/>
        <v>42210.915972222225</v>
      </c>
      <c r="J2391" s="14">
        <f t="shared" si="149"/>
        <v>42179.653379629628</v>
      </c>
      <c r="K2391">
        <v>1437861540</v>
      </c>
      <c r="L2391">
        <v>1435160452</v>
      </c>
      <c r="M2391" t="b">
        <v>0</v>
      </c>
      <c r="N2391">
        <v>1</v>
      </c>
      <c r="O2391" t="b">
        <v>0</v>
      </c>
      <c r="P2391" t="s">
        <v>8270</v>
      </c>
      <c r="Q2391" s="10" t="s">
        <v>8316</v>
      </c>
      <c r="R2391" t="s">
        <v>8317</v>
      </c>
      <c r="S2391">
        <f t="shared" si="150"/>
        <v>0</v>
      </c>
      <c r="T2391">
        <f t="shared" si="151"/>
        <v>2015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4">
        <f t="shared" si="148"/>
        <v>42008.262314814812</v>
      </c>
      <c r="J2392" s="14">
        <f t="shared" si="149"/>
        <v>41968.262314814812</v>
      </c>
      <c r="K2392">
        <v>1420352264</v>
      </c>
      <c r="L2392">
        <v>1416896264</v>
      </c>
      <c r="M2392" t="b">
        <v>0</v>
      </c>
      <c r="N2392">
        <v>0</v>
      </c>
      <c r="O2392" t="b">
        <v>0</v>
      </c>
      <c r="P2392" t="s">
        <v>8270</v>
      </c>
      <c r="Q2392" s="10" t="s">
        <v>8316</v>
      </c>
      <c r="R2392" t="s">
        <v>8317</v>
      </c>
      <c r="S2392">
        <f t="shared" si="150"/>
        <v>0</v>
      </c>
      <c r="T2392">
        <f t="shared" si="151"/>
        <v>2014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4">
        <f t="shared" si="148"/>
        <v>42094.752824074079</v>
      </c>
      <c r="J2393" s="14">
        <f t="shared" si="149"/>
        <v>42064.794490740736</v>
      </c>
      <c r="K2393">
        <v>1427825044</v>
      </c>
      <c r="L2393">
        <v>1425236644</v>
      </c>
      <c r="M2393" t="b">
        <v>0</v>
      </c>
      <c r="N2393">
        <v>1</v>
      </c>
      <c r="O2393" t="b">
        <v>0</v>
      </c>
      <c r="P2393" t="s">
        <v>8270</v>
      </c>
      <c r="Q2393" s="10" t="s">
        <v>8316</v>
      </c>
      <c r="R2393" t="s">
        <v>8317</v>
      </c>
      <c r="S2393">
        <f t="shared" si="150"/>
        <v>0</v>
      </c>
      <c r="T2393">
        <f t="shared" si="151"/>
        <v>2015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4">
        <f t="shared" si="148"/>
        <v>42306.120636574073</v>
      </c>
      <c r="J2394" s="14">
        <f t="shared" si="149"/>
        <v>42276.120636574073</v>
      </c>
      <c r="K2394">
        <v>1446087223</v>
      </c>
      <c r="L2394">
        <v>1443495223</v>
      </c>
      <c r="M2394" t="b">
        <v>0</v>
      </c>
      <c r="N2394">
        <v>0</v>
      </c>
      <c r="O2394" t="b">
        <v>0</v>
      </c>
      <c r="P2394" t="s">
        <v>8270</v>
      </c>
      <c r="Q2394" s="10" t="s">
        <v>8316</v>
      </c>
      <c r="R2394" t="s">
        <v>8317</v>
      </c>
      <c r="S2394">
        <f t="shared" si="150"/>
        <v>0</v>
      </c>
      <c r="T2394">
        <f t="shared" si="151"/>
        <v>2015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4">
        <f t="shared" si="148"/>
        <v>42224.648344907408</v>
      </c>
      <c r="J2395" s="14">
        <f t="shared" si="149"/>
        <v>42194.648344907408</v>
      </c>
      <c r="K2395">
        <v>1439048017</v>
      </c>
      <c r="L2395">
        <v>1436456017</v>
      </c>
      <c r="M2395" t="b">
        <v>0</v>
      </c>
      <c r="N2395">
        <v>1</v>
      </c>
      <c r="O2395" t="b">
        <v>0</v>
      </c>
      <c r="P2395" t="s">
        <v>8270</v>
      </c>
      <c r="Q2395" s="10" t="s">
        <v>8316</v>
      </c>
      <c r="R2395" t="s">
        <v>8317</v>
      </c>
      <c r="S2395">
        <f t="shared" si="150"/>
        <v>0</v>
      </c>
      <c r="T2395">
        <f t="shared" si="151"/>
        <v>2015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4">
        <f t="shared" si="148"/>
        <v>42061.362187499995</v>
      </c>
      <c r="J2396" s="14">
        <f t="shared" si="149"/>
        <v>42031.362187499995</v>
      </c>
      <c r="K2396">
        <v>1424940093</v>
      </c>
      <c r="L2396">
        <v>1422348093</v>
      </c>
      <c r="M2396" t="b">
        <v>0</v>
      </c>
      <c r="N2396">
        <v>2</v>
      </c>
      <c r="O2396" t="b">
        <v>0</v>
      </c>
      <c r="P2396" t="s">
        <v>8270</v>
      </c>
      <c r="Q2396" s="10" t="s">
        <v>8316</v>
      </c>
      <c r="R2396" t="s">
        <v>8317</v>
      </c>
      <c r="S2396">
        <f t="shared" si="150"/>
        <v>0</v>
      </c>
      <c r="T2396">
        <f t="shared" si="151"/>
        <v>2015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4">
        <f t="shared" si="148"/>
        <v>42745.372916666667</v>
      </c>
      <c r="J2397" s="14">
        <f t="shared" si="149"/>
        <v>42717.121377314819</v>
      </c>
      <c r="K2397">
        <v>1484038620</v>
      </c>
      <c r="L2397">
        <v>1481597687</v>
      </c>
      <c r="M2397" t="b">
        <v>0</v>
      </c>
      <c r="N2397">
        <v>0</v>
      </c>
      <c r="O2397" t="b">
        <v>0</v>
      </c>
      <c r="P2397" t="s">
        <v>8270</v>
      </c>
      <c r="Q2397" s="10" t="s">
        <v>8316</v>
      </c>
      <c r="R2397" t="s">
        <v>8317</v>
      </c>
      <c r="S2397">
        <f t="shared" si="150"/>
        <v>0</v>
      </c>
      <c r="T2397">
        <f t="shared" si="151"/>
        <v>2016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4">
        <f t="shared" si="148"/>
        <v>42292.849050925928</v>
      </c>
      <c r="J2398" s="14">
        <f t="shared" si="149"/>
        <v>42262.849050925928</v>
      </c>
      <c r="K2398">
        <v>1444940558</v>
      </c>
      <c r="L2398">
        <v>1442348558</v>
      </c>
      <c r="M2398" t="b">
        <v>0</v>
      </c>
      <c r="N2398">
        <v>1</v>
      </c>
      <c r="O2398" t="b">
        <v>0</v>
      </c>
      <c r="P2398" t="s">
        <v>8270</v>
      </c>
      <c r="Q2398" s="10" t="s">
        <v>8316</v>
      </c>
      <c r="R2398" t="s">
        <v>8317</v>
      </c>
      <c r="S2398">
        <f t="shared" si="150"/>
        <v>0</v>
      </c>
      <c r="T2398">
        <f t="shared" si="151"/>
        <v>2015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4">
        <f t="shared" si="148"/>
        <v>42006.88490740741</v>
      </c>
      <c r="J2399" s="14">
        <f t="shared" si="149"/>
        <v>41976.88490740741</v>
      </c>
      <c r="K2399">
        <v>1420233256</v>
      </c>
      <c r="L2399">
        <v>1417641256</v>
      </c>
      <c r="M2399" t="b">
        <v>0</v>
      </c>
      <c r="N2399">
        <v>0</v>
      </c>
      <c r="O2399" t="b">
        <v>0</v>
      </c>
      <c r="P2399" t="s">
        <v>8270</v>
      </c>
      <c r="Q2399" s="10" t="s">
        <v>8316</v>
      </c>
      <c r="R2399" t="s">
        <v>8317</v>
      </c>
      <c r="S2399">
        <f t="shared" si="150"/>
        <v>0</v>
      </c>
      <c r="T2399">
        <f t="shared" si="151"/>
        <v>2014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4">
        <f t="shared" si="148"/>
        <v>42187.916481481487</v>
      </c>
      <c r="J2400" s="14">
        <f t="shared" si="149"/>
        <v>42157.916481481487</v>
      </c>
      <c r="K2400">
        <v>1435874384</v>
      </c>
      <c r="L2400">
        <v>1433282384</v>
      </c>
      <c r="M2400" t="b">
        <v>0</v>
      </c>
      <c r="N2400">
        <v>0</v>
      </c>
      <c r="O2400" t="b">
        <v>0</v>
      </c>
      <c r="P2400" t="s">
        <v>8270</v>
      </c>
      <c r="Q2400" s="10" t="s">
        <v>8316</v>
      </c>
      <c r="R2400" t="s">
        <v>8317</v>
      </c>
      <c r="S2400">
        <f t="shared" si="150"/>
        <v>0</v>
      </c>
      <c r="T2400">
        <f t="shared" si="151"/>
        <v>2015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4">
        <f t="shared" si="148"/>
        <v>41991.853078703702</v>
      </c>
      <c r="J2401" s="14">
        <f t="shared" si="149"/>
        <v>41956.853078703702</v>
      </c>
      <c r="K2401">
        <v>1418934506</v>
      </c>
      <c r="L2401">
        <v>1415910506</v>
      </c>
      <c r="M2401" t="b">
        <v>0</v>
      </c>
      <c r="N2401">
        <v>0</v>
      </c>
      <c r="O2401" t="b">
        <v>0</v>
      </c>
      <c r="P2401" t="s">
        <v>8270</v>
      </c>
      <c r="Q2401" s="10" t="s">
        <v>8316</v>
      </c>
      <c r="R2401" t="s">
        <v>8317</v>
      </c>
      <c r="S2401">
        <f t="shared" si="150"/>
        <v>0</v>
      </c>
      <c r="T2401">
        <f t="shared" si="151"/>
        <v>2014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4">
        <f t="shared" si="148"/>
        <v>42474.268101851849</v>
      </c>
      <c r="J2402" s="14">
        <f t="shared" si="149"/>
        <v>42444.268101851849</v>
      </c>
      <c r="K2402">
        <v>1460615164</v>
      </c>
      <c r="L2402">
        <v>1458023164</v>
      </c>
      <c r="M2402" t="b">
        <v>0</v>
      </c>
      <c r="N2402">
        <v>0</v>
      </c>
      <c r="O2402" t="b">
        <v>0</v>
      </c>
      <c r="P2402" t="s">
        <v>8270</v>
      </c>
      <c r="Q2402" s="10" t="s">
        <v>8316</v>
      </c>
      <c r="R2402" t="s">
        <v>8317</v>
      </c>
      <c r="S2402">
        <f t="shared" si="150"/>
        <v>0</v>
      </c>
      <c r="T2402">
        <f t="shared" si="151"/>
        <v>2016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4">
        <f t="shared" si="148"/>
        <v>42434.822870370372</v>
      </c>
      <c r="J2403" s="14">
        <f t="shared" si="149"/>
        <v>42374.822870370372</v>
      </c>
      <c r="K2403">
        <v>1457207096</v>
      </c>
      <c r="L2403">
        <v>1452023096</v>
      </c>
      <c r="M2403" t="b">
        <v>0</v>
      </c>
      <c r="N2403">
        <v>9</v>
      </c>
      <c r="O2403" t="b">
        <v>0</v>
      </c>
      <c r="P2403" t="s">
        <v>8282</v>
      </c>
      <c r="Q2403" s="10" t="s">
        <v>8333</v>
      </c>
      <c r="R2403" t="s">
        <v>8334</v>
      </c>
      <c r="S2403">
        <f t="shared" si="150"/>
        <v>1</v>
      </c>
      <c r="T2403">
        <f t="shared" si="151"/>
        <v>2016</v>
      </c>
    </row>
    <row r="2404" spans="1:20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4">
        <f t="shared" si="148"/>
        <v>42137.679756944446</v>
      </c>
      <c r="J2404" s="14">
        <f t="shared" si="149"/>
        <v>42107.679756944446</v>
      </c>
      <c r="K2404">
        <v>1431533931</v>
      </c>
      <c r="L2404">
        <v>1428941931</v>
      </c>
      <c r="M2404" t="b">
        <v>0</v>
      </c>
      <c r="N2404">
        <v>1</v>
      </c>
      <c r="O2404" t="b">
        <v>0</v>
      </c>
      <c r="P2404" t="s">
        <v>8282</v>
      </c>
      <c r="Q2404" s="10" t="s">
        <v>8333</v>
      </c>
      <c r="R2404" t="s">
        <v>8334</v>
      </c>
      <c r="S2404">
        <f t="shared" si="150"/>
        <v>0</v>
      </c>
      <c r="T2404">
        <f t="shared" si="151"/>
        <v>2015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4">
        <f t="shared" si="148"/>
        <v>42459.840949074074</v>
      </c>
      <c r="J2405" s="14">
        <f t="shared" si="149"/>
        <v>42399.882615740738</v>
      </c>
      <c r="K2405">
        <v>1459368658</v>
      </c>
      <c r="L2405">
        <v>1454188258</v>
      </c>
      <c r="M2405" t="b">
        <v>0</v>
      </c>
      <c r="N2405">
        <v>12</v>
      </c>
      <c r="O2405" t="b">
        <v>0</v>
      </c>
      <c r="P2405" t="s">
        <v>8282</v>
      </c>
      <c r="Q2405" s="10" t="s">
        <v>8333</v>
      </c>
      <c r="R2405" t="s">
        <v>8334</v>
      </c>
      <c r="S2405">
        <f t="shared" si="150"/>
        <v>17</v>
      </c>
      <c r="T2405">
        <f t="shared" si="151"/>
        <v>2016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4">
        <f t="shared" si="148"/>
        <v>42372.03943287037</v>
      </c>
      <c r="J2406" s="14">
        <f t="shared" si="149"/>
        <v>42342.03943287037</v>
      </c>
      <c r="K2406">
        <v>1451782607</v>
      </c>
      <c r="L2406">
        <v>1449190607</v>
      </c>
      <c r="M2406" t="b">
        <v>0</v>
      </c>
      <c r="N2406">
        <v>0</v>
      </c>
      <c r="O2406" t="b">
        <v>0</v>
      </c>
      <c r="P2406" t="s">
        <v>8282</v>
      </c>
      <c r="Q2406" s="10" t="s">
        <v>8333</v>
      </c>
      <c r="R2406" t="s">
        <v>8334</v>
      </c>
      <c r="S2406">
        <f t="shared" si="150"/>
        <v>0</v>
      </c>
      <c r="T2406">
        <f t="shared" si="151"/>
        <v>2015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4">
        <f t="shared" si="148"/>
        <v>42616.585358796292</v>
      </c>
      <c r="J2407" s="14">
        <f t="shared" si="149"/>
        <v>42595.585358796292</v>
      </c>
      <c r="K2407">
        <v>1472911375</v>
      </c>
      <c r="L2407">
        <v>1471096975</v>
      </c>
      <c r="M2407" t="b">
        <v>0</v>
      </c>
      <c r="N2407">
        <v>20</v>
      </c>
      <c r="O2407" t="b">
        <v>0</v>
      </c>
      <c r="P2407" t="s">
        <v>8282</v>
      </c>
      <c r="Q2407" s="10" t="s">
        <v>8333</v>
      </c>
      <c r="R2407" t="s">
        <v>8334</v>
      </c>
      <c r="S2407">
        <f t="shared" si="150"/>
        <v>23</v>
      </c>
      <c r="T2407">
        <f t="shared" si="151"/>
        <v>2016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4">
        <f t="shared" si="148"/>
        <v>42023.110995370371</v>
      </c>
      <c r="J2408" s="14">
        <f t="shared" si="149"/>
        <v>41983.110995370371</v>
      </c>
      <c r="K2408">
        <v>1421635190</v>
      </c>
      <c r="L2408">
        <v>1418179190</v>
      </c>
      <c r="M2408" t="b">
        <v>0</v>
      </c>
      <c r="N2408">
        <v>16</v>
      </c>
      <c r="O2408" t="b">
        <v>0</v>
      </c>
      <c r="P2408" t="s">
        <v>8282</v>
      </c>
      <c r="Q2408" s="10" t="s">
        <v>8333</v>
      </c>
      <c r="R2408" t="s">
        <v>8334</v>
      </c>
      <c r="S2408">
        <f t="shared" si="150"/>
        <v>41</v>
      </c>
      <c r="T2408">
        <f t="shared" si="151"/>
        <v>2014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4">
        <f t="shared" si="148"/>
        <v>42105.25</v>
      </c>
      <c r="J2409" s="14">
        <f t="shared" si="149"/>
        <v>42082.575555555552</v>
      </c>
      <c r="K2409">
        <v>1428732000</v>
      </c>
      <c r="L2409">
        <v>1426772928</v>
      </c>
      <c r="M2409" t="b">
        <v>0</v>
      </c>
      <c r="N2409">
        <v>33</v>
      </c>
      <c r="O2409" t="b">
        <v>0</v>
      </c>
      <c r="P2409" t="s">
        <v>8282</v>
      </c>
      <c r="Q2409" s="10" t="s">
        <v>8333</v>
      </c>
      <c r="R2409" t="s">
        <v>8334</v>
      </c>
      <c r="S2409">
        <f t="shared" si="150"/>
        <v>25</v>
      </c>
      <c r="T2409">
        <f t="shared" si="151"/>
        <v>2015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4">
        <f t="shared" si="148"/>
        <v>41949.182372685187</v>
      </c>
      <c r="J2410" s="14">
        <f t="shared" si="149"/>
        <v>41919.140706018516</v>
      </c>
      <c r="K2410">
        <v>1415247757</v>
      </c>
      <c r="L2410">
        <v>1412652157</v>
      </c>
      <c r="M2410" t="b">
        <v>0</v>
      </c>
      <c r="N2410">
        <v>2</v>
      </c>
      <c r="O2410" t="b">
        <v>0</v>
      </c>
      <c r="P2410" t="s">
        <v>8282</v>
      </c>
      <c r="Q2410" s="10" t="s">
        <v>8333</v>
      </c>
      <c r="R2410" t="s">
        <v>8334</v>
      </c>
      <c r="S2410">
        <f t="shared" si="150"/>
        <v>0</v>
      </c>
      <c r="T2410">
        <f t="shared" si="151"/>
        <v>2014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4">
        <f t="shared" si="148"/>
        <v>42234.875868055555</v>
      </c>
      <c r="J2411" s="14">
        <f t="shared" si="149"/>
        <v>42204.875868055555</v>
      </c>
      <c r="K2411">
        <v>1439931675</v>
      </c>
      <c r="L2411">
        <v>1437339675</v>
      </c>
      <c r="M2411" t="b">
        <v>0</v>
      </c>
      <c r="N2411">
        <v>6</v>
      </c>
      <c r="O2411" t="b">
        <v>0</v>
      </c>
      <c r="P2411" t="s">
        <v>8282</v>
      </c>
      <c r="Q2411" s="10" t="s">
        <v>8333</v>
      </c>
      <c r="R2411" t="s">
        <v>8334</v>
      </c>
      <c r="S2411">
        <f t="shared" si="150"/>
        <v>2</v>
      </c>
      <c r="T2411">
        <f t="shared" si="151"/>
        <v>2015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4">
        <f t="shared" si="148"/>
        <v>42254.408275462964</v>
      </c>
      <c r="J2412" s="14">
        <f t="shared" si="149"/>
        <v>42224.408275462964</v>
      </c>
      <c r="K2412">
        <v>1441619275</v>
      </c>
      <c r="L2412">
        <v>1439027275</v>
      </c>
      <c r="M2412" t="b">
        <v>0</v>
      </c>
      <c r="N2412">
        <v>0</v>
      </c>
      <c r="O2412" t="b">
        <v>0</v>
      </c>
      <c r="P2412" t="s">
        <v>8282</v>
      </c>
      <c r="Q2412" s="10" t="s">
        <v>8333</v>
      </c>
      <c r="R2412" t="s">
        <v>8334</v>
      </c>
      <c r="S2412">
        <f t="shared" si="150"/>
        <v>0</v>
      </c>
      <c r="T2412">
        <f t="shared" si="151"/>
        <v>2015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4">
        <f t="shared" si="148"/>
        <v>42241.732430555552</v>
      </c>
      <c r="J2413" s="14">
        <f t="shared" si="149"/>
        <v>42211.732430555552</v>
      </c>
      <c r="K2413">
        <v>1440524082</v>
      </c>
      <c r="L2413">
        <v>1437932082</v>
      </c>
      <c r="M2413" t="b">
        <v>0</v>
      </c>
      <c r="N2413">
        <v>3</v>
      </c>
      <c r="O2413" t="b">
        <v>0</v>
      </c>
      <c r="P2413" t="s">
        <v>8282</v>
      </c>
      <c r="Q2413" s="10" t="s">
        <v>8333</v>
      </c>
      <c r="R2413" t="s">
        <v>8334</v>
      </c>
      <c r="S2413">
        <f t="shared" si="150"/>
        <v>1</v>
      </c>
      <c r="T2413">
        <f t="shared" si="151"/>
        <v>2015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4">
        <f t="shared" si="148"/>
        <v>42700.778622685189</v>
      </c>
      <c r="J2414" s="14">
        <f t="shared" si="149"/>
        <v>42655.736956018518</v>
      </c>
      <c r="K2414">
        <v>1480185673</v>
      </c>
      <c r="L2414">
        <v>1476294073</v>
      </c>
      <c r="M2414" t="b">
        <v>0</v>
      </c>
      <c r="N2414">
        <v>0</v>
      </c>
      <c r="O2414" t="b">
        <v>0</v>
      </c>
      <c r="P2414" t="s">
        <v>8282</v>
      </c>
      <c r="Q2414" s="10" t="s">
        <v>8333</v>
      </c>
      <c r="R2414" t="s">
        <v>8334</v>
      </c>
      <c r="S2414">
        <f t="shared" si="150"/>
        <v>0</v>
      </c>
      <c r="T2414">
        <f t="shared" si="151"/>
        <v>2016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4">
        <f t="shared" si="148"/>
        <v>41790.979166666664</v>
      </c>
      <c r="J2415" s="14">
        <f t="shared" si="149"/>
        <v>41760.10974537037</v>
      </c>
      <c r="K2415">
        <v>1401579000</v>
      </c>
      <c r="L2415">
        <v>1398911882</v>
      </c>
      <c r="M2415" t="b">
        <v>0</v>
      </c>
      <c r="N2415">
        <v>3</v>
      </c>
      <c r="O2415" t="b">
        <v>0</v>
      </c>
      <c r="P2415" t="s">
        <v>8282</v>
      </c>
      <c r="Q2415" s="10" t="s">
        <v>8333</v>
      </c>
      <c r="R2415" t="s">
        <v>8334</v>
      </c>
      <c r="S2415">
        <f t="shared" si="150"/>
        <v>1</v>
      </c>
      <c r="T2415">
        <f t="shared" si="151"/>
        <v>2014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4">
        <f t="shared" si="148"/>
        <v>42238.165972222225</v>
      </c>
      <c r="J2416" s="14">
        <f t="shared" si="149"/>
        <v>42198.695138888885</v>
      </c>
      <c r="K2416">
        <v>1440215940</v>
      </c>
      <c r="L2416">
        <v>1436805660</v>
      </c>
      <c r="M2416" t="b">
        <v>0</v>
      </c>
      <c r="N2416">
        <v>13</v>
      </c>
      <c r="O2416" t="b">
        <v>0</v>
      </c>
      <c r="P2416" t="s">
        <v>8282</v>
      </c>
      <c r="Q2416" s="10" t="s">
        <v>8333</v>
      </c>
      <c r="R2416" t="s">
        <v>8334</v>
      </c>
      <c r="S2416">
        <f t="shared" si="150"/>
        <v>3</v>
      </c>
      <c r="T2416">
        <f t="shared" si="151"/>
        <v>2015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4">
        <f t="shared" si="148"/>
        <v>42566.862800925926</v>
      </c>
      <c r="J2417" s="14">
        <f t="shared" si="149"/>
        <v>42536.862800925926</v>
      </c>
      <c r="K2417">
        <v>1468615346</v>
      </c>
      <c r="L2417">
        <v>1466023346</v>
      </c>
      <c r="M2417" t="b">
        <v>0</v>
      </c>
      <c r="N2417">
        <v>6</v>
      </c>
      <c r="O2417" t="b">
        <v>0</v>
      </c>
      <c r="P2417" t="s">
        <v>8282</v>
      </c>
      <c r="Q2417" s="10" t="s">
        <v>8333</v>
      </c>
      <c r="R2417" t="s">
        <v>8334</v>
      </c>
      <c r="S2417">
        <f t="shared" si="150"/>
        <v>1</v>
      </c>
      <c r="T2417">
        <f t="shared" si="151"/>
        <v>2016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4">
        <f t="shared" si="148"/>
        <v>42077.625</v>
      </c>
      <c r="J2418" s="14">
        <f t="shared" si="149"/>
        <v>42019.737766203703</v>
      </c>
      <c r="K2418">
        <v>1426345200</v>
      </c>
      <c r="L2418">
        <v>1421343743</v>
      </c>
      <c r="M2418" t="b">
        <v>0</v>
      </c>
      <c r="N2418">
        <v>1</v>
      </c>
      <c r="O2418" t="b">
        <v>0</v>
      </c>
      <c r="P2418" t="s">
        <v>8282</v>
      </c>
      <c r="Q2418" s="10" t="s">
        <v>8333</v>
      </c>
      <c r="R2418" t="s">
        <v>8334</v>
      </c>
      <c r="S2418">
        <f t="shared" si="150"/>
        <v>0</v>
      </c>
      <c r="T2418">
        <f t="shared" si="151"/>
        <v>2015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4">
        <f t="shared" si="148"/>
        <v>41861.884108796294</v>
      </c>
      <c r="J2419" s="14">
        <f t="shared" si="149"/>
        <v>41831.884108796294</v>
      </c>
      <c r="K2419">
        <v>1407705187</v>
      </c>
      <c r="L2419">
        <v>1405113187</v>
      </c>
      <c r="M2419" t="b">
        <v>0</v>
      </c>
      <c r="N2419">
        <v>0</v>
      </c>
      <c r="O2419" t="b">
        <v>0</v>
      </c>
      <c r="P2419" t="s">
        <v>8282</v>
      </c>
      <c r="Q2419" s="10" t="s">
        <v>8333</v>
      </c>
      <c r="R2419" t="s">
        <v>8334</v>
      </c>
      <c r="S2419">
        <f t="shared" si="150"/>
        <v>0</v>
      </c>
      <c r="T2419">
        <f t="shared" si="151"/>
        <v>2014</v>
      </c>
    </row>
    <row r="2420" spans="1:20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4">
        <f t="shared" si="148"/>
        <v>42087.815324074079</v>
      </c>
      <c r="J2420" s="14">
        <f t="shared" si="149"/>
        <v>42027.856990740736</v>
      </c>
      <c r="K2420">
        <v>1427225644</v>
      </c>
      <c r="L2420">
        <v>1422045244</v>
      </c>
      <c r="M2420" t="b">
        <v>0</v>
      </c>
      <c r="N2420">
        <v>5</v>
      </c>
      <c r="O2420" t="b">
        <v>0</v>
      </c>
      <c r="P2420" t="s">
        <v>8282</v>
      </c>
      <c r="Q2420" s="10" t="s">
        <v>8333</v>
      </c>
      <c r="R2420" t="s">
        <v>8334</v>
      </c>
      <c r="S2420">
        <f t="shared" si="150"/>
        <v>0</v>
      </c>
      <c r="T2420">
        <f t="shared" si="151"/>
        <v>2015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4">
        <f t="shared" si="148"/>
        <v>42053.738298611104</v>
      </c>
      <c r="J2421" s="14">
        <f t="shared" si="149"/>
        <v>41993.738298611104</v>
      </c>
      <c r="K2421">
        <v>1424281389</v>
      </c>
      <c r="L2421">
        <v>1419097389</v>
      </c>
      <c r="M2421" t="b">
        <v>0</v>
      </c>
      <c r="N2421">
        <v>0</v>
      </c>
      <c r="O2421" t="b">
        <v>0</v>
      </c>
      <c r="P2421" t="s">
        <v>8282</v>
      </c>
      <c r="Q2421" s="10" t="s">
        <v>8333</v>
      </c>
      <c r="R2421" t="s">
        <v>8334</v>
      </c>
      <c r="S2421">
        <f t="shared" si="150"/>
        <v>0</v>
      </c>
      <c r="T2421">
        <f t="shared" si="151"/>
        <v>2014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4">
        <f t="shared" si="148"/>
        <v>41953.070543981477</v>
      </c>
      <c r="J2422" s="14">
        <f t="shared" si="149"/>
        <v>41893.028877314813</v>
      </c>
      <c r="K2422">
        <v>1415583695</v>
      </c>
      <c r="L2422">
        <v>1410396095</v>
      </c>
      <c r="M2422" t="b">
        <v>0</v>
      </c>
      <c r="N2422">
        <v>36</v>
      </c>
      <c r="O2422" t="b">
        <v>0</v>
      </c>
      <c r="P2422" t="s">
        <v>8282</v>
      </c>
      <c r="Q2422" s="10" t="s">
        <v>8333</v>
      </c>
      <c r="R2422" t="s">
        <v>8334</v>
      </c>
      <c r="S2422">
        <f t="shared" si="150"/>
        <v>15</v>
      </c>
      <c r="T2422">
        <f t="shared" si="151"/>
        <v>2014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4">
        <f t="shared" si="148"/>
        <v>42056.687453703707</v>
      </c>
      <c r="J2423" s="14">
        <f t="shared" si="149"/>
        <v>42026.687453703707</v>
      </c>
      <c r="K2423">
        <v>1424536196</v>
      </c>
      <c r="L2423">
        <v>1421944196</v>
      </c>
      <c r="M2423" t="b">
        <v>0</v>
      </c>
      <c r="N2423">
        <v>1</v>
      </c>
      <c r="O2423" t="b">
        <v>0</v>
      </c>
      <c r="P2423" t="s">
        <v>8282</v>
      </c>
      <c r="Q2423" s="10" t="s">
        <v>8333</v>
      </c>
      <c r="R2423" t="s">
        <v>8334</v>
      </c>
      <c r="S2423">
        <f t="shared" si="150"/>
        <v>0</v>
      </c>
      <c r="T2423">
        <f t="shared" si="151"/>
        <v>2015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4">
        <f t="shared" si="148"/>
        <v>42074.683287037042</v>
      </c>
      <c r="J2424" s="14">
        <f t="shared" si="149"/>
        <v>42044.724953703699</v>
      </c>
      <c r="K2424">
        <v>1426091036</v>
      </c>
      <c r="L2424">
        <v>1423502636</v>
      </c>
      <c r="M2424" t="b">
        <v>0</v>
      </c>
      <c r="N2424">
        <v>1</v>
      </c>
      <c r="O2424" t="b">
        <v>0</v>
      </c>
      <c r="P2424" t="s">
        <v>8282</v>
      </c>
      <c r="Q2424" s="10" t="s">
        <v>8333</v>
      </c>
      <c r="R2424" t="s">
        <v>8334</v>
      </c>
      <c r="S2424">
        <f t="shared" si="150"/>
        <v>0</v>
      </c>
      <c r="T2424">
        <f t="shared" si="151"/>
        <v>2015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4">
        <f t="shared" si="148"/>
        <v>42004.704745370371</v>
      </c>
      <c r="J2425" s="14">
        <f t="shared" si="149"/>
        <v>41974.704745370371</v>
      </c>
      <c r="K2425">
        <v>1420044890</v>
      </c>
      <c r="L2425">
        <v>1417452890</v>
      </c>
      <c r="M2425" t="b">
        <v>0</v>
      </c>
      <c r="N2425">
        <v>1</v>
      </c>
      <c r="O2425" t="b">
        <v>0</v>
      </c>
      <c r="P2425" t="s">
        <v>8282</v>
      </c>
      <c r="Q2425" s="10" t="s">
        <v>8333</v>
      </c>
      <c r="R2425" t="s">
        <v>8334</v>
      </c>
      <c r="S2425">
        <f t="shared" si="150"/>
        <v>0</v>
      </c>
      <c r="T2425">
        <f t="shared" si="151"/>
        <v>2014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4">
        <f t="shared" si="148"/>
        <v>41939.892453703702</v>
      </c>
      <c r="J2426" s="14">
        <f t="shared" si="149"/>
        <v>41909.892453703702</v>
      </c>
      <c r="K2426">
        <v>1414445108</v>
      </c>
      <c r="L2426">
        <v>1411853108</v>
      </c>
      <c r="M2426" t="b">
        <v>0</v>
      </c>
      <c r="N2426">
        <v>9</v>
      </c>
      <c r="O2426" t="b">
        <v>0</v>
      </c>
      <c r="P2426" t="s">
        <v>8282</v>
      </c>
      <c r="Q2426" s="10" t="s">
        <v>8333</v>
      </c>
      <c r="R2426" t="s">
        <v>8334</v>
      </c>
      <c r="S2426">
        <f t="shared" si="150"/>
        <v>1</v>
      </c>
      <c r="T2426">
        <f t="shared" si="151"/>
        <v>2014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4">
        <f t="shared" si="148"/>
        <v>42517.919444444444</v>
      </c>
      <c r="J2427" s="14">
        <f t="shared" si="149"/>
        <v>42502.913761574076</v>
      </c>
      <c r="K2427">
        <v>1464386640</v>
      </c>
      <c r="L2427">
        <v>1463090149</v>
      </c>
      <c r="M2427" t="b">
        <v>0</v>
      </c>
      <c r="N2427">
        <v>1</v>
      </c>
      <c r="O2427" t="b">
        <v>0</v>
      </c>
      <c r="P2427" t="s">
        <v>8282</v>
      </c>
      <c r="Q2427" s="10" t="s">
        <v>8333</v>
      </c>
      <c r="R2427" t="s">
        <v>8334</v>
      </c>
      <c r="S2427">
        <f t="shared" si="150"/>
        <v>0</v>
      </c>
      <c r="T2427">
        <f t="shared" si="151"/>
        <v>2016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4">
        <f t="shared" si="148"/>
        <v>42224.170046296291</v>
      </c>
      <c r="J2428" s="14">
        <f t="shared" si="149"/>
        <v>42164.170046296291</v>
      </c>
      <c r="K2428">
        <v>1439006692</v>
      </c>
      <c r="L2428">
        <v>1433822692</v>
      </c>
      <c r="M2428" t="b">
        <v>0</v>
      </c>
      <c r="N2428">
        <v>0</v>
      </c>
      <c r="O2428" t="b">
        <v>0</v>
      </c>
      <c r="P2428" t="s">
        <v>8282</v>
      </c>
      <c r="Q2428" s="10" t="s">
        <v>8333</v>
      </c>
      <c r="R2428" t="s">
        <v>8334</v>
      </c>
      <c r="S2428">
        <f t="shared" si="150"/>
        <v>0</v>
      </c>
      <c r="T2428">
        <f t="shared" si="151"/>
        <v>2015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4">
        <f t="shared" si="148"/>
        <v>42452.277002314819</v>
      </c>
      <c r="J2429" s="14">
        <f t="shared" si="149"/>
        <v>42412.318668981476</v>
      </c>
      <c r="K2429">
        <v>1458715133</v>
      </c>
      <c r="L2429">
        <v>1455262733</v>
      </c>
      <c r="M2429" t="b">
        <v>0</v>
      </c>
      <c r="N2429">
        <v>1</v>
      </c>
      <c r="O2429" t="b">
        <v>0</v>
      </c>
      <c r="P2429" t="s">
        <v>8282</v>
      </c>
      <c r="Q2429" s="10" t="s">
        <v>8333</v>
      </c>
      <c r="R2429" t="s">
        <v>8334</v>
      </c>
      <c r="S2429">
        <f t="shared" si="150"/>
        <v>0</v>
      </c>
      <c r="T2429">
        <f t="shared" si="151"/>
        <v>2016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4">
        <f t="shared" si="148"/>
        <v>42075.742488425924</v>
      </c>
      <c r="J2430" s="14">
        <f t="shared" si="149"/>
        <v>42045.784155092595</v>
      </c>
      <c r="K2430">
        <v>1426182551</v>
      </c>
      <c r="L2430">
        <v>1423594151</v>
      </c>
      <c r="M2430" t="b">
        <v>0</v>
      </c>
      <c r="N2430">
        <v>1</v>
      </c>
      <c r="O2430" t="b">
        <v>0</v>
      </c>
      <c r="P2430" t="s">
        <v>8282</v>
      </c>
      <c r="Q2430" s="10" t="s">
        <v>8333</v>
      </c>
      <c r="R2430" t="s">
        <v>8334</v>
      </c>
      <c r="S2430">
        <f t="shared" si="150"/>
        <v>0</v>
      </c>
      <c r="T2430">
        <f t="shared" si="151"/>
        <v>2015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4">
        <f t="shared" si="148"/>
        <v>42771.697222222225</v>
      </c>
      <c r="J2431" s="14">
        <f t="shared" si="149"/>
        <v>42734.879236111112</v>
      </c>
      <c r="K2431">
        <v>1486313040</v>
      </c>
      <c r="L2431">
        <v>1483131966</v>
      </c>
      <c r="M2431" t="b">
        <v>0</v>
      </c>
      <c r="N2431">
        <v>4</v>
      </c>
      <c r="O2431" t="b">
        <v>0</v>
      </c>
      <c r="P2431" t="s">
        <v>8282</v>
      </c>
      <c r="Q2431" s="10" t="s">
        <v>8333</v>
      </c>
      <c r="R2431" t="s">
        <v>8334</v>
      </c>
      <c r="S2431">
        <f t="shared" si="150"/>
        <v>1</v>
      </c>
      <c r="T2431">
        <f t="shared" si="151"/>
        <v>2016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4">
        <f t="shared" si="148"/>
        <v>42412.130833333329</v>
      </c>
      <c r="J2432" s="14">
        <f t="shared" si="149"/>
        <v>42382.130833333329</v>
      </c>
      <c r="K2432">
        <v>1455246504</v>
      </c>
      <c r="L2432">
        <v>1452654504</v>
      </c>
      <c r="M2432" t="b">
        <v>0</v>
      </c>
      <c r="N2432">
        <v>2</v>
      </c>
      <c r="O2432" t="b">
        <v>0</v>
      </c>
      <c r="P2432" t="s">
        <v>8282</v>
      </c>
      <c r="Q2432" s="10" t="s">
        <v>8333</v>
      </c>
      <c r="R2432" t="s">
        <v>8334</v>
      </c>
      <c r="S2432">
        <f t="shared" si="150"/>
        <v>1</v>
      </c>
      <c r="T2432">
        <f t="shared" si="151"/>
        <v>2016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4">
        <f t="shared" si="148"/>
        <v>42549.099687499998</v>
      </c>
      <c r="J2433" s="14">
        <f t="shared" si="149"/>
        <v>42489.099687499998</v>
      </c>
      <c r="K2433">
        <v>1467080613</v>
      </c>
      <c r="L2433">
        <v>1461896613</v>
      </c>
      <c r="M2433" t="b">
        <v>0</v>
      </c>
      <c r="N2433">
        <v>2</v>
      </c>
      <c r="O2433" t="b">
        <v>0</v>
      </c>
      <c r="P2433" t="s">
        <v>8282</v>
      </c>
      <c r="Q2433" s="10" t="s">
        <v>8333</v>
      </c>
      <c r="R2433" t="s">
        <v>8334</v>
      </c>
      <c r="S2433">
        <f t="shared" si="150"/>
        <v>0</v>
      </c>
      <c r="T2433">
        <f t="shared" si="151"/>
        <v>2016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4">
        <f t="shared" ref="I2434:I2497" si="152">K2434/60/60/24+DATE(1970,1,1)</f>
        <v>42071.218715277777</v>
      </c>
      <c r="J2434" s="14">
        <f t="shared" ref="J2434:J2497" si="153">L2434/60/60/24+DATE(1970,1,1)</f>
        <v>42041.218715277777</v>
      </c>
      <c r="K2434">
        <v>1425791697</v>
      </c>
      <c r="L2434">
        <v>1423199697</v>
      </c>
      <c r="M2434" t="b">
        <v>0</v>
      </c>
      <c r="N2434">
        <v>2</v>
      </c>
      <c r="O2434" t="b">
        <v>0</v>
      </c>
      <c r="P2434" t="s">
        <v>8282</v>
      </c>
      <c r="Q2434" s="10" t="s">
        <v>8333</v>
      </c>
      <c r="R2434" t="s">
        <v>8334</v>
      </c>
      <c r="S2434">
        <f t="shared" ref="S2434:S2497" si="154">ROUND(E2434/D2434*100,0)</f>
        <v>0</v>
      </c>
      <c r="T2434">
        <f t="shared" ref="T2434:T2497" si="155">YEAR(J2434)</f>
        <v>2015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4">
        <f t="shared" si="152"/>
        <v>42427.89980324074</v>
      </c>
      <c r="J2435" s="14">
        <f t="shared" si="153"/>
        <v>42397.89980324074</v>
      </c>
      <c r="K2435">
        <v>1456608943</v>
      </c>
      <c r="L2435">
        <v>1454016943</v>
      </c>
      <c r="M2435" t="b">
        <v>0</v>
      </c>
      <c r="N2435">
        <v>0</v>
      </c>
      <c r="O2435" t="b">
        <v>0</v>
      </c>
      <c r="P2435" t="s">
        <v>8282</v>
      </c>
      <c r="Q2435" s="10" t="s">
        <v>8333</v>
      </c>
      <c r="R2435" t="s">
        <v>8334</v>
      </c>
      <c r="S2435">
        <f t="shared" si="154"/>
        <v>0</v>
      </c>
      <c r="T2435">
        <f t="shared" si="155"/>
        <v>2016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4">
        <f t="shared" si="152"/>
        <v>42220.18604166666</v>
      </c>
      <c r="J2436" s="14">
        <f t="shared" si="153"/>
        <v>42180.18604166666</v>
      </c>
      <c r="K2436">
        <v>1438662474</v>
      </c>
      <c r="L2436">
        <v>1435206474</v>
      </c>
      <c r="M2436" t="b">
        <v>0</v>
      </c>
      <c r="N2436">
        <v>2</v>
      </c>
      <c r="O2436" t="b">
        <v>0</v>
      </c>
      <c r="P2436" t="s">
        <v>8282</v>
      </c>
      <c r="Q2436" s="10" t="s">
        <v>8333</v>
      </c>
      <c r="R2436" t="s">
        <v>8334</v>
      </c>
      <c r="S2436">
        <f t="shared" si="154"/>
        <v>0</v>
      </c>
      <c r="T2436">
        <f t="shared" si="155"/>
        <v>2015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4">
        <f t="shared" si="152"/>
        <v>42282.277615740735</v>
      </c>
      <c r="J2437" s="14">
        <f t="shared" si="153"/>
        <v>42252.277615740735</v>
      </c>
      <c r="K2437">
        <v>1444027186</v>
      </c>
      <c r="L2437">
        <v>1441435186</v>
      </c>
      <c r="M2437" t="b">
        <v>0</v>
      </c>
      <c r="N2437">
        <v>4</v>
      </c>
      <c r="O2437" t="b">
        <v>0</v>
      </c>
      <c r="P2437" t="s">
        <v>8282</v>
      </c>
      <c r="Q2437" s="10" t="s">
        <v>8333</v>
      </c>
      <c r="R2437" t="s">
        <v>8334</v>
      </c>
      <c r="S2437">
        <f t="shared" si="154"/>
        <v>0</v>
      </c>
      <c r="T2437">
        <f t="shared" si="155"/>
        <v>2015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4">
        <f t="shared" si="152"/>
        <v>42398.615393518514</v>
      </c>
      <c r="J2438" s="14">
        <f t="shared" si="153"/>
        <v>42338.615393518514</v>
      </c>
      <c r="K2438">
        <v>1454078770</v>
      </c>
      <c r="L2438">
        <v>1448894770</v>
      </c>
      <c r="M2438" t="b">
        <v>0</v>
      </c>
      <c r="N2438">
        <v>2</v>
      </c>
      <c r="O2438" t="b">
        <v>0</v>
      </c>
      <c r="P2438" t="s">
        <v>8282</v>
      </c>
      <c r="Q2438" s="10" t="s">
        <v>8333</v>
      </c>
      <c r="R2438" t="s">
        <v>8334</v>
      </c>
      <c r="S2438">
        <f t="shared" si="154"/>
        <v>0</v>
      </c>
      <c r="T2438">
        <f t="shared" si="155"/>
        <v>2015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4">
        <f t="shared" si="152"/>
        <v>42080.75</v>
      </c>
      <c r="J2439" s="14">
        <f t="shared" si="153"/>
        <v>42031.965138888889</v>
      </c>
      <c r="K2439">
        <v>1426615200</v>
      </c>
      <c r="L2439">
        <v>1422400188</v>
      </c>
      <c r="M2439" t="b">
        <v>0</v>
      </c>
      <c r="N2439">
        <v>0</v>
      </c>
      <c r="O2439" t="b">
        <v>0</v>
      </c>
      <c r="P2439" t="s">
        <v>8282</v>
      </c>
      <c r="Q2439" s="10" t="s">
        <v>8333</v>
      </c>
      <c r="R2439" t="s">
        <v>8334</v>
      </c>
      <c r="S2439">
        <f t="shared" si="154"/>
        <v>0</v>
      </c>
      <c r="T2439">
        <f t="shared" si="155"/>
        <v>2015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4">
        <f t="shared" si="152"/>
        <v>42345.956736111111</v>
      </c>
      <c r="J2440" s="14">
        <f t="shared" si="153"/>
        <v>42285.91506944444</v>
      </c>
      <c r="K2440">
        <v>1449529062</v>
      </c>
      <c r="L2440">
        <v>1444341462</v>
      </c>
      <c r="M2440" t="b">
        <v>0</v>
      </c>
      <c r="N2440">
        <v>1</v>
      </c>
      <c r="O2440" t="b">
        <v>0</v>
      </c>
      <c r="P2440" t="s">
        <v>8282</v>
      </c>
      <c r="Q2440" s="10" t="s">
        <v>8333</v>
      </c>
      <c r="R2440" t="s">
        <v>8334</v>
      </c>
      <c r="S2440">
        <f t="shared" si="154"/>
        <v>0</v>
      </c>
      <c r="T2440">
        <f t="shared" si="155"/>
        <v>2015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4">
        <f t="shared" si="152"/>
        <v>42295.818622685183</v>
      </c>
      <c r="J2441" s="14">
        <f t="shared" si="153"/>
        <v>42265.818622685183</v>
      </c>
      <c r="K2441">
        <v>1445197129</v>
      </c>
      <c r="L2441">
        <v>1442605129</v>
      </c>
      <c r="M2441" t="b">
        <v>0</v>
      </c>
      <c r="N2441">
        <v>0</v>
      </c>
      <c r="O2441" t="b">
        <v>0</v>
      </c>
      <c r="P2441" t="s">
        <v>8282</v>
      </c>
      <c r="Q2441" s="10" t="s">
        <v>8333</v>
      </c>
      <c r="R2441" t="s">
        <v>8334</v>
      </c>
      <c r="S2441">
        <f t="shared" si="154"/>
        <v>0</v>
      </c>
      <c r="T2441">
        <f t="shared" si="155"/>
        <v>2015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4">
        <f t="shared" si="152"/>
        <v>42413.899456018517</v>
      </c>
      <c r="J2442" s="14">
        <f t="shared" si="153"/>
        <v>42383.899456018517</v>
      </c>
      <c r="K2442">
        <v>1455399313</v>
      </c>
      <c r="L2442">
        <v>1452807313</v>
      </c>
      <c r="M2442" t="b">
        <v>0</v>
      </c>
      <c r="N2442">
        <v>2</v>
      </c>
      <c r="O2442" t="b">
        <v>0</v>
      </c>
      <c r="P2442" t="s">
        <v>8282</v>
      </c>
      <c r="Q2442" s="10" t="s">
        <v>8333</v>
      </c>
      <c r="R2442" t="s">
        <v>8334</v>
      </c>
      <c r="S2442">
        <f t="shared" si="154"/>
        <v>0</v>
      </c>
      <c r="T2442">
        <f t="shared" si="155"/>
        <v>2016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4">
        <f t="shared" si="152"/>
        <v>42208.207638888889</v>
      </c>
      <c r="J2443" s="14">
        <f t="shared" si="153"/>
        <v>42187.125625000001</v>
      </c>
      <c r="K2443">
        <v>1437627540</v>
      </c>
      <c r="L2443">
        <v>1435806054</v>
      </c>
      <c r="M2443" t="b">
        <v>0</v>
      </c>
      <c r="N2443">
        <v>109</v>
      </c>
      <c r="O2443" t="b">
        <v>1</v>
      </c>
      <c r="P2443" t="s">
        <v>8296</v>
      </c>
      <c r="Q2443" s="10" t="s">
        <v>8333</v>
      </c>
      <c r="R2443" t="s">
        <v>8349</v>
      </c>
      <c r="S2443">
        <f t="shared" si="154"/>
        <v>108</v>
      </c>
      <c r="T2443">
        <f t="shared" si="155"/>
        <v>2015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4">
        <f t="shared" si="152"/>
        <v>42082.625324074077</v>
      </c>
      <c r="J2444" s="14">
        <f t="shared" si="153"/>
        <v>42052.666990740734</v>
      </c>
      <c r="K2444">
        <v>1426777228</v>
      </c>
      <c r="L2444">
        <v>1424188828</v>
      </c>
      <c r="M2444" t="b">
        <v>0</v>
      </c>
      <c r="N2444">
        <v>372</v>
      </c>
      <c r="O2444" t="b">
        <v>1</v>
      </c>
      <c r="P2444" t="s">
        <v>8296</v>
      </c>
      <c r="Q2444" s="10" t="s">
        <v>8333</v>
      </c>
      <c r="R2444" t="s">
        <v>8349</v>
      </c>
      <c r="S2444">
        <f t="shared" si="154"/>
        <v>126</v>
      </c>
      <c r="T2444">
        <f t="shared" si="155"/>
        <v>2015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4">
        <f t="shared" si="152"/>
        <v>41866.625254629631</v>
      </c>
      <c r="J2445" s="14">
        <f t="shared" si="153"/>
        <v>41836.625254629631</v>
      </c>
      <c r="K2445">
        <v>1408114822</v>
      </c>
      <c r="L2445">
        <v>1405522822</v>
      </c>
      <c r="M2445" t="b">
        <v>0</v>
      </c>
      <c r="N2445">
        <v>311</v>
      </c>
      <c r="O2445" t="b">
        <v>1</v>
      </c>
      <c r="P2445" t="s">
        <v>8296</v>
      </c>
      <c r="Q2445" s="10" t="s">
        <v>8333</v>
      </c>
      <c r="R2445" t="s">
        <v>8349</v>
      </c>
      <c r="S2445">
        <f t="shared" si="154"/>
        <v>203</v>
      </c>
      <c r="T2445">
        <f t="shared" si="155"/>
        <v>2014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4">
        <f t="shared" si="152"/>
        <v>42515.754525462966</v>
      </c>
      <c r="J2446" s="14">
        <f t="shared" si="153"/>
        <v>42485.754525462966</v>
      </c>
      <c r="K2446">
        <v>1464199591</v>
      </c>
      <c r="L2446">
        <v>1461607591</v>
      </c>
      <c r="M2446" t="b">
        <v>0</v>
      </c>
      <c r="N2446">
        <v>61</v>
      </c>
      <c r="O2446" t="b">
        <v>1</v>
      </c>
      <c r="P2446" t="s">
        <v>8296</v>
      </c>
      <c r="Q2446" s="10" t="s">
        <v>8333</v>
      </c>
      <c r="R2446" t="s">
        <v>8349</v>
      </c>
      <c r="S2446">
        <f t="shared" si="154"/>
        <v>109</v>
      </c>
      <c r="T2446">
        <f t="shared" si="155"/>
        <v>2016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4">
        <f t="shared" si="152"/>
        <v>42273.190057870372</v>
      </c>
      <c r="J2447" s="14">
        <f t="shared" si="153"/>
        <v>42243.190057870372</v>
      </c>
      <c r="K2447">
        <v>1443242021</v>
      </c>
      <c r="L2447">
        <v>1440650021</v>
      </c>
      <c r="M2447" t="b">
        <v>0</v>
      </c>
      <c r="N2447">
        <v>115</v>
      </c>
      <c r="O2447" t="b">
        <v>1</v>
      </c>
      <c r="P2447" t="s">
        <v>8296</v>
      </c>
      <c r="Q2447" s="10" t="s">
        <v>8333</v>
      </c>
      <c r="R2447" t="s">
        <v>8349</v>
      </c>
      <c r="S2447">
        <f t="shared" si="154"/>
        <v>173</v>
      </c>
      <c r="T2447">
        <f t="shared" si="155"/>
        <v>2015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4">
        <f t="shared" si="152"/>
        <v>42700.64434027778</v>
      </c>
      <c r="J2448" s="14">
        <f t="shared" si="153"/>
        <v>42670.602673611109</v>
      </c>
      <c r="K2448">
        <v>1480174071</v>
      </c>
      <c r="L2448">
        <v>1477578471</v>
      </c>
      <c r="M2448" t="b">
        <v>0</v>
      </c>
      <c r="N2448">
        <v>111</v>
      </c>
      <c r="O2448" t="b">
        <v>1</v>
      </c>
      <c r="P2448" t="s">
        <v>8296</v>
      </c>
      <c r="Q2448" s="10" t="s">
        <v>8333</v>
      </c>
      <c r="R2448" t="s">
        <v>8349</v>
      </c>
      <c r="S2448">
        <f t="shared" si="154"/>
        <v>168</v>
      </c>
      <c r="T2448">
        <f t="shared" si="155"/>
        <v>2016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4">
        <f t="shared" si="152"/>
        <v>42686.166666666672</v>
      </c>
      <c r="J2449" s="14">
        <f t="shared" si="153"/>
        <v>42654.469826388886</v>
      </c>
      <c r="K2449">
        <v>1478923200</v>
      </c>
      <c r="L2449">
        <v>1476184593</v>
      </c>
      <c r="M2449" t="b">
        <v>0</v>
      </c>
      <c r="N2449">
        <v>337</v>
      </c>
      <c r="O2449" t="b">
        <v>1</v>
      </c>
      <c r="P2449" t="s">
        <v>8296</v>
      </c>
      <c r="Q2449" s="10" t="s">
        <v>8333</v>
      </c>
      <c r="R2449" t="s">
        <v>8349</v>
      </c>
      <c r="S2449">
        <f t="shared" si="154"/>
        <v>427</v>
      </c>
      <c r="T2449">
        <f t="shared" si="155"/>
        <v>2016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4">
        <f t="shared" si="152"/>
        <v>42613.233333333337</v>
      </c>
      <c r="J2450" s="14">
        <f t="shared" si="153"/>
        <v>42607.316122685181</v>
      </c>
      <c r="K2450">
        <v>1472621760</v>
      </c>
      <c r="L2450">
        <v>1472110513</v>
      </c>
      <c r="M2450" t="b">
        <v>0</v>
      </c>
      <c r="N2450">
        <v>9</v>
      </c>
      <c r="O2450" t="b">
        <v>1</v>
      </c>
      <c r="P2450" t="s">
        <v>8296</v>
      </c>
      <c r="Q2450" s="10" t="s">
        <v>8333</v>
      </c>
      <c r="R2450" t="s">
        <v>8349</v>
      </c>
      <c r="S2450">
        <f t="shared" si="154"/>
        <v>108</v>
      </c>
      <c r="T2450">
        <f t="shared" si="155"/>
        <v>2016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4">
        <f t="shared" si="152"/>
        <v>41973.184201388889</v>
      </c>
      <c r="J2451" s="14">
        <f t="shared" si="153"/>
        <v>41943.142534722225</v>
      </c>
      <c r="K2451">
        <v>1417321515</v>
      </c>
      <c r="L2451">
        <v>1414725915</v>
      </c>
      <c r="M2451" t="b">
        <v>0</v>
      </c>
      <c r="N2451">
        <v>120</v>
      </c>
      <c r="O2451" t="b">
        <v>1</v>
      </c>
      <c r="P2451" t="s">
        <v>8296</v>
      </c>
      <c r="Q2451" s="10" t="s">
        <v>8333</v>
      </c>
      <c r="R2451" t="s">
        <v>8349</v>
      </c>
      <c r="S2451">
        <f t="shared" si="154"/>
        <v>108</v>
      </c>
      <c r="T2451">
        <f t="shared" si="155"/>
        <v>2014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4">
        <f t="shared" si="152"/>
        <v>41940.132638888892</v>
      </c>
      <c r="J2452" s="14">
        <f t="shared" si="153"/>
        <v>41902.07240740741</v>
      </c>
      <c r="K2452">
        <v>1414465860</v>
      </c>
      <c r="L2452">
        <v>1411177456</v>
      </c>
      <c r="M2452" t="b">
        <v>0</v>
      </c>
      <c r="N2452">
        <v>102</v>
      </c>
      <c r="O2452" t="b">
        <v>1</v>
      </c>
      <c r="P2452" t="s">
        <v>8296</v>
      </c>
      <c r="Q2452" s="10" t="s">
        <v>8333</v>
      </c>
      <c r="R2452" t="s">
        <v>8349</v>
      </c>
      <c r="S2452">
        <f t="shared" si="154"/>
        <v>102</v>
      </c>
      <c r="T2452">
        <f t="shared" si="155"/>
        <v>2014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4">
        <f t="shared" si="152"/>
        <v>42799.908449074079</v>
      </c>
      <c r="J2453" s="14">
        <f t="shared" si="153"/>
        <v>42779.908449074079</v>
      </c>
      <c r="K2453">
        <v>1488750490</v>
      </c>
      <c r="L2453">
        <v>1487022490</v>
      </c>
      <c r="M2453" t="b">
        <v>0</v>
      </c>
      <c r="N2453">
        <v>186</v>
      </c>
      <c r="O2453" t="b">
        <v>1</v>
      </c>
      <c r="P2453" t="s">
        <v>8296</v>
      </c>
      <c r="Q2453" s="10" t="s">
        <v>8333</v>
      </c>
      <c r="R2453" t="s">
        <v>8349</v>
      </c>
      <c r="S2453">
        <f t="shared" si="154"/>
        <v>115</v>
      </c>
      <c r="T2453">
        <f t="shared" si="155"/>
        <v>2017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4">
        <f t="shared" si="152"/>
        <v>42367.958333333328</v>
      </c>
      <c r="J2454" s="14">
        <f t="shared" si="153"/>
        <v>42338.84375</v>
      </c>
      <c r="K2454">
        <v>1451430000</v>
      </c>
      <c r="L2454">
        <v>1448914500</v>
      </c>
      <c r="M2454" t="b">
        <v>0</v>
      </c>
      <c r="N2454">
        <v>15</v>
      </c>
      <c r="O2454" t="b">
        <v>1</v>
      </c>
      <c r="P2454" t="s">
        <v>8296</v>
      </c>
      <c r="Q2454" s="10" t="s">
        <v>8333</v>
      </c>
      <c r="R2454" t="s">
        <v>8349</v>
      </c>
      <c r="S2454">
        <f t="shared" si="154"/>
        <v>134</v>
      </c>
      <c r="T2454">
        <f t="shared" si="155"/>
        <v>2015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4">
        <f t="shared" si="152"/>
        <v>42768.692233796297</v>
      </c>
      <c r="J2455" s="14">
        <f t="shared" si="153"/>
        <v>42738.692233796297</v>
      </c>
      <c r="K2455">
        <v>1486053409</v>
      </c>
      <c r="L2455">
        <v>1483461409</v>
      </c>
      <c r="M2455" t="b">
        <v>0</v>
      </c>
      <c r="N2455">
        <v>67</v>
      </c>
      <c r="O2455" t="b">
        <v>1</v>
      </c>
      <c r="P2455" t="s">
        <v>8296</v>
      </c>
      <c r="Q2455" s="10" t="s">
        <v>8333</v>
      </c>
      <c r="R2455" t="s">
        <v>8349</v>
      </c>
      <c r="S2455">
        <f t="shared" si="154"/>
        <v>155</v>
      </c>
      <c r="T2455">
        <f t="shared" si="155"/>
        <v>2017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4">
        <f t="shared" si="152"/>
        <v>42805.201481481476</v>
      </c>
      <c r="J2456" s="14">
        <f t="shared" si="153"/>
        <v>42770.201481481476</v>
      </c>
      <c r="K2456">
        <v>1489207808</v>
      </c>
      <c r="L2456">
        <v>1486183808</v>
      </c>
      <c r="M2456" t="b">
        <v>0</v>
      </c>
      <c r="N2456">
        <v>130</v>
      </c>
      <c r="O2456" t="b">
        <v>1</v>
      </c>
      <c r="P2456" t="s">
        <v>8296</v>
      </c>
      <c r="Q2456" s="10" t="s">
        <v>8333</v>
      </c>
      <c r="R2456" t="s">
        <v>8349</v>
      </c>
      <c r="S2456">
        <f t="shared" si="154"/>
        <v>101</v>
      </c>
      <c r="T2456">
        <f t="shared" si="155"/>
        <v>2017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4">
        <f t="shared" si="152"/>
        <v>42480.781828703708</v>
      </c>
      <c r="J2457" s="14">
        <f t="shared" si="153"/>
        <v>42452.781828703708</v>
      </c>
      <c r="K2457">
        <v>1461177950</v>
      </c>
      <c r="L2457">
        <v>1458758750</v>
      </c>
      <c r="M2457" t="b">
        <v>0</v>
      </c>
      <c r="N2457">
        <v>16</v>
      </c>
      <c r="O2457" t="b">
        <v>1</v>
      </c>
      <c r="P2457" t="s">
        <v>8296</v>
      </c>
      <c r="Q2457" s="10" t="s">
        <v>8333</v>
      </c>
      <c r="R2457" t="s">
        <v>8349</v>
      </c>
      <c r="S2457">
        <f t="shared" si="154"/>
        <v>182</v>
      </c>
      <c r="T2457">
        <f t="shared" si="155"/>
        <v>2016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4">
        <f t="shared" si="152"/>
        <v>42791.961099537039</v>
      </c>
      <c r="J2458" s="14">
        <f t="shared" si="153"/>
        <v>42761.961099537039</v>
      </c>
      <c r="K2458">
        <v>1488063839</v>
      </c>
      <c r="L2458">
        <v>1485471839</v>
      </c>
      <c r="M2458" t="b">
        <v>0</v>
      </c>
      <c r="N2458">
        <v>67</v>
      </c>
      <c r="O2458" t="b">
        <v>1</v>
      </c>
      <c r="P2458" t="s">
        <v>8296</v>
      </c>
      <c r="Q2458" s="10" t="s">
        <v>8333</v>
      </c>
      <c r="R2458" t="s">
        <v>8349</v>
      </c>
      <c r="S2458">
        <f t="shared" si="154"/>
        <v>181</v>
      </c>
      <c r="T2458">
        <f t="shared" si="155"/>
        <v>2017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4">
        <f t="shared" si="152"/>
        <v>42453.560833333337</v>
      </c>
      <c r="J2459" s="14">
        <f t="shared" si="153"/>
        <v>42423.602500000001</v>
      </c>
      <c r="K2459">
        <v>1458826056</v>
      </c>
      <c r="L2459">
        <v>1456237656</v>
      </c>
      <c r="M2459" t="b">
        <v>0</v>
      </c>
      <c r="N2459">
        <v>124</v>
      </c>
      <c r="O2459" t="b">
        <v>1</v>
      </c>
      <c r="P2459" t="s">
        <v>8296</v>
      </c>
      <c r="Q2459" s="10" t="s">
        <v>8333</v>
      </c>
      <c r="R2459" t="s">
        <v>8349</v>
      </c>
      <c r="S2459">
        <f t="shared" si="154"/>
        <v>102</v>
      </c>
      <c r="T2459">
        <f t="shared" si="155"/>
        <v>2016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4">
        <f t="shared" si="152"/>
        <v>42530.791666666672</v>
      </c>
      <c r="J2460" s="14">
        <f t="shared" si="153"/>
        <v>42495.871736111112</v>
      </c>
      <c r="K2460">
        <v>1465498800</v>
      </c>
      <c r="L2460">
        <v>1462481718</v>
      </c>
      <c r="M2460" t="b">
        <v>0</v>
      </c>
      <c r="N2460">
        <v>80</v>
      </c>
      <c r="O2460" t="b">
        <v>1</v>
      </c>
      <c r="P2460" t="s">
        <v>8296</v>
      </c>
      <c r="Q2460" s="10" t="s">
        <v>8333</v>
      </c>
      <c r="R2460" t="s">
        <v>8349</v>
      </c>
      <c r="S2460">
        <f t="shared" si="154"/>
        <v>110</v>
      </c>
      <c r="T2460">
        <f t="shared" si="155"/>
        <v>2016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4">
        <f t="shared" si="152"/>
        <v>42452.595891203702</v>
      </c>
      <c r="J2461" s="14">
        <f t="shared" si="153"/>
        <v>42407.637557870374</v>
      </c>
      <c r="K2461">
        <v>1458742685</v>
      </c>
      <c r="L2461">
        <v>1454858285</v>
      </c>
      <c r="M2461" t="b">
        <v>0</v>
      </c>
      <c r="N2461">
        <v>282</v>
      </c>
      <c r="O2461" t="b">
        <v>1</v>
      </c>
      <c r="P2461" t="s">
        <v>8296</v>
      </c>
      <c r="Q2461" s="10" t="s">
        <v>8333</v>
      </c>
      <c r="R2461" t="s">
        <v>8349</v>
      </c>
      <c r="S2461">
        <f t="shared" si="154"/>
        <v>102</v>
      </c>
      <c r="T2461">
        <f t="shared" si="155"/>
        <v>2016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4">
        <f t="shared" si="152"/>
        <v>42738.178472222222</v>
      </c>
      <c r="J2462" s="14">
        <f t="shared" si="153"/>
        <v>42704.187118055561</v>
      </c>
      <c r="K2462">
        <v>1483417020</v>
      </c>
      <c r="L2462">
        <v>1480480167</v>
      </c>
      <c r="M2462" t="b">
        <v>0</v>
      </c>
      <c r="N2462">
        <v>68</v>
      </c>
      <c r="O2462" t="b">
        <v>1</v>
      </c>
      <c r="P2462" t="s">
        <v>8296</v>
      </c>
      <c r="Q2462" s="10" t="s">
        <v>8333</v>
      </c>
      <c r="R2462" t="s">
        <v>8349</v>
      </c>
      <c r="S2462">
        <f t="shared" si="154"/>
        <v>101</v>
      </c>
      <c r="T2462">
        <f t="shared" si="155"/>
        <v>2016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4">
        <f t="shared" si="152"/>
        <v>40817.125</v>
      </c>
      <c r="J2463" s="14">
        <f t="shared" si="153"/>
        <v>40784.012696759259</v>
      </c>
      <c r="K2463">
        <v>1317438000</v>
      </c>
      <c r="L2463">
        <v>1314577097</v>
      </c>
      <c r="M2463" t="b">
        <v>0</v>
      </c>
      <c r="N2463">
        <v>86</v>
      </c>
      <c r="O2463" t="b">
        <v>1</v>
      </c>
      <c r="P2463" t="s">
        <v>8277</v>
      </c>
      <c r="Q2463" s="10" t="s">
        <v>8322</v>
      </c>
      <c r="R2463" t="s">
        <v>8326</v>
      </c>
      <c r="S2463">
        <f t="shared" si="154"/>
        <v>104</v>
      </c>
      <c r="T2463">
        <f t="shared" si="155"/>
        <v>2011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4">
        <f t="shared" si="152"/>
        <v>41109.186296296299</v>
      </c>
      <c r="J2464" s="14">
        <f t="shared" si="153"/>
        <v>41089.186296296299</v>
      </c>
      <c r="K2464">
        <v>1342672096</v>
      </c>
      <c r="L2464">
        <v>1340944096</v>
      </c>
      <c r="M2464" t="b">
        <v>0</v>
      </c>
      <c r="N2464">
        <v>115</v>
      </c>
      <c r="O2464" t="b">
        <v>1</v>
      </c>
      <c r="P2464" t="s">
        <v>8277</v>
      </c>
      <c r="Q2464" s="10" t="s">
        <v>8322</v>
      </c>
      <c r="R2464" t="s">
        <v>8326</v>
      </c>
      <c r="S2464">
        <f t="shared" si="154"/>
        <v>111</v>
      </c>
      <c r="T2464">
        <f t="shared" si="155"/>
        <v>2012</v>
      </c>
    </row>
    <row r="2465" spans="1:20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4">
        <f t="shared" si="152"/>
        <v>41380.791666666664</v>
      </c>
      <c r="J2465" s="14">
        <f t="shared" si="153"/>
        <v>41341.111400462964</v>
      </c>
      <c r="K2465">
        <v>1366138800</v>
      </c>
      <c r="L2465">
        <v>1362710425</v>
      </c>
      <c r="M2465" t="b">
        <v>0</v>
      </c>
      <c r="N2465">
        <v>75</v>
      </c>
      <c r="O2465" t="b">
        <v>1</v>
      </c>
      <c r="P2465" t="s">
        <v>8277</v>
      </c>
      <c r="Q2465" s="10" t="s">
        <v>8322</v>
      </c>
      <c r="R2465" t="s">
        <v>8326</v>
      </c>
      <c r="S2465">
        <f t="shared" si="154"/>
        <v>116</v>
      </c>
      <c r="T2465">
        <f t="shared" si="155"/>
        <v>2013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4">
        <f t="shared" si="152"/>
        <v>42277.811805555553</v>
      </c>
      <c r="J2466" s="14">
        <f t="shared" si="153"/>
        <v>42248.90042824074</v>
      </c>
      <c r="K2466">
        <v>1443641340</v>
      </c>
      <c r="L2466">
        <v>1441143397</v>
      </c>
      <c r="M2466" t="b">
        <v>0</v>
      </c>
      <c r="N2466">
        <v>43</v>
      </c>
      <c r="O2466" t="b">
        <v>1</v>
      </c>
      <c r="P2466" t="s">
        <v>8277</v>
      </c>
      <c r="Q2466" s="10" t="s">
        <v>8322</v>
      </c>
      <c r="R2466" t="s">
        <v>8326</v>
      </c>
      <c r="S2466">
        <f t="shared" si="154"/>
        <v>111</v>
      </c>
      <c r="T2466">
        <f t="shared" si="155"/>
        <v>2015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4">
        <f t="shared" si="152"/>
        <v>41175.719305555554</v>
      </c>
      <c r="J2467" s="14">
        <f t="shared" si="153"/>
        <v>41145.719305555554</v>
      </c>
      <c r="K2467">
        <v>1348420548</v>
      </c>
      <c r="L2467">
        <v>1345828548</v>
      </c>
      <c r="M2467" t="b">
        <v>0</v>
      </c>
      <c r="N2467">
        <v>48</v>
      </c>
      <c r="O2467" t="b">
        <v>1</v>
      </c>
      <c r="P2467" t="s">
        <v>8277</v>
      </c>
      <c r="Q2467" s="10" t="s">
        <v>8322</v>
      </c>
      <c r="R2467" t="s">
        <v>8326</v>
      </c>
      <c r="S2467">
        <f t="shared" si="154"/>
        <v>180</v>
      </c>
      <c r="T2467">
        <f t="shared" si="155"/>
        <v>2012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4">
        <f t="shared" si="152"/>
        <v>41403.102465277778</v>
      </c>
      <c r="J2468" s="14">
        <f t="shared" si="153"/>
        <v>41373.102465277778</v>
      </c>
      <c r="K2468">
        <v>1368066453</v>
      </c>
      <c r="L2468">
        <v>1365474453</v>
      </c>
      <c r="M2468" t="b">
        <v>0</v>
      </c>
      <c r="N2468">
        <v>52</v>
      </c>
      <c r="O2468" t="b">
        <v>1</v>
      </c>
      <c r="P2468" t="s">
        <v>8277</v>
      </c>
      <c r="Q2468" s="10" t="s">
        <v>8322</v>
      </c>
      <c r="R2468" t="s">
        <v>8326</v>
      </c>
      <c r="S2468">
        <f t="shared" si="154"/>
        <v>100</v>
      </c>
      <c r="T2468">
        <f t="shared" si="155"/>
        <v>2013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4">
        <f t="shared" si="152"/>
        <v>41039.708333333336</v>
      </c>
      <c r="J2469" s="14">
        <f t="shared" si="153"/>
        <v>41025.874201388891</v>
      </c>
      <c r="K2469">
        <v>1336669200</v>
      </c>
      <c r="L2469">
        <v>1335473931</v>
      </c>
      <c r="M2469" t="b">
        <v>0</v>
      </c>
      <c r="N2469">
        <v>43</v>
      </c>
      <c r="O2469" t="b">
        <v>1</v>
      </c>
      <c r="P2469" t="s">
        <v>8277</v>
      </c>
      <c r="Q2469" s="10" t="s">
        <v>8322</v>
      </c>
      <c r="R2469" t="s">
        <v>8326</v>
      </c>
      <c r="S2469">
        <f t="shared" si="154"/>
        <v>119</v>
      </c>
      <c r="T2469">
        <f t="shared" si="155"/>
        <v>2012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4">
        <f t="shared" si="152"/>
        <v>41210.208333333336</v>
      </c>
      <c r="J2470" s="14">
        <f t="shared" si="153"/>
        <v>41174.154178240737</v>
      </c>
      <c r="K2470">
        <v>1351400400</v>
      </c>
      <c r="L2470">
        <v>1348285321</v>
      </c>
      <c r="M2470" t="b">
        <v>0</v>
      </c>
      <c r="N2470">
        <v>58</v>
      </c>
      <c r="O2470" t="b">
        <v>1</v>
      </c>
      <c r="P2470" t="s">
        <v>8277</v>
      </c>
      <c r="Q2470" s="10" t="s">
        <v>8322</v>
      </c>
      <c r="R2470" t="s">
        <v>8326</v>
      </c>
      <c r="S2470">
        <f t="shared" si="154"/>
        <v>107</v>
      </c>
      <c r="T2470">
        <f t="shared" si="155"/>
        <v>2012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4">
        <f t="shared" si="152"/>
        <v>40582.429733796293</v>
      </c>
      <c r="J2471" s="14">
        <f t="shared" si="153"/>
        <v>40557.429733796293</v>
      </c>
      <c r="K2471">
        <v>1297160329</v>
      </c>
      <c r="L2471">
        <v>1295000329</v>
      </c>
      <c r="M2471" t="b">
        <v>0</v>
      </c>
      <c r="N2471">
        <v>47</v>
      </c>
      <c r="O2471" t="b">
        <v>1</v>
      </c>
      <c r="P2471" t="s">
        <v>8277</v>
      </c>
      <c r="Q2471" s="10" t="s">
        <v>8322</v>
      </c>
      <c r="R2471" t="s">
        <v>8326</v>
      </c>
      <c r="S2471">
        <f t="shared" si="154"/>
        <v>114</v>
      </c>
      <c r="T2471">
        <f t="shared" si="155"/>
        <v>2011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4">
        <f t="shared" si="152"/>
        <v>41053.07471064815</v>
      </c>
      <c r="J2472" s="14">
        <f t="shared" si="153"/>
        <v>41023.07471064815</v>
      </c>
      <c r="K2472">
        <v>1337824055</v>
      </c>
      <c r="L2472">
        <v>1335232055</v>
      </c>
      <c r="M2472" t="b">
        <v>0</v>
      </c>
      <c r="N2472">
        <v>36</v>
      </c>
      <c r="O2472" t="b">
        <v>1</v>
      </c>
      <c r="P2472" t="s">
        <v>8277</v>
      </c>
      <c r="Q2472" s="10" t="s">
        <v>8322</v>
      </c>
      <c r="R2472" t="s">
        <v>8326</v>
      </c>
      <c r="S2472">
        <f t="shared" si="154"/>
        <v>103</v>
      </c>
      <c r="T2472">
        <f t="shared" si="155"/>
        <v>2012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4">
        <f t="shared" si="152"/>
        <v>40933.992962962962</v>
      </c>
      <c r="J2473" s="14">
        <f t="shared" si="153"/>
        <v>40893.992962962962</v>
      </c>
      <c r="K2473">
        <v>1327535392</v>
      </c>
      <c r="L2473">
        <v>1324079392</v>
      </c>
      <c r="M2473" t="b">
        <v>0</v>
      </c>
      <c r="N2473">
        <v>17</v>
      </c>
      <c r="O2473" t="b">
        <v>1</v>
      </c>
      <c r="P2473" t="s">
        <v>8277</v>
      </c>
      <c r="Q2473" s="10" t="s">
        <v>8322</v>
      </c>
      <c r="R2473" t="s">
        <v>8326</v>
      </c>
      <c r="S2473">
        <f t="shared" si="154"/>
        <v>128</v>
      </c>
      <c r="T2473">
        <f t="shared" si="155"/>
        <v>2011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4">
        <f t="shared" si="152"/>
        <v>40425.043749999997</v>
      </c>
      <c r="J2474" s="14">
        <f t="shared" si="153"/>
        <v>40354.11550925926</v>
      </c>
      <c r="K2474">
        <v>1283562180</v>
      </c>
      <c r="L2474">
        <v>1277433980</v>
      </c>
      <c r="M2474" t="b">
        <v>0</v>
      </c>
      <c r="N2474">
        <v>104</v>
      </c>
      <c r="O2474" t="b">
        <v>1</v>
      </c>
      <c r="P2474" t="s">
        <v>8277</v>
      </c>
      <c r="Q2474" s="10" t="s">
        <v>8322</v>
      </c>
      <c r="R2474" t="s">
        <v>8326</v>
      </c>
      <c r="S2474">
        <f t="shared" si="154"/>
        <v>136</v>
      </c>
      <c r="T2474">
        <f t="shared" si="155"/>
        <v>2010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4">
        <f t="shared" si="152"/>
        <v>41223.790150462963</v>
      </c>
      <c r="J2475" s="14">
        <f t="shared" si="153"/>
        <v>41193.748483796298</v>
      </c>
      <c r="K2475">
        <v>1352573869</v>
      </c>
      <c r="L2475">
        <v>1349978269</v>
      </c>
      <c r="M2475" t="b">
        <v>0</v>
      </c>
      <c r="N2475">
        <v>47</v>
      </c>
      <c r="O2475" t="b">
        <v>1</v>
      </c>
      <c r="P2475" t="s">
        <v>8277</v>
      </c>
      <c r="Q2475" s="10" t="s">
        <v>8322</v>
      </c>
      <c r="R2475" t="s">
        <v>8326</v>
      </c>
      <c r="S2475">
        <f t="shared" si="154"/>
        <v>100</v>
      </c>
      <c r="T2475">
        <f t="shared" si="155"/>
        <v>2012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4">
        <f t="shared" si="152"/>
        <v>40462.011296296296</v>
      </c>
      <c r="J2476" s="14">
        <f t="shared" si="153"/>
        <v>40417.011296296296</v>
      </c>
      <c r="K2476">
        <v>1286756176</v>
      </c>
      <c r="L2476">
        <v>1282868176</v>
      </c>
      <c r="M2476" t="b">
        <v>0</v>
      </c>
      <c r="N2476">
        <v>38</v>
      </c>
      <c r="O2476" t="b">
        <v>1</v>
      </c>
      <c r="P2476" t="s">
        <v>8277</v>
      </c>
      <c r="Q2476" s="10" t="s">
        <v>8322</v>
      </c>
      <c r="R2476" t="s">
        <v>8326</v>
      </c>
      <c r="S2476">
        <f t="shared" si="154"/>
        <v>100</v>
      </c>
      <c r="T2476">
        <f t="shared" si="155"/>
        <v>2010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4">
        <f t="shared" si="152"/>
        <v>40369.916666666664</v>
      </c>
      <c r="J2477" s="14">
        <f t="shared" si="153"/>
        <v>40310.287673611114</v>
      </c>
      <c r="K2477">
        <v>1278799200</v>
      </c>
      <c r="L2477">
        <v>1273647255</v>
      </c>
      <c r="M2477" t="b">
        <v>0</v>
      </c>
      <c r="N2477">
        <v>81</v>
      </c>
      <c r="O2477" t="b">
        <v>1</v>
      </c>
      <c r="P2477" t="s">
        <v>8277</v>
      </c>
      <c r="Q2477" s="10" t="s">
        <v>8322</v>
      </c>
      <c r="R2477" t="s">
        <v>8326</v>
      </c>
      <c r="S2477">
        <f t="shared" si="154"/>
        <v>105</v>
      </c>
      <c r="T2477">
        <f t="shared" si="155"/>
        <v>2010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4">
        <f t="shared" si="152"/>
        <v>41946.370023148149</v>
      </c>
      <c r="J2478" s="14">
        <f t="shared" si="153"/>
        <v>41913.328356481477</v>
      </c>
      <c r="K2478">
        <v>1415004770</v>
      </c>
      <c r="L2478">
        <v>1412149970</v>
      </c>
      <c r="M2478" t="b">
        <v>0</v>
      </c>
      <c r="N2478">
        <v>55</v>
      </c>
      <c r="O2478" t="b">
        <v>1</v>
      </c>
      <c r="P2478" t="s">
        <v>8277</v>
      </c>
      <c r="Q2478" s="10" t="s">
        <v>8322</v>
      </c>
      <c r="R2478" t="s">
        <v>8326</v>
      </c>
      <c r="S2478">
        <f t="shared" si="154"/>
        <v>105</v>
      </c>
      <c r="T2478">
        <f t="shared" si="155"/>
        <v>2014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4">
        <f t="shared" si="152"/>
        <v>41133.691493055558</v>
      </c>
      <c r="J2479" s="14">
        <f t="shared" si="153"/>
        <v>41088.691493055558</v>
      </c>
      <c r="K2479">
        <v>1344789345</v>
      </c>
      <c r="L2479">
        <v>1340901345</v>
      </c>
      <c r="M2479" t="b">
        <v>0</v>
      </c>
      <c r="N2479">
        <v>41</v>
      </c>
      <c r="O2479" t="b">
        <v>1</v>
      </c>
      <c r="P2479" t="s">
        <v>8277</v>
      </c>
      <c r="Q2479" s="10" t="s">
        <v>8322</v>
      </c>
      <c r="R2479" t="s">
        <v>8326</v>
      </c>
      <c r="S2479">
        <f t="shared" si="154"/>
        <v>171</v>
      </c>
      <c r="T2479">
        <f t="shared" si="155"/>
        <v>2012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4">
        <f t="shared" si="152"/>
        <v>41287.950381944444</v>
      </c>
      <c r="J2480" s="14">
        <f t="shared" si="153"/>
        <v>41257.950381944444</v>
      </c>
      <c r="K2480">
        <v>1358117313</v>
      </c>
      <c r="L2480">
        <v>1355525313</v>
      </c>
      <c r="M2480" t="b">
        <v>0</v>
      </c>
      <c r="N2480">
        <v>79</v>
      </c>
      <c r="O2480" t="b">
        <v>1</v>
      </c>
      <c r="P2480" t="s">
        <v>8277</v>
      </c>
      <c r="Q2480" s="10" t="s">
        <v>8322</v>
      </c>
      <c r="R2480" t="s">
        <v>8326</v>
      </c>
      <c r="S2480">
        <f t="shared" si="154"/>
        <v>128</v>
      </c>
      <c r="T2480">
        <f t="shared" si="155"/>
        <v>2012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4">
        <f t="shared" si="152"/>
        <v>41118.083333333336</v>
      </c>
      <c r="J2481" s="14">
        <f t="shared" si="153"/>
        <v>41107.726782407408</v>
      </c>
      <c r="K2481">
        <v>1343440800</v>
      </c>
      <c r="L2481">
        <v>1342545994</v>
      </c>
      <c r="M2481" t="b">
        <v>0</v>
      </c>
      <c r="N2481">
        <v>16</v>
      </c>
      <c r="O2481" t="b">
        <v>1</v>
      </c>
      <c r="P2481" t="s">
        <v>8277</v>
      </c>
      <c r="Q2481" s="10" t="s">
        <v>8322</v>
      </c>
      <c r="R2481" t="s">
        <v>8326</v>
      </c>
      <c r="S2481">
        <f t="shared" si="154"/>
        <v>133</v>
      </c>
      <c r="T2481">
        <f t="shared" si="155"/>
        <v>2012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4">
        <f t="shared" si="152"/>
        <v>42287.936157407406</v>
      </c>
      <c r="J2482" s="14">
        <f t="shared" si="153"/>
        <v>42227.936157407406</v>
      </c>
      <c r="K2482">
        <v>1444516084</v>
      </c>
      <c r="L2482">
        <v>1439332084</v>
      </c>
      <c r="M2482" t="b">
        <v>0</v>
      </c>
      <c r="N2482">
        <v>8</v>
      </c>
      <c r="O2482" t="b">
        <v>1</v>
      </c>
      <c r="P2482" t="s">
        <v>8277</v>
      </c>
      <c r="Q2482" s="10" t="s">
        <v>8322</v>
      </c>
      <c r="R2482" t="s">
        <v>8326</v>
      </c>
      <c r="S2482">
        <f t="shared" si="154"/>
        <v>100</v>
      </c>
      <c r="T2482">
        <f t="shared" si="155"/>
        <v>2015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4">
        <f t="shared" si="152"/>
        <v>41029.645925925928</v>
      </c>
      <c r="J2483" s="14">
        <f t="shared" si="153"/>
        <v>40999.645925925928</v>
      </c>
      <c r="K2483">
        <v>1335799808</v>
      </c>
      <c r="L2483">
        <v>1333207808</v>
      </c>
      <c r="M2483" t="b">
        <v>0</v>
      </c>
      <c r="N2483">
        <v>95</v>
      </c>
      <c r="O2483" t="b">
        <v>1</v>
      </c>
      <c r="P2483" t="s">
        <v>8277</v>
      </c>
      <c r="Q2483" s="10" t="s">
        <v>8322</v>
      </c>
      <c r="R2483" t="s">
        <v>8326</v>
      </c>
      <c r="S2483">
        <f t="shared" si="154"/>
        <v>113</v>
      </c>
      <c r="T2483">
        <f t="shared" si="155"/>
        <v>2012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4">
        <f t="shared" si="152"/>
        <v>40756.782210648147</v>
      </c>
      <c r="J2484" s="14">
        <f t="shared" si="153"/>
        <v>40711.782210648147</v>
      </c>
      <c r="K2484">
        <v>1312224383</v>
      </c>
      <c r="L2484">
        <v>1308336383</v>
      </c>
      <c r="M2484" t="b">
        <v>0</v>
      </c>
      <c r="N2484">
        <v>25</v>
      </c>
      <c r="O2484" t="b">
        <v>1</v>
      </c>
      <c r="P2484" t="s">
        <v>8277</v>
      </c>
      <c r="Q2484" s="10" t="s">
        <v>8322</v>
      </c>
      <c r="R2484" t="s">
        <v>8326</v>
      </c>
      <c r="S2484">
        <f t="shared" si="154"/>
        <v>100</v>
      </c>
      <c r="T2484">
        <f t="shared" si="155"/>
        <v>2011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4">
        <f t="shared" si="152"/>
        <v>41030.708368055559</v>
      </c>
      <c r="J2485" s="14">
        <f t="shared" si="153"/>
        <v>40970.750034722223</v>
      </c>
      <c r="K2485">
        <v>1335891603</v>
      </c>
      <c r="L2485">
        <v>1330711203</v>
      </c>
      <c r="M2485" t="b">
        <v>0</v>
      </c>
      <c r="N2485">
        <v>19</v>
      </c>
      <c r="O2485" t="b">
        <v>1</v>
      </c>
      <c r="P2485" t="s">
        <v>8277</v>
      </c>
      <c r="Q2485" s="10" t="s">
        <v>8322</v>
      </c>
      <c r="R2485" t="s">
        <v>8326</v>
      </c>
      <c r="S2485">
        <f t="shared" si="154"/>
        <v>114</v>
      </c>
      <c r="T2485">
        <f t="shared" si="155"/>
        <v>2012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4">
        <f t="shared" si="152"/>
        <v>40801.916701388887</v>
      </c>
      <c r="J2486" s="14">
        <f t="shared" si="153"/>
        <v>40771.916701388887</v>
      </c>
      <c r="K2486">
        <v>1316124003</v>
      </c>
      <c r="L2486">
        <v>1313532003</v>
      </c>
      <c r="M2486" t="b">
        <v>0</v>
      </c>
      <c r="N2486">
        <v>90</v>
      </c>
      <c r="O2486" t="b">
        <v>1</v>
      </c>
      <c r="P2486" t="s">
        <v>8277</v>
      </c>
      <c r="Q2486" s="10" t="s">
        <v>8322</v>
      </c>
      <c r="R2486" t="s">
        <v>8326</v>
      </c>
      <c r="S2486">
        <f t="shared" si="154"/>
        <v>119</v>
      </c>
      <c r="T2486">
        <f t="shared" si="155"/>
        <v>2011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4">
        <f t="shared" si="152"/>
        <v>40828.998599537037</v>
      </c>
      <c r="J2487" s="14">
        <f t="shared" si="153"/>
        <v>40793.998599537037</v>
      </c>
      <c r="K2487">
        <v>1318463879</v>
      </c>
      <c r="L2487">
        <v>1315439879</v>
      </c>
      <c r="M2487" t="b">
        <v>0</v>
      </c>
      <c r="N2487">
        <v>41</v>
      </c>
      <c r="O2487" t="b">
        <v>1</v>
      </c>
      <c r="P2487" t="s">
        <v>8277</v>
      </c>
      <c r="Q2487" s="10" t="s">
        <v>8322</v>
      </c>
      <c r="R2487" t="s">
        <v>8326</v>
      </c>
      <c r="S2487">
        <f t="shared" si="154"/>
        <v>103</v>
      </c>
      <c r="T2487">
        <f t="shared" si="155"/>
        <v>2011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4">
        <f t="shared" si="152"/>
        <v>41021.708055555559</v>
      </c>
      <c r="J2488" s="14">
        <f t="shared" si="153"/>
        <v>40991.708055555559</v>
      </c>
      <c r="K2488">
        <v>1335113976</v>
      </c>
      <c r="L2488">
        <v>1332521976</v>
      </c>
      <c r="M2488" t="b">
        <v>0</v>
      </c>
      <c r="N2488">
        <v>30</v>
      </c>
      <c r="O2488" t="b">
        <v>1</v>
      </c>
      <c r="P2488" t="s">
        <v>8277</v>
      </c>
      <c r="Q2488" s="10" t="s">
        <v>8322</v>
      </c>
      <c r="R2488" t="s">
        <v>8326</v>
      </c>
      <c r="S2488">
        <f t="shared" si="154"/>
        <v>266</v>
      </c>
      <c r="T2488">
        <f t="shared" si="155"/>
        <v>2012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4">
        <f t="shared" si="152"/>
        <v>41056.083298611113</v>
      </c>
      <c r="J2489" s="14">
        <f t="shared" si="153"/>
        <v>41026.083298611113</v>
      </c>
      <c r="K2489">
        <v>1338083997</v>
      </c>
      <c r="L2489">
        <v>1335491997</v>
      </c>
      <c r="M2489" t="b">
        <v>0</v>
      </c>
      <c r="N2489">
        <v>38</v>
      </c>
      <c r="O2489" t="b">
        <v>1</v>
      </c>
      <c r="P2489" t="s">
        <v>8277</v>
      </c>
      <c r="Q2489" s="10" t="s">
        <v>8322</v>
      </c>
      <c r="R2489" t="s">
        <v>8326</v>
      </c>
      <c r="S2489">
        <f t="shared" si="154"/>
        <v>100</v>
      </c>
      <c r="T2489">
        <f t="shared" si="155"/>
        <v>2012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4">
        <f t="shared" si="152"/>
        <v>40863.674861111111</v>
      </c>
      <c r="J2490" s="14">
        <f t="shared" si="153"/>
        <v>40833.633194444446</v>
      </c>
      <c r="K2490">
        <v>1321459908</v>
      </c>
      <c r="L2490">
        <v>1318864308</v>
      </c>
      <c r="M2490" t="b">
        <v>0</v>
      </c>
      <c r="N2490">
        <v>65</v>
      </c>
      <c r="O2490" t="b">
        <v>1</v>
      </c>
      <c r="P2490" t="s">
        <v>8277</v>
      </c>
      <c r="Q2490" s="10" t="s">
        <v>8322</v>
      </c>
      <c r="R2490" t="s">
        <v>8326</v>
      </c>
      <c r="S2490">
        <f t="shared" si="154"/>
        <v>107</v>
      </c>
      <c r="T2490">
        <f t="shared" si="155"/>
        <v>2011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4">
        <f t="shared" si="152"/>
        <v>41403.690266203703</v>
      </c>
      <c r="J2491" s="14">
        <f t="shared" si="153"/>
        <v>41373.690266203703</v>
      </c>
      <c r="K2491">
        <v>1368117239</v>
      </c>
      <c r="L2491">
        <v>1365525239</v>
      </c>
      <c r="M2491" t="b">
        <v>0</v>
      </c>
      <c r="N2491">
        <v>75</v>
      </c>
      <c r="O2491" t="b">
        <v>1</v>
      </c>
      <c r="P2491" t="s">
        <v>8277</v>
      </c>
      <c r="Q2491" s="10" t="s">
        <v>8322</v>
      </c>
      <c r="R2491" t="s">
        <v>8326</v>
      </c>
      <c r="S2491">
        <f t="shared" si="154"/>
        <v>134</v>
      </c>
      <c r="T2491">
        <f t="shared" si="155"/>
        <v>2013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4">
        <f t="shared" si="152"/>
        <v>41083.227731481478</v>
      </c>
      <c r="J2492" s="14">
        <f t="shared" si="153"/>
        <v>41023.227731481478</v>
      </c>
      <c r="K2492">
        <v>1340429276</v>
      </c>
      <c r="L2492">
        <v>1335245276</v>
      </c>
      <c r="M2492" t="b">
        <v>0</v>
      </c>
      <c r="N2492">
        <v>16</v>
      </c>
      <c r="O2492" t="b">
        <v>1</v>
      </c>
      <c r="P2492" t="s">
        <v>8277</v>
      </c>
      <c r="Q2492" s="10" t="s">
        <v>8322</v>
      </c>
      <c r="R2492" t="s">
        <v>8326</v>
      </c>
      <c r="S2492">
        <f t="shared" si="154"/>
        <v>121</v>
      </c>
      <c r="T2492">
        <f t="shared" si="155"/>
        <v>2012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4">
        <f t="shared" si="152"/>
        <v>40559.07708333333</v>
      </c>
      <c r="J2493" s="14">
        <f t="shared" si="153"/>
        <v>40542.839282407411</v>
      </c>
      <c r="K2493">
        <v>1295142660</v>
      </c>
      <c r="L2493">
        <v>1293739714</v>
      </c>
      <c r="M2493" t="b">
        <v>0</v>
      </c>
      <c r="N2493">
        <v>10</v>
      </c>
      <c r="O2493" t="b">
        <v>1</v>
      </c>
      <c r="P2493" t="s">
        <v>8277</v>
      </c>
      <c r="Q2493" s="10" t="s">
        <v>8322</v>
      </c>
      <c r="R2493" t="s">
        <v>8326</v>
      </c>
      <c r="S2493">
        <f t="shared" si="154"/>
        <v>103</v>
      </c>
      <c r="T2493">
        <f t="shared" si="155"/>
        <v>2010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4">
        <f t="shared" si="152"/>
        <v>41076.415972222225</v>
      </c>
      <c r="J2494" s="14">
        <f t="shared" si="153"/>
        <v>41024.985972222225</v>
      </c>
      <c r="K2494">
        <v>1339840740</v>
      </c>
      <c r="L2494">
        <v>1335397188</v>
      </c>
      <c r="M2494" t="b">
        <v>0</v>
      </c>
      <c r="N2494">
        <v>27</v>
      </c>
      <c r="O2494" t="b">
        <v>1</v>
      </c>
      <c r="P2494" t="s">
        <v>8277</v>
      </c>
      <c r="Q2494" s="10" t="s">
        <v>8322</v>
      </c>
      <c r="R2494" t="s">
        <v>8326</v>
      </c>
      <c r="S2494">
        <f t="shared" si="154"/>
        <v>125</v>
      </c>
      <c r="T2494">
        <f t="shared" si="155"/>
        <v>2012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4">
        <f t="shared" si="152"/>
        <v>41393.168287037035</v>
      </c>
      <c r="J2495" s="14">
        <f t="shared" si="153"/>
        <v>41348.168287037035</v>
      </c>
      <c r="K2495">
        <v>1367208140</v>
      </c>
      <c r="L2495">
        <v>1363320140</v>
      </c>
      <c r="M2495" t="b">
        <v>0</v>
      </c>
      <c r="N2495">
        <v>259</v>
      </c>
      <c r="O2495" t="b">
        <v>1</v>
      </c>
      <c r="P2495" t="s">
        <v>8277</v>
      </c>
      <c r="Q2495" s="10" t="s">
        <v>8322</v>
      </c>
      <c r="R2495" t="s">
        <v>8326</v>
      </c>
      <c r="S2495">
        <f t="shared" si="154"/>
        <v>129</v>
      </c>
      <c r="T2495">
        <f t="shared" si="155"/>
        <v>2013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4">
        <f t="shared" si="152"/>
        <v>41052.645185185182</v>
      </c>
      <c r="J2496" s="14">
        <f t="shared" si="153"/>
        <v>41022.645185185182</v>
      </c>
      <c r="K2496">
        <v>1337786944</v>
      </c>
      <c r="L2496">
        <v>1335194944</v>
      </c>
      <c r="M2496" t="b">
        <v>0</v>
      </c>
      <c r="N2496">
        <v>39</v>
      </c>
      <c r="O2496" t="b">
        <v>1</v>
      </c>
      <c r="P2496" t="s">
        <v>8277</v>
      </c>
      <c r="Q2496" s="10" t="s">
        <v>8322</v>
      </c>
      <c r="R2496" t="s">
        <v>8326</v>
      </c>
      <c r="S2496">
        <f t="shared" si="154"/>
        <v>101</v>
      </c>
      <c r="T2496">
        <f t="shared" si="155"/>
        <v>2012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4">
        <f t="shared" si="152"/>
        <v>41066.946469907409</v>
      </c>
      <c r="J2497" s="14">
        <f t="shared" si="153"/>
        <v>41036.946469907409</v>
      </c>
      <c r="K2497">
        <v>1339022575</v>
      </c>
      <c r="L2497">
        <v>1336430575</v>
      </c>
      <c r="M2497" t="b">
        <v>0</v>
      </c>
      <c r="N2497">
        <v>42</v>
      </c>
      <c r="O2497" t="b">
        <v>1</v>
      </c>
      <c r="P2497" t="s">
        <v>8277</v>
      </c>
      <c r="Q2497" s="10" t="s">
        <v>8322</v>
      </c>
      <c r="R2497" t="s">
        <v>8326</v>
      </c>
      <c r="S2497">
        <f t="shared" si="154"/>
        <v>128</v>
      </c>
      <c r="T2497">
        <f t="shared" si="155"/>
        <v>2012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4">
        <f t="shared" ref="I2498:I2561" si="156">K2498/60/60/24+DATE(1970,1,1)</f>
        <v>41362.954768518517</v>
      </c>
      <c r="J2498" s="14">
        <f t="shared" ref="J2498:J2561" si="157">L2498/60/60/24+DATE(1970,1,1)</f>
        <v>41327.996435185189</v>
      </c>
      <c r="K2498">
        <v>1364597692</v>
      </c>
      <c r="L2498">
        <v>1361577292</v>
      </c>
      <c r="M2498" t="b">
        <v>0</v>
      </c>
      <c r="N2498">
        <v>10</v>
      </c>
      <c r="O2498" t="b">
        <v>1</v>
      </c>
      <c r="P2498" t="s">
        <v>8277</v>
      </c>
      <c r="Q2498" s="10" t="s">
        <v>8322</v>
      </c>
      <c r="R2498" t="s">
        <v>8326</v>
      </c>
      <c r="S2498">
        <f t="shared" ref="S2498:S2561" si="158">ROUND(E2498/D2498*100,0)</f>
        <v>100</v>
      </c>
      <c r="T2498">
        <f t="shared" ref="T2498:T2561" si="159">YEAR(J2498)</f>
        <v>2013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4">
        <f t="shared" si="156"/>
        <v>40760.878912037035</v>
      </c>
      <c r="J2499" s="14">
        <f t="shared" si="157"/>
        <v>40730.878912037035</v>
      </c>
      <c r="K2499">
        <v>1312578338</v>
      </c>
      <c r="L2499">
        <v>1309986338</v>
      </c>
      <c r="M2499" t="b">
        <v>0</v>
      </c>
      <c r="N2499">
        <v>56</v>
      </c>
      <c r="O2499" t="b">
        <v>1</v>
      </c>
      <c r="P2499" t="s">
        <v>8277</v>
      </c>
      <c r="Q2499" s="10" t="s">
        <v>8322</v>
      </c>
      <c r="R2499" t="s">
        <v>8326</v>
      </c>
      <c r="S2499">
        <f t="shared" si="158"/>
        <v>113</v>
      </c>
      <c r="T2499">
        <f t="shared" si="159"/>
        <v>2011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4">
        <f t="shared" si="156"/>
        <v>42031.967442129629</v>
      </c>
      <c r="J2500" s="14">
        <f t="shared" si="157"/>
        <v>42017.967442129629</v>
      </c>
      <c r="K2500">
        <v>1422400387</v>
      </c>
      <c r="L2500">
        <v>1421190787</v>
      </c>
      <c r="M2500" t="b">
        <v>0</v>
      </c>
      <c r="N2500">
        <v>20</v>
      </c>
      <c r="O2500" t="b">
        <v>1</v>
      </c>
      <c r="P2500" t="s">
        <v>8277</v>
      </c>
      <c r="Q2500" s="10" t="s">
        <v>8322</v>
      </c>
      <c r="R2500" t="s">
        <v>8326</v>
      </c>
      <c r="S2500">
        <f t="shared" si="158"/>
        <v>106</v>
      </c>
      <c r="T2500">
        <f t="shared" si="159"/>
        <v>2015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4">
        <f t="shared" si="156"/>
        <v>41274.75</v>
      </c>
      <c r="J2501" s="14">
        <f t="shared" si="157"/>
        <v>41226.648576388885</v>
      </c>
      <c r="K2501">
        <v>1356976800</v>
      </c>
      <c r="L2501">
        <v>1352820837</v>
      </c>
      <c r="M2501" t="b">
        <v>0</v>
      </c>
      <c r="N2501">
        <v>170</v>
      </c>
      <c r="O2501" t="b">
        <v>1</v>
      </c>
      <c r="P2501" t="s">
        <v>8277</v>
      </c>
      <c r="Q2501" s="10" t="s">
        <v>8322</v>
      </c>
      <c r="R2501" t="s">
        <v>8326</v>
      </c>
      <c r="S2501">
        <f t="shared" si="158"/>
        <v>203</v>
      </c>
      <c r="T2501">
        <f t="shared" si="159"/>
        <v>2012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4">
        <f t="shared" si="156"/>
        <v>41083.772858796299</v>
      </c>
      <c r="J2502" s="14">
        <f t="shared" si="157"/>
        <v>41053.772858796299</v>
      </c>
      <c r="K2502">
        <v>1340476375</v>
      </c>
      <c r="L2502">
        <v>1337884375</v>
      </c>
      <c r="M2502" t="b">
        <v>0</v>
      </c>
      <c r="N2502">
        <v>29</v>
      </c>
      <c r="O2502" t="b">
        <v>1</v>
      </c>
      <c r="P2502" t="s">
        <v>8277</v>
      </c>
      <c r="Q2502" s="10" t="s">
        <v>8322</v>
      </c>
      <c r="R2502" t="s">
        <v>8326</v>
      </c>
      <c r="S2502">
        <f t="shared" si="158"/>
        <v>113</v>
      </c>
      <c r="T2502">
        <f t="shared" si="159"/>
        <v>2012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4">
        <f t="shared" si="156"/>
        <v>42274.776666666665</v>
      </c>
      <c r="J2503" s="14">
        <f t="shared" si="157"/>
        <v>42244.776666666665</v>
      </c>
      <c r="K2503">
        <v>1443379104</v>
      </c>
      <c r="L2503">
        <v>1440787104</v>
      </c>
      <c r="M2503" t="b">
        <v>0</v>
      </c>
      <c r="N2503">
        <v>7</v>
      </c>
      <c r="O2503" t="b">
        <v>0</v>
      </c>
      <c r="P2503" t="s">
        <v>8297</v>
      </c>
      <c r="Q2503" s="10" t="s">
        <v>8333</v>
      </c>
      <c r="R2503" t="s">
        <v>8350</v>
      </c>
      <c r="S2503">
        <f t="shared" si="158"/>
        <v>3</v>
      </c>
      <c r="T2503">
        <f t="shared" si="159"/>
        <v>2015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4">
        <f t="shared" si="156"/>
        <v>41903.825439814813</v>
      </c>
      <c r="J2504" s="14">
        <f t="shared" si="157"/>
        <v>41858.825439814813</v>
      </c>
      <c r="K2504">
        <v>1411328918</v>
      </c>
      <c r="L2504">
        <v>1407440918</v>
      </c>
      <c r="M2504" t="b">
        <v>0</v>
      </c>
      <c r="N2504">
        <v>5</v>
      </c>
      <c r="O2504" t="b">
        <v>0</v>
      </c>
      <c r="P2504" t="s">
        <v>8297</v>
      </c>
      <c r="Q2504" s="10" t="s">
        <v>8333</v>
      </c>
      <c r="R2504" t="s">
        <v>8350</v>
      </c>
      <c r="S2504">
        <f t="shared" si="158"/>
        <v>0</v>
      </c>
      <c r="T2504">
        <f t="shared" si="159"/>
        <v>2014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4">
        <f t="shared" si="156"/>
        <v>42528.879166666666</v>
      </c>
      <c r="J2505" s="14">
        <f t="shared" si="157"/>
        <v>42498.899398148147</v>
      </c>
      <c r="K2505">
        <v>1465333560</v>
      </c>
      <c r="L2505">
        <v>1462743308</v>
      </c>
      <c r="M2505" t="b">
        <v>0</v>
      </c>
      <c r="N2505">
        <v>0</v>
      </c>
      <c r="O2505" t="b">
        <v>0</v>
      </c>
      <c r="P2505" t="s">
        <v>8297</v>
      </c>
      <c r="Q2505" s="10" t="s">
        <v>8333</v>
      </c>
      <c r="R2505" t="s">
        <v>8350</v>
      </c>
      <c r="S2505">
        <f t="shared" si="158"/>
        <v>0</v>
      </c>
      <c r="T2505">
        <f t="shared" si="159"/>
        <v>2016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4">
        <f t="shared" si="156"/>
        <v>41958.057106481487</v>
      </c>
      <c r="J2506" s="14">
        <f t="shared" si="157"/>
        <v>41928.015439814815</v>
      </c>
      <c r="K2506">
        <v>1416014534</v>
      </c>
      <c r="L2506">
        <v>1413418934</v>
      </c>
      <c r="M2506" t="b">
        <v>0</v>
      </c>
      <c r="N2506">
        <v>0</v>
      </c>
      <c r="O2506" t="b">
        <v>0</v>
      </c>
      <c r="P2506" t="s">
        <v>8297</v>
      </c>
      <c r="Q2506" s="10" t="s">
        <v>8333</v>
      </c>
      <c r="R2506" t="s">
        <v>8350</v>
      </c>
      <c r="S2506">
        <f t="shared" si="158"/>
        <v>0</v>
      </c>
      <c r="T2506">
        <f t="shared" si="159"/>
        <v>2014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4">
        <f t="shared" si="156"/>
        <v>42077.014074074075</v>
      </c>
      <c r="J2507" s="14">
        <f t="shared" si="157"/>
        <v>42047.05574074074</v>
      </c>
      <c r="K2507">
        <v>1426292416</v>
      </c>
      <c r="L2507">
        <v>1423704016</v>
      </c>
      <c r="M2507" t="b">
        <v>0</v>
      </c>
      <c r="N2507">
        <v>0</v>
      </c>
      <c r="O2507" t="b">
        <v>0</v>
      </c>
      <c r="P2507" t="s">
        <v>8297</v>
      </c>
      <c r="Q2507" s="10" t="s">
        <v>8333</v>
      </c>
      <c r="R2507" t="s">
        <v>8350</v>
      </c>
      <c r="S2507">
        <f t="shared" si="158"/>
        <v>0</v>
      </c>
      <c r="T2507">
        <f t="shared" si="159"/>
        <v>2015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4">
        <f t="shared" si="156"/>
        <v>42280.875</v>
      </c>
      <c r="J2508" s="14">
        <f t="shared" si="157"/>
        <v>42258.297094907408</v>
      </c>
      <c r="K2508">
        <v>1443906000</v>
      </c>
      <c r="L2508">
        <v>1441955269</v>
      </c>
      <c r="M2508" t="b">
        <v>0</v>
      </c>
      <c r="N2508">
        <v>2</v>
      </c>
      <c r="O2508" t="b">
        <v>0</v>
      </c>
      <c r="P2508" t="s">
        <v>8297</v>
      </c>
      <c r="Q2508" s="10" t="s">
        <v>8333</v>
      </c>
      <c r="R2508" t="s">
        <v>8350</v>
      </c>
      <c r="S2508">
        <f t="shared" si="158"/>
        <v>1</v>
      </c>
      <c r="T2508">
        <f t="shared" si="159"/>
        <v>2015</v>
      </c>
    </row>
    <row r="2509" spans="1:20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4">
        <f t="shared" si="156"/>
        <v>42135.072962962964</v>
      </c>
      <c r="J2509" s="14">
        <f t="shared" si="157"/>
        <v>42105.072962962964</v>
      </c>
      <c r="K2509">
        <v>1431308704</v>
      </c>
      <c r="L2509">
        <v>1428716704</v>
      </c>
      <c r="M2509" t="b">
        <v>0</v>
      </c>
      <c r="N2509">
        <v>0</v>
      </c>
      <c r="O2509" t="b">
        <v>0</v>
      </c>
      <c r="P2509" t="s">
        <v>8297</v>
      </c>
      <c r="Q2509" s="10" t="s">
        <v>8333</v>
      </c>
      <c r="R2509" t="s">
        <v>8350</v>
      </c>
      <c r="S2509">
        <f t="shared" si="158"/>
        <v>0</v>
      </c>
      <c r="T2509">
        <f t="shared" si="159"/>
        <v>2015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4">
        <f t="shared" si="156"/>
        <v>41865.951782407406</v>
      </c>
      <c r="J2510" s="14">
        <f t="shared" si="157"/>
        <v>41835.951782407406</v>
      </c>
      <c r="K2510">
        <v>1408056634</v>
      </c>
      <c r="L2510">
        <v>1405464634</v>
      </c>
      <c r="M2510" t="b">
        <v>0</v>
      </c>
      <c r="N2510">
        <v>0</v>
      </c>
      <c r="O2510" t="b">
        <v>0</v>
      </c>
      <c r="P2510" t="s">
        <v>8297</v>
      </c>
      <c r="Q2510" s="10" t="s">
        <v>8333</v>
      </c>
      <c r="R2510" t="s">
        <v>8350</v>
      </c>
      <c r="S2510">
        <f t="shared" si="158"/>
        <v>0</v>
      </c>
      <c r="T2510">
        <f t="shared" si="159"/>
        <v>2014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4">
        <f t="shared" si="156"/>
        <v>42114.767928240741</v>
      </c>
      <c r="J2511" s="14">
        <f t="shared" si="157"/>
        <v>42058.809594907405</v>
      </c>
      <c r="K2511">
        <v>1429554349</v>
      </c>
      <c r="L2511">
        <v>1424719549</v>
      </c>
      <c r="M2511" t="b">
        <v>0</v>
      </c>
      <c r="N2511">
        <v>28</v>
      </c>
      <c r="O2511" t="b">
        <v>0</v>
      </c>
      <c r="P2511" t="s">
        <v>8297</v>
      </c>
      <c r="Q2511" s="10" t="s">
        <v>8333</v>
      </c>
      <c r="R2511" t="s">
        <v>8350</v>
      </c>
      <c r="S2511">
        <f t="shared" si="158"/>
        <v>1</v>
      </c>
      <c r="T2511">
        <f t="shared" si="159"/>
        <v>2015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4">
        <f t="shared" si="156"/>
        <v>42138.997361111105</v>
      </c>
      <c r="J2512" s="14">
        <f t="shared" si="157"/>
        <v>42078.997361111105</v>
      </c>
      <c r="K2512">
        <v>1431647772</v>
      </c>
      <c r="L2512">
        <v>1426463772</v>
      </c>
      <c r="M2512" t="b">
        <v>0</v>
      </c>
      <c r="N2512">
        <v>2</v>
      </c>
      <c r="O2512" t="b">
        <v>0</v>
      </c>
      <c r="P2512" t="s">
        <v>8297</v>
      </c>
      <c r="Q2512" s="10" t="s">
        <v>8333</v>
      </c>
      <c r="R2512" t="s">
        <v>8350</v>
      </c>
      <c r="S2512">
        <f t="shared" si="158"/>
        <v>0</v>
      </c>
      <c r="T2512">
        <f t="shared" si="159"/>
        <v>2015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4">
        <f t="shared" si="156"/>
        <v>42401.446909722217</v>
      </c>
      <c r="J2513" s="14">
        <f t="shared" si="157"/>
        <v>42371.446909722217</v>
      </c>
      <c r="K2513">
        <v>1454323413</v>
      </c>
      <c r="L2513">
        <v>1451731413</v>
      </c>
      <c r="M2513" t="b">
        <v>0</v>
      </c>
      <c r="N2513">
        <v>0</v>
      </c>
      <c r="O2513" t="b">
        <v>0</v>
      </c>
      <c r="P2513" t="s">
        <v>8297</v>
      </c>
      <c r="Q2513" s="10" t="s">
        <v>8333</v>
      </c>
      <c r="R2513" t="s">
        <v>8350</v>
      </c>
      <c r="S2513">
        <f t="shared" si="158"/>
        <v>0</v>
      </c>
      <c r="T2513">
        <f t="shared" si="159"/>
        <v>2016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4">
        <f t="shared" si="156"/>
        <v>41986.876863425925</v>
      </c>
      <c r="J2514" s="14">
        <f t="shared" si="157"/>
        <v>41971.876863425925</v>
      </c>
      <c r="K2514">
        <v>1418504561</v>
      </c>
      <c r="L2514">
        <v>1417208561</v>
      </c>
      <c r="M2514" t="b">
        <v>0</v>
      </c>
      <c r="N2514">
        <v>0</v>
      </c>
      <c r="O2514" t="b">
        <v>0</v>
      </c>
      <c r="P2514" t="s">
        <v>8297</v>
      </c>
      <c r="Q2514" s="10" t="s">
        <v>8333</v>
      </c>
      <c r="R2514" t="s">
        <v>8350</v>
      </c>
      <c r="S2514">
        <f t="shared" si="158"/>
        <v>0</v>
      </c>
      <c r="T2514">
        <f t="shared" si="159"/>
        <v>2014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4">
        <f t="shared" si="156"/>
        <v>42792.00681712963</v>
      </c>
      <c r="J2515" s="14">
        <f t="shared" si="157"/>
        <v>42732.00681712963</v>
      </c>
      <c r="K2515">
        <v>1488067789</v>
      </c>
      <c r="L2515">
        <v>1482883789</v>
      </c>
      <c r="M2515" t="b">
        <v>0</v>
      </c>
      <c r="N2515">
        <v>0</v>
      </c>
      <c r="O2515" t="b">
        <v>0</v>
      </c>
      <c r="P2515" t="s">
        <v>8297</v>
      </c>
      <c r="Q2515" s="10" t="s">
        <v>8333</v>
      </c>
      <c r="R2515" t="s">
        <v>8350</v>
      </c>
      <c r="S2515">
        <f t="shared" si="158"/>
        <v>0</v>
      </c>
      <c r="T2515">
        <f t="shared" si="159"/>
        <v>2016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4">
        <f t="shared" si="156"/>
        <v>41871.389780092592</v>
      </c>
      <c r="J2516" s="14">
        <f t="shared" si="157"/>
        <v>41854.389780092592</v>
      </c>
      <c r="K2516">
        <v>1408526477</v>
      </c>
      <c r="L2516">
        <v>1407057677</v>
      </c>
      <c r="M2516" t="b">
        <v>0</v>
      </c>
      <c r="N2516">
        <v>4</v>
      </c>
      <c r="O2516" t="b">
        <v>0</v>
      </c>
      <c r="P2516" t="s">
        <v>8297</v>
      </c>
      <c r="Q2516" s="10" t="s">
        <v>8333</v>
      </c>
      <c r="R2516" t="s">
        <v>8350</v>
      </c>
      <c r="S2516">
        <f t="shared" si="158"/>
        <v>2</v>
      </c>
      <c r="T2516">
        <f t="shared" si="159"/>
        <v>2014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4">
        <f t="shared" si="156"/>
        <v>42057.839733796296</v>
      </c>
      <c r="J2517" s="14">
        <f t="shared" si="157"/>
        <v>42027.839733796296</v>
      </c>
      <c r="K2517">
        <v>1424635753</v>
      </c>
      <c r="L2517">
        <v>1422043753</v>
      </c>
      <c r="M2517" t="b">
        <v>0</v>
      </c>
      <c r="N2517">
        <v>12</v>
      </c>
      <c r="O2517" t="b">
        <v>0</v>
      </c>
      <c r="P2517" t="s">
        <v>8297</v>
      </c>
      <c r="Q2517" s="10" t="s">
        <v>8333</v>
      </c>
      <c r="R2517" t="s">
        <v>8350</v>
      </c>
      <c r="S2517">
        <f t="shared" si="158"/>
        <v>19</v>
      </c>
      <c r="T2517">
        <f t="shared" si="159"/>
        <v>2015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4">
        <f t="shared" si="156"/>
        <v>41972.6950462963</v>
      </c>
      <c r="J2518" s="14">
        <f t="shared" si="157"/>
        <v>41942.653379629628</v>
      </c>
      <c r="K2518">
        <v>1417279252</v>
      </c>
      <c r="L2518">
        <v>1414683652</v>
      </c>
      <c r="M2518" t="b">
        <v>0</v>
      </c>
      <c r="N2518">
        <v>0</v>
      </c>
      <c r="O2518" t="b">
        <v>0</v>
      </c>
      <c r="P2518" t="s">
        <v>8297</v>
      </c>
      <c r="Q2518" s="10" t="s">
        <v>8333</v>
      </c>
      <c r="R2518" t="s">
        <v>8350</v>
      </c>
      <c r="S2518">
        <f t="shared" si="158"/>
        <v>0</v>
      </c>
      <c r="T2518">
        <f t="shared" si="159"/>
        <v>2014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4">
        <f t="shared" si="156"/>
        <v>42082.760763888888</v>
      </c>
      <c r="J2519" s="14">
        <f t="shared" si="157"/>
        <v>42052.802430555559</v>
      </c>
      <c r="K2519">
        <v>1426788930</v>
      </c>
      <c r="L2519">
        <v>1424200530</v>
      </c>
      <c r="M2519" t="b">
        <v>0</v>
      </c>
      <c r="N2519">
        <v>33</v>
      </c>
      <c r="O2519" t="b">
        <v>0</v>
      </c>
      <c r="P2519" t="s">
        <v>8297</v>
      </c>
      <c r="Q2519" s="10" t="s">
        <v>8333</v>
      </c>
      <c r="R2519" t="s">
        <v>8350</v>
      </c>
      <c r="S2519">
        <f t="shared" si="158"/>
        <v>10</v>
      </c>
      <c r="T2519">
        <f t="shared" si="159"/>
        <v>2015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4">
        <f t="shared" si="156"/>
        <v>41956.722546296296</v>
      </c>
      <c r="J2520" s="14">
        <f t="shared" si="157"/>
        <v>41926.680879629632</v>
      </c>
      <c r="K2520">
        <v>1415899228</v>
      </c>
      <c r="L2520">
        <v>1413303628</v>
      </c>
      <c r="M2520" t="b">
        <v>0</v>
      </c>
      <c r="N2520">
        <v>0</v>
      </c>
      <c r="O2520" t="b">
        <v>0</v>
      </c>
      <c r="P2520" t="s">
        <v>8297</v>
      </c>
      <c r="Q2520" s="10" t="s">
        <v>8333</v>
      </c>
      <c r="R2520" t="s">
        <v>8350</v>
      </c>
      <c r="S2520">
        <f t="shared" si="158"/>
        <v>0</v>
      </c>
      <c r="T2520">
        <f t="shared" si="159"/>
        <v>2014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4">
        <f t="shared" si="156"/>
        <v>41839.155138888891</v>
      </c>
      <c r="J2521" s="14">
        <f t="shared" si="157"/>
        <v>41809.155138888891</v>
      </c>
      <c r="K2521">
        <v>1405741404</v>
      </c>
      <c r="L2521">
        <v>1403149404</v>
      </c>
      <c r="M2521" t="b">
        <v>0</v>
      </c>
      <c r="N2521">
        <v>4</v>
      </c>
      <c r="O2521" t="b">
        <v>0</v>
      </c>
      <c r="P2521" t="s">
        <v>8297</v>
      </c>
      <c r="Q2521" s="10" t="s">
        <v>8333</v>
      </c>
      <c r="R2521" t="s">
        <v>8350</v>
      </c>
      <c r="S2521">
        <f t="shared" si="158"/>
        <v>0</v>
      </c>
      <c r="T2521">
        <f t="shared" si="159"/>
        <v>2014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4">
        <f t="shared" si="156"/>
        <v>42658.806249999994</v>
      </c>
      <c r="J2522" s="14">
        <f t="shared" si="157"/>
        <v>42612.600520833337</v>
      </c>
      <c r="K2522">
        <v>1476559260</v>
      </c>
      <c r="L2522">
        <v>1472567085</v>
      </c>
      <c r="M2522" t="b">
        <v>0</v>
      </c>
      <c r="N2522">
        <v>0</v>
      </c>
      <c r="O2522" t="b">
        <v>0</v>
      </c>
      <c r="P2522" t="s">
        <v>8297</v>
      </c>
      <c r="Q2522" s="10" t="s">
        <v>8333</v>
      </c>
      <c r="R2522" t="s">
        <v>8350</v>
      </c>
      <c r="S2522">
        <f t="shared" si="158"/>
        <v>0</v>
      </c>
      <c r="T2522">
        <f t="shared" si="159"/>
        <v>2016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4">
        <f t="shared" si="156"/>
        <v>42290.967835648145</v>
      </c>
      <c r="J2523" s="14">
        <f t="shared" si="157"/>
        <v>42269.967835648145</v>
      </c>
      <c r="K2523">
        <v>1444778021</v>
      </c>
      <c r="L2523">
        <v>1442963621</v>
      </c>
      <c r="M2523" t="b">
        <v>0</v>
      </c>
      <c r="N2523">
        <v>132</v>
      </c>
      <c r="O2523" t="b">
        <v>1</v>
      </c>
      <c r="P2523" t="s">
        <v>8298</v>
      </c>
      <c r="Q2523" s="10" t="s">
        <v>8322</v>
      </c>
      <c r="R2523" t="s">
        <v>8351</v>
      </c>
      <c r="S2523">
        <f t="shared" si="158"/>
        <v>109</v>
      </c>
      <c r="T2523">
        <f t="shared" si="159"/>
        <v>2015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4">
        <f t="shared" si="156"/>
        <v>42482.619444444441</v>
      </c>
      <c r="J2524" s="14">
        <f t="shared" si="157"/>
        <v>42460.573611111111</v>
      </c>
      <c r="K2524">
        <v>1461336720</v>
      </c>
      <c r="L2524">
        <v>1459431960</v>
      </c>
      <c r="M2524" t="b">
        <v>0</v>
      </c>
      <c r="N2524">
        <v>27</v>
      </c>
      <c r="O2524" t="b">
        <v>1</v>
      </c>
      <c r="P2524" t="s">
        <v>8298</v>
      </c>
      <c r="Q2524" s="10" t="s">
        <v>8322</v>
      </c>
      <c r="R2524" t="s">
        <v>8351</v>
      </c>
      <c r="S2524">
        <f t="shared" si="158"/>
        <v>100</v>
      </c>
      <c r="T2524">
        <f t="shared" si="159"/>
        <v>2016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4">
        <f t="shared" si="156"/>
        <v>41961.017268518524</v>
      </c>
      <c r="J2525" s="14">
        <f t="shared" si="157"/>
        <v>41930.975601851853</v>
      </c>
      <c r="K2525">
        <v>1416270292</v>
      </c>
      <c r="L2525">
        <v>1413674692</v>
      </c>
      <c r="M2525" t="b">
        <v>0</v>
      </c>
      <c r="N2525">
        <v>26</v>
      </c>
      <c r="O2525" t="b">
        <v>1</v>
      </c>
      <c r="P2525" t="s">
        <v>8298</v>
      </c>
      <c r="Q2525" s="10" t="s">
        <v>8322</v>
      </c>
      <c r="R2525" t="s">
        <v>8351</v>
      </c>
      <c r="S2525">
        <f t="shared" si="158"/>
        <v>156</v>
      </c>
      <c r="T2525">
        <f t="shared" si="159"/>
        <v>2014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4">
        <f t="shared" si="156"/>
        <v>41994.1875</v>
      </c>
      <c r="J2526" s="14">
        <f t="shared" si="157"/>
        <v>41961.807372685187</v>
      </c>
      <c r="K2526">
        <v>1419136200</v>
      </c>
      <c r="L2526">
        <v>1416338557</v>
      </c>
      <c r="M2526" t="b">
        <v>0</v>
      </c>
      <c r="N2526">
        <v>43</v>
      </c>
      <c r="O2526" t="b">
        <v>1</v>
      </c>
      <c r="P2526" t="s">
        <v>8298</v>
      </c>
      <c r="Q2526" s="10" t="s">
        <v>8322</v>
      </c>
      <c r="R2526" t="s">
        <v>8351</v>
      </c>
      <c r="S2526">
        <f t="shared" si="158"/>
        <v>102</v>
      </c>
      <c r="T2526">
        <f t="shared" si="159"/>
        <v>2014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4">
        <f t="shared" si="156"/>
        <v>41088.844571759262</v>
      </c>
      <c r="J2527" s="14">
        <f t="shared" si="157"/>
        <v>41058.844571759262</v>
      </c>
      <c r="K2527">
        <v>1340914571</v>
      </c>
      <c r="L2527">
        <v>1338322571</v>
      </c>
      <c r="M2527" t="b">
        <v>0</v>
      </c>
      <c r="N2527">
        <v>80</v>
      </c>
      <c r="O2527" t="b">
        <v>1</v>
      </c>
      <c r="P2527" t="s">
        <v>8298</v>
      </c>
      <c r="Q2527" s="10" t="s">
        <v>8322</v>
      </c>
      <c r="R2527" t="s">
        <v>8351</v>
      </c>
      <c r="S2527">
        <f t="shared" si="158"/>
        <v>100</v>
      </c>
      <c r="T2527">
        <f t="shared" si="159"/>
        <v>2012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4">
        <f t="shared" si="156"/>
        <v>41981.207638888889</v>
      </c>
      <c r="J2528" s="14">
        <f t="shared" si="157"/>
        <v>41953.091134259259</v>
      </c>
      <c r="K2528">
        <v>1418014740</v>
      </c>
      <c r="L2528">
        <v>1415585474</v>
      </c>
      <c r="M2528" t="b">
        <v>0</v>
      </c>
      <c r="N2528">
        <v>33</v>
      </c>
      <c r="O2528" t="b">
        <v>1</v>
      </c>
      <c r="P2528" t="s">
        <v>8298</v>
      </c>
      <c r="Q2528" s="10" t="s">
        <v>8322</v>
      </c>
      <c r="R2528" t="s">
        <v>8351</v>
      </c>
      <c r="S2528">
        <f t="shared" si="158"/>
        <v>113</v>
      </c>
      <c r="T2528">
        <f t="shared" si="159"/>
        <v>2014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4">
        <f t="shared" si="156"/>
        <v>41565.165972222225</v>
      </c>
      <c r="J2529" s="14">
        <f t="shared" si="157"/>
        <v>41546.75105324074</v>
      </c>
      <c r="K2529">
        <v>1382068740</v>
      </c>
      <c r="L2529">
        <v>1380477691</v>
      </c>
      <c r="M2529" t="b">
        <v>0</v>
      </c>
      <c r="N2529">
        <v>71</v>
      </c>
      <c r="O2529" t="b">
        <v>1</v>
      </c>
      <c r="P2529" t="s">
        <v>8298</v>
      </c>
      <c r="Q2529" s="10" t="s">
        <v>8322</v>
      </c>
      <c r="R2529" t="s">
        <v>8351</v>
      </c>
      <c r="S2529">
        <f t="shared" si="158"/>
        <v>102</v>
      </c>
      <c r="T2529">
        <f t="shared" si="159"/>
        <v>2013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4">
        <f t="shared" si="156"/>
        <v>42236.458333333328</v>
      </c>
      <c r="J2530" s="14">
        <f t="shared" si="157"/>
        <v>42217.834525462968</v>
      </c>
      <c r="K2530">
        <v>1440068400</v>
      </c>
      <c r="L2530">
        <v>1438459303</v>
      </c>
      <c r="M2530" t="b">
        <v>0</v>
      </c>
      <c r="N2530">
        <v>81</v>
      </c>
      <c r="O2530" t="b">
        <v>1</v>
      </c>
      <c r="P2530" t="s">
        <v>8298</v>
      </c>
      <c r="Q2530" s="10" t="s">
        <v>8322</v>
      </c>
      <c r="R2530" t="s">
        <v>8351</v>
      </c>
      <c r="S2530">
        <f t="shared" si="158"/>
        <v>107</v>
      </c>
      <c r="T2530">
        <f t="shared" si="159"/>
        <v>2015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4">
        <f t="shared" si="156"/>
        <v>40993.0390625</v>
      </c>
      <c r="J2531" s="14">
        <f t="shared" si="157"/>
        <v>40948.080729166664</v>
      </c>
      <c r="K2531">
        <v>1332636975</v>
      </c>
      <c r="L2531">
        <v>1328752575</v>
      </c>
      <c r="M2531" t="b">
        <v>0</v>
      </c>
      <c r="N2531">
        <v>76</v>
      </c>
      <c r="O2531" t="b">
        <v>1</v>
      </c>
      <c r="P2531" t="s">
        <v>8298</v>
      </c>
      <c r="Q2531" s="10" t="s">
        <v>8322</v>
      </c>
      <c r="R2531" t="s">
        <v>8351</v>
      </c>
      <c r="S2531">
        <f t="shared" si="158"/>
        <v>104</v>
      </c>
      <c r="T2531">
        <f t="shared" si="159"/>
        <v>2012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4">
        <f t="shared" si="156"/>
        <v>42114.201388888891</v>
      </c>
      <c r="J2532" s="14">
        <f t="shared" si="157"/>
        <v>42081.864641203705</v>
      </c>
      <c r="K2532">
        <v>1429505400</v>
      </c>
      <c r="L2532">
        <v>1426711505</v>
      </c>
      <c r="M2532" t="b">
        <v>0</v>
      </c>
      <c r="N2532">
        <v>48</v>
      </c>
      <c r="O2532" t="b">
        <v>1</v>
      </c>
      <c r="P2532" t="s">
        <v>8298</v>
      </c>
      <c r="Q2532" s="10" t="s">
        <v>8322</v>
      </c>
      <c r="R2532" t="s">
        <v>8351</v>
      </c>
      <c r="S2532">
        <f t="shared" si="158"/>
        <v>100</v>
      </c>
      <c r="T2532">
        <f t="shared" si="159"/>
        <v>2015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4">
        <f t="shared" si="156"/>
        <v>42231.165972222225</v>
      </c>
      <c r="J2533" s="14">
        <f t="shared" si="157"/>
        <v>42208.680023148147</v>
      </c>
      <c r="K2533">
        <v>1439611140</v>
      </c>
      <c r="L2533">
        <v>1437668354</v>
      </c>
      <c r="M2533" t="b">
        <v>0</v>
      </c>
      <c r="N2533">
        <v>61</v>
      </c>
      <c r="O2533" t="b">
        <v>1</v>
      </c>
      <c r="P2533" t="s">
        <v>8298</v>
      </c>
      <c r="Q2533" s="10" t="s">
        <v>8322</v>
      </c>
      <c r="R2533" t="s">
        <v>8351</v>
      </c>
      <c r="S2533">
        <f t="shared" si="158"/>
        <v>100</v>
      </c>
      <c r="T2533">
        <f t="shared" si="159"/>
        <v>2015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4">
        <f t="shared" si="156"/>
        <v>41137.849143518521</v>
      </c>
      <c r="J2534" s="14">
        <f t="shared" si="157"/>
        <v>41107.849143518521</v>
      </c>
      <c r="K2534">
        <v>1345148566</v>
      </c>
      <c r="L2534">
        <v>1342556566</v>
      </c>
      <c r="M2534" t="b">
        <v>0</v>
      </c>
      <c r="N2534">
        <v>60</v>
      </c>
      <c r="O2534" t="b">
        <v>1</v>
      </c>
      <c r="P2534" t="s">
        <v>8298</v>
      </c>
      <c r="Q2534" s="10" t="s">
        <v>8322</v>
      </c>
      <c r="R2534" t="s">
        <v>8351</v>
      </c>
      <c r="S2534">
        <f t="shared" si="158"/>
        <v>126</v>
      </c>
      <c r="T2534">
        <f t="shared" si="159"/>
        <v>2012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4">
        <f t="shared" si="156"/>
        <v>41334.750787037039</v>
      </c>
      <c r="J2535" s="14">
        <f t="shared" si="157"/>
        <v>41304.751284722224</v>
      </c>
      <c r="K2535">
        <v>1362160868</v>
      </c>
      <c r="L2535">
        <v>1359568911</v>
      </c>
      <c r="M2535" t="b">
        <v>0</v>
      </c>
      <c r="N2535">
        <v>136</v>
      </c>
      <c r="O2535" t="b">
        <v>1</v>
      </c>
      <c r="P2535" t="s">
        <v>8298</v>
      </c>
      <c r="Q2535" s="10" t="s">
        <v>8322</v>
      </c>
      <c r="R2535" t="s">
        <v>8351</v>
      </c>
      <c r="S2535">
        <f t="shared" si="158"/>
        <v>111</v>
      </c>
      <c r="T2535">
        <f t="shared" si="159"/>
        <v>2013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4">
        <f t="shared" si="156"/>
        <v>40179.25</v>
      </c>
      <c r="J2536" s="14">
        <f t="shared" si="157"/>
        <v>40127.700370370374</v>
      </c>
      <c r="K2536">
        <v>1262325600</v>
      </c>
      <c r="L2536">
        <v>1257871712</v>
      </c>
      <c r="M2536" t="b">
        <v>0</v>
      </c>
      <c r="N2536">
        <v>14</v>
      </c>
      <c r="O2536" t="b">
        <v>1</v>
      </c>
      <c r="P2536" t="s">
        <v>8298</v>
      </c>
      <c r="Q2536" s="10" t="s">
        <v>8322</v>
      </c>
      <c r="R2536" t="s">
        <v>8351</v>
      </c>
      <c r="S2536">
        <f t="shared" si="158"/>
        <v>105</v>
      </c>
      <c r="T2536">
        <f t="shared" si="159"/>
        <v>2009</v>
      </c>
    </row>
    <row r="2537" spans="1:20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4">
        <f t="shared" si="156"/>
        <v>41974.832696759258</v>
      </c>
      <c r="J2537" s="14">
        <f t="shared" si="157"/>
        <v>41943.791030092594</v>
      </c>
      <c r="K2537">
        <v>1417463945</v>
      </c>
      <c r="L2537">
        <v>1414781945</v>
      </c>
      <c r="M2537" t="b">
        <v>0</v>
      </c>
      <c r="N2537">
        <v>78</v>
      </c>
      <c r="O2537" t="b">
        <v>1</v>
      </c>
      <c r="P2537" t="s">
        <v>8298</v>
      </c>
      <c r="Q2537" s="10" t="s">
        <v>8322</v>
      </c>
      <c r="R2537" t="s">
        <v>8351</v>
      </c>
      <c r="S2537">
        <f t="shared" si="158"/>
        <v>104</v>
      </c>
      <c r="T2537">
        <f t="shared" si="159"/>
        <v>2014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4">
        <f t="shared" si="156"/>
        <v>41485.106087962966</v>
      </c>
      <c r="J2538" s="14">
        <f t="shared" si="157"/>
        <v>41464.106087962966</v>
      </c>
      <c r="K2538">
        <v>1375151566</v>
      </c>
      <c r="L2538">
        <v>1373337166</v>
      </c>
      <c r="M2538" t="b">
        <v>0</v>
      </c>
      <c r="N2538">
        <v>4</v>
      </c>
      <c r="O2538" t="b">
        <v>1</v>
      </c>
      <c r="P2538" t="s">
        <v>8298</v>
      </c>
      <c r="Q2538" s="10" t="s">
        <v>8322</v>
      </c>
      <c r="R2538" t="s">
        <v>8351</v>
      </c>
      <c r="S2538">
        <f t="shared" si="158"/>
        <v>116</v>
      </c>
      <c r="T2538">
        <f t="shared" si="159"/>
        <v>2013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4">
        <f t="shared" si="156"/>
        <v>40756.648784722223</v>
      </c>
      <c r="J2539" s="14">
        <f t="shared" si="157"/>
        <v>40696.648784722223</v>
      </c>
      <c r="K2539">
        <v>1312212855</v>
      </c>
      <c r="L2539">
        <v>1307028855</v>
      </c>
      <c r="M2539" t="b">
        <v>0</v>
      </c>
      <c r="N2539">
        <v>11</v>
      </c>
      <c r="O2539" t="b">
        <v>1</v>
      </c>
      <c r="P2539" t="s">
        <v>8298</v>
      </c>
      <c r="Q2539" s="10" t="s">
        <v>8322</v>
      </c>
      <c r="R2539" t="s">
        <v>8351</v>
      </c>
      <c r="S2539">
        <f t="shared" si="158"/>
        <v>110</v>
      </c>
      <c r="T2539">
        <f t="shared" si="159"/>
        <v>2011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4">
        <f t="shared" si="156"/>
        <v>41329.207638888889</v>
      </c>
      <c r="J2540" s="14">
        <f t="shared" si="157"/>
        <v>41298.509965277779</v>
      </c>
      <c r="K2540">
        <v>1361681940</v>
      </c>
      <c r="L2540">
        <v>1359029661</v>
      </c>
      <c r="M2540" t="b">
        <v>0</v>
      </c>
      <c r="N2540">
        <v>185</v>
      </c>
      <c r="O2540" t="b">
        <v>1</v>
      </c>
      <c r="P2540" t="s">
        <v>8298</v>
      </c>
      <c r="Q2540" s="10" t="s">
        <v>8322</v>
      </c>
      <c r="R2540" t="s">
        <v>8351</v>
      </c>
      <c r="S2540">
        <f t="shared" si="158"/>
        <v>113</v>
      </c>
      <c r="T2540">
        <f t="shared" si="159"/>
        <v>2013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4">
        <f t="shared" si="156"/>
        <v>42037.902222222227</v>
      </c>
      <c r="J2541" s="14">
        <f t="shared" si="157"/>
        <v>41977.902222222227</v>
      </c>
      <c r="K2541">
        <v>1422913152</v>
      </c>
      <c r="L2541">
        <v>1417729152</v>
      </c>
      <c r="M2541" t="b">
        <v>0</v>
      </c>
      <c r="N2541">
        <v>59</v>
      </c>
      <c r="O2541" t="b">
        <v>1</v>
      </c>
      <c r="P2541" t="s">
        <v>8298</v>
      </c>
      <c r="Q2541" s="10" t="s">
        <v>8322</v>
      </c>
      <c r="R2541" t="s">
        <v>8351</v>
      </c>
      <c r="S2541">
        <f t="shared" si="158"/>
        <v>100</v>
      </c>
      <c r="T2541">
        <f t="shared" si="159"/>
        <v>2014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4">
        <f t="shared" si="156"/>
        <v>40845.675011574072</v>
      </c>
      <c r="J2542" s="14">
        <f t="shared" si="157"/>
        <v>40785.675011574072</v>
      </c>
      <c r="K2542">
        <v>1319904721</v>
      </c>
      <c r="L2542">
        <v>1314720721</v>
      </c>
      <c r="M2542" t="b">
        <v>0</v>
      </c>
      <c r="N2542">
        <v>27</v>
      </c>
      <c r="O2542" t="b">
        <v>1</v>
      </c>
      <c r="P2542" t="s">
        <v>8298</v>
      </c>
      <c r="Q2542" s="10" t="s">
        <v>8322</v>
      </c>
      <c r="R2542" t="s">
        <v>8351</v>
      </c>
      <c r="S2542">
        <f t="shared" si="158"/>
        <v>103</v>
      </c>
      <c r="T2542">
        <f t="shared" si="159"/>
        <v>2011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4">
        <f t="shared" si="156"/>
        <v>41543.449282407404</v>
      </c>
      <c r="J2543" s="14">
        <f t="shared" si="157"/>
        <v>41483.449282407404</v>
      </c>
      <c r="K2543">
        <v>1380192418</v>
      </c>
      <c r="L2543">
        <v>1375008418</v>
      </c>
      <c r="M2543" t="b">
        <v>0</v>
      </c>
      <c r="N2543">
        <v>63</v>
      </c>
      <c r="O2543" t="b">
        <v>1</v>
      </c>
      <c r="P2543" t="s">
        <v>8298</v>
      </c>
      <c r="Q2543" s="10" t="s">
        <v>8322</v>
      </c>
      <c r="R2543" t="s">
        <v>8351</v>
      </c>
      <c r="S2543">
        <f t="shared" si="158"/>
        <v>107</v>
      </c>
      <c r="T2543">
        <f t="shared" si="159"/>
        <v>2013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4">
        <f t="shared" si="156"/>
        <v>41548.165972222225</v>
      </c>
      <c r="J2544" s="14">
        <f t="shared" si="157"/>
        <v>41509.426585648151</v>
      </c>
      <c r="K2544">
        <v>1380599940</v>
      </c>
      <c r="L2544">
        <v>1377252857</v>
      </c>
      <c r="M2544" t="b">
        <v>0</v>
      </c>
      <c r="N2544">
        <v>13</v>
      </c>
      <c r="O2544" t="b">
        <v>1</v>
      </c>
      <c r="P2544" t="s">
        <v>8298</v>
      </c>
      <c r="Q2544" s="10" t="s">
        <v>8322</v>
      </c>
      <c r="R2544" t="s">
        <v>8351</v>
      </c>
      <c r="S2544">
        <f t="shared" si="158"/>
        <v>104</v>
      </c>
      <c r="T2544">
        <f t="shared" si="159"/>
        <v>2013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4">
        <f t="shared" si="156"/>
        <v>40545.125</v>
      </c>
      <c r="J2545" s="14">
        <f t="shared" si="157"/>
        <v>40514.107615740737</v>
      </c>
      <c r="K2545">
        <v>1293937200</v>
      </c>
      <c r="L2545">
        <v>1291257298</v>
      </c>
      <c r="M2545" t="b">
        <v>0</v>
      </c>
      <c r="N2545">
        <v>13</v>
      </c>
      <c r="O2545" t="b">
        <v>1</v>
      </c>
      <c r="P2545" t="s">
        <v>8298</v>
      </c>
      <c r="Q2545" s="10" t="s">
        <v>8322</v>
      </c>
      <c r="R2545" t="s">
        <v>8351</v>
      </c>
      <c r="S2545">
        <f t="shared" si="158"/>
        <v>156</v>
      </c>
      <c r="T2545">
        <f t="shared" si="159"/>
        <v>2010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4">
        <f t="shared" si="156"/>
        <v>41098.520474537036</v>
      </c>
      <c r="J2546" s="14">
        <f t="shared" si="157"/>
        <v>41068.520474537036</v>
      </c>
      <c r="K2546">
        <v>1341750569</v>
      </c>
      <c r="L2546">
        <v>1339158569</v>
      </c>
      <c r="M2546" t="b">
        <v>0</v>
      </c>
      <c r="N2546">
        <v>57</v>
      </c>
      <c r="O2546" t="b">
        <v>1</v>
      </c>
      <c r="P2546" t="s">
        <v>8298</v>
      </c>
      <c r="Q2546" s="10" t="s">
        <v>8322</v>
      </c>
      <c r="R2546" t="s">
        <v>8351</v>
      </c>
      <c r="S2546">
        <f t="shared" si="158"/>
        <v>101</v>
      </c>
      <c r="T2546">
        <f t="shared" si="159"/>
        <v>2012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4">
        <f t="shared" si="156"/>
        <v>42062.020833333328</v>
      </c>
      <c r="J2547" s="14">
        <f t="shared" si="157"/>
        <v>42027.13817129629</v>
      </c>
      <c r="K2547">
        <v>1424997000</v>
      </c>
      <c r="L2547">
        <v>1421983138</v>
      </c>
      <c r="M2547" t="b">
        <v>0</v>
      </c>
      <c r="N2547">
        <v>61</v>
      </c>
      <c r="O2547" t="b">
        <v>1</v>
      </c>
      <c r="P2547" t="s">
        <v>8298</v>
      </c>
      <c r="Q2547" s="10" t="s">
        <v>8322</v>
      </c>
      <c r="R2547" t="s">
        <v>8351</v>
      </c>
      <c r="S2547">
        <f t="shared" si="158"/>
        <v>195</v>
      </c>
      <c r="T2547">
        <f t="shared" si="159"/>
        <v>2015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4">
        <f t="shared" si="156"/>
        <v>41552.208333333336</v>
      </c>
      <c r="J2548" s="14">
        <f t="shared" si="157"/>
        <v>41524.858553240738</v>
      </c>
      <c r="K2548">
        <v>1380949200</v>
      </c>
      <c r="L2548">
        <v>1378586179</v>
      </c>
      <c r="M2548" t="b">
        <v>0</v>
      </c>
      <c r="N2548">
        <v>65</v>
      </c>
      <c r="O2548" t="b">
        <v>1</v>
      </c>
      <c r="P2548" t="s">
        <v>8298</v>
      </c>
      <c r="Q2548" s="10" t="s">
        <v>8322</v>
      </c>
      <c r="R2548" t="s">
        <v>8351</v>
      </c>
      <c r="S2548">
        <f t="shared" si="158"/>
        <v>112</v>
      </c>
      <c r="T2548">
        <f t="shared" si="159"/>
        <v>2013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4">
        <f t="shared" si="156"/>
        <v>41003.731516203705</v>
      </c>
      <c r="J2549" s="14">
        <f t="shared" si="157"/>
        <v>40973.773182870369</v>
      </c>
      <c r="K2549">
        <v>1333560803</v>
      </c>
      <c r="L2549">
        <v>1330972403</v>
      </c>
      <c r="M2549" t="b">
        <v>0</v>
      </c>
      <c r="N2549">
        <v>134</v>
      </c>
      <c r="O2549" t="b">
        <v>1</v>
      </c>
      <c r="P2549" t="s">
        <v>8298</v>
      </c>
      <c r="Q2549" s="10" t="s">
        <v>8322</v>
      </c>
      <c r="R2549" t="s">
        <v>8351</v>
      </c>
      <c r="S2549">
        <f t="shared" si="158"/>
        <v>120</v>
      </c>
      <c r="T2549">
        <f t="shared" si="159"/>
        <v>2012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4">
        <f t="shared" si="156"/>
        <v>42643.185416666667</v>
      </c>
      <c r="J2550" s="14">
        <f t="shared" si="157"/>
        <v>42618.625428240746</v>
      </c>
      <c r="K2550">
        <v>1475209620</v>
      </c>
      <c r="L2550">
        <v>1473087637</v>
      </c>
      <c r="M2550" t="b">
        <v>0</v>
      </c>
      <c r="N2550">
        <v>37</v>
      </c>
      <c r="O2550" t="b">
        <v>1</v>
      </c>
      <c r="P2550" t="s">
        <v>8298</v>
      </c>
      <c r="Q2550" s="10" t="s">
        <v>8322</v>
      </c>
      <c r="R2550" t="s">
        <v>8351</v>
      </c>
      <c r="S2550">
        <f t="shared" si="158"/>
        <v>102</v>
      </c>
      <c r="T2550">
        <f t="shared" si="159"/>
        <v>2016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4">
        <f t="shared" si="156"/>
        <v>41425.708333333336</v>
      </c>
      <c r="J2551" s="14">
        <f t="shared" si="157"/>
        <v>41390.757754629631</v>
      </c>
      <c r="K2551">
        <v>1370019600</v>
      </c>
      <c r="L2551">
        <v>1366999870</v>
      </c>
      <c r="M2551" t="b">
        <v>0</v>
      </c>
      <c r="N2551">
        <v>37</v>
      </c>
      <c r="O2551" t="b">
        <v>1</v>
      </c>
      <c r="P2551" t="s">
        <v>8298</v>
      </c>
      <c r="Q2551" s="10" t="s">
        <v>8322</v>
      </c>
      <c r="R2551" t="s">
        <v>8351</v>
      </c>
      <c r="S2551">
        <f t="shared" si="158"/>
        <v>103</v>
      </c>
      <c r="T2551">
        <f t="shared" si="159"/>
        <v>2013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4">
        <f t="shared" si="156"/>
        <v>42285.165972222225</v>
      </c>
      <c r="J2552" s="14">
        <f t="shared" si="157"/>
        <v>42228.634328703702</v>
      </c>
      <c r="K2552">
        <v>1444276740</v>
      </c>
      <c r="L2552">
        <v>1439392406</v>
      </c>
      <c r="M2552" t="b">
        <v>0</v>
      </c>
      <c r="N2552">
        <v>150</v>
      </c>
      <c r="O2552" t="b">
        <v>1</v>
      </c>
      <c r="P2552" t="s">
        <v>8298</v>
      </c>
      <c r="Q2552" s="10" t="s">
        <v>8322</v>
      </c>
      <c r="R2552" t="s">
        <v>8351</v>
      </c>
      <c r="S2552">
        <f t="shared" si="158"/>
        <v>101</v>
      </c>
      <c r="T2552">
        <f t="shared" si="159"/>
        <v>2015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4">
        <f t="shared" si="156"/>
        <v>40989.866666666669</v>
      </c>
      <c r="J2553" s="14">
        <f t="shared" si="157"/>
        <v>40961.252141203702</v>
      </c>
      <c r="K2553">
        <v>1332362880</v>
      </c>
      <c r="L2553">
        <v>1329890585</v>
      </c>
      <c r="M2553" t="b">
        <v>0</v>
      </c>
      <c r="N2553">
        <v>56</v>
      </c>
      <c r="O2553" t="b">
        <v>1</v>
      </c>
      <c r="P2553" t="s">
        <v>8298</v>
      </c>
      <c r="Q2553" s="10" t="s">
        <v>8322</v>
      </c>
      <c r="R2553" t="s">
        <v>8351</v>
      </c>
      <c r="S2553">
        <f t="shared" si="158"/>
        <v>103</v>
      </c>
      <c r="T2553">
        <f t="shared" si="159"/>
        <v>2012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4">
        <f t="shared" si="156"/>
        <v>42799.809965277775</v>
      </c>
      <c r="J2554" s="14">
        <f t="shared" si="157"/>
        <v>42769.809965277775</v>
      </c>
      <c r="K2554">
        <v>1488741981</v>
      </c>
      <c r="L2554">
        <v>1486149981</v>
      </c>
      <c r="M2554" t="b">
        <v>0</v>
      </c>
      <c r="N2554">
        <v>18</v>
      </c>
      <c r="O2554" t="b">
        <v>1</v>
      </c>
      <c r="P2554" t="s">
        <v>8298</v>
      </c>
      <c r="Q2554" s="10" t="s">
        <v>8322</v>
      </c>
      <c r="R2554" t="s">
        <v>8351</v>
      </c>
      <c r="S2554">
        <f t="shared" si="158"/>
        <v>107</v>
      </c>
      <c r="T2554">
        <f t="shared" si="159"/>
        <v>2017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4">
        <f t="shared" si="156"/>
        <v>41173.199155092596</v>
      </c>
      <c r="J2555" s="14">
        <f t="shared" si="157"/>
        <v>41113.199155092596</v>
      </c>
      <c r="K2555">
        <v>1348202807</v>
      </c>
      <c r="L2555">
        <v>1343018807</v>
      </c>
      <c r="M2555" t="b">
        <v>0</v>
      </c>
      <c r="N2555">
        <v>60</v>
      </c>
      <c r="O2555" t="b">
        <v>1</v>
      </c>
      <c r="P2555" t="s">
        <v>8298</v>
      </c>
      <c r="Q2555" s="10" t="s">
        <v>8322</v>
      </c>
      <c r="R2555" t="s">
        <v>8351</v>
      </c>
      <c r="S2555">
        <f t="shared" si="158"/>
        <v>156</v>
      </c>
      <c r="T2555">
        <f t="shared" si="159"/>
        <v>2012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4">
        <f t="shared" si="156"/>
        <v>42156.165972222225</v>
      </c>
      <c r="J2556" s="14">
        <f t="shared" si="157"/>
        <v>42125.078275462962</v>
      </c>
      <c r="K2556">
        <v>1433131140</v>
      </c>
      <c r="L2556">
        <v>1430445163</v>
      </c>
      <c r="M2556" t="b">
        <v>0</v>
      </c>
      <c r="N2556">
        <v>67</v>
      </c>
      <c r="O2556" t="b">
        <v>1</v>
      </c>
      <c r="P2556" t="s">
        <v>8298</v>
      </c>
      <c r="Q2556" s="10" t="s">
        <v>8322</v>
      </c>
      <c r="R2556" t="s">
        <v>8351</v>
      </c>
      <c r="S2556">
        <f t="shared" si="158"/>
        <v>123</v>
      </c>
      <c r="T2556">
        <f t="shared" si="159"/>
        <v>2015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4">
        <f t="shared" si="156"/>
        <v>41057.655011574076</v>
      </c>
      <c r="J2557" s="14">
        <f t="shared" si="157"/>
        <v>41026.655011574076</v>
      </c>
      <c r="K2557">
        <v>1338219793</v>
      </c>
      <c r="L2557">
        <v>1335541393</v>
      </c>
      <c r="M2557" t="b">
        <v>0</v>
      </c>
      <c r="N2557">
        <v>35</v>
      </c>
      <c r="O2557" t="b">
        <v>1</v>
      </c>
      <c r="P2557" t="s">
        <v>8298</v>
      </c>
      <c r="Q2557" s="10" t="s">
        <v>8322</v>
      </c>
      <c r="R2557" t="s">
        <v>8351</v>
      </c>
      <c r="S2557">
        <f t="shared" si="158"/>
        <v>107</v>
      </c>
      <c r="T2557">
        <f t="shared" si="159"/>
        <v>2012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4">
        <f t="shared" si="156"/>
        <v>41267.991400462961</v>
      </c>
      <c r="J2558" s="14">
        <f t="shared" si="157"/>
        <v>41222.991400462961</v>
      </c>
      <c r="K2558">
        <v>1356392857</v>
      </c>
      <c r="L2558">
        <v>1352504857</v>
      </c>
      <c r="M2558" t="b">
        <v>0</v>
      </c>
      <c r="N2558">
        <v>34</v>
      </c>
      <c r="O2558" t="b">
        <v>1</v>
      </c>
      <c r="P2558" t="s">
        <v>8298</v>
      </c>
      <c r="Q2558" s="10" t="s">
        <v>8322</v>
      </c>
      <c r="R2558" t="s">
        <v>8351</v>
      </c>
      <c r="S2558">
        <f t="shared" si="158"/>
        <v>106</v>
      </c>
      <c r="T2558">
        <f t="shared" si="159"/>
        <v>2012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4">
        <f t="shared" si="156"/>
        <v>41774.745208333334</v>
      </c>
      <c r="J2559" s="14">
        <f t="shared" si="157"/>
        <v>41744.745208333334</v>
      </c>
      <c r="K2559">
        <v>1400176386</v>
      </c>
      <c r="L2559">
        <v>1397584386</v>
      </c>
      <c r="M2559" t="b">
        <v>0</v>
      </c>
      <c r="N2559">
        <v>36</v>
      </c>
      <c r="O2559" t="b">
        <v>1</v>
      </c>
      <c r="P2559" t="s">
        <v>8298</v>
      </c>
      <c r="Q2559" s="10" t="s">
        <v>8322</v>
      </c>
      <c r="R2559" t="s">
        <v>8351</v>
      </c>
      <c r="S2559">
        <f t="shared" si="158"/>
        <v>118</v>
      </c>
      <c r="T2559">
        <f t="shared" si="159"/>
        <v>2014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4">
        <f t="shared" si="156"/>
        <v>42125.582638888889</v>
      </c>
      <c r="J2560" s="14">
        <f t="shared" si="157"/>
        <v>42093.860023148154</v>
      </c>
      <c r="K2560">
        <v>1430488740</v>
      </c>
      <c r="L2560">
        <v>1427747906</v>
      </c>
      <c r="M2560" t="b">
        <v>0</v>
      </c>
      <c r="N2560">
        <v>18</v>
      </c>
      <c r="O2560" t="b">
        <v>1</v>
      </c>
      <c r="P2560" t="s">
        <v>8298</v>
      </c>
      <c r="Q2560" s="10" t="s">
        <v>8322</v>
      </c>
      <c r="R2560" t="s">
        <v>8351</v>
      </c>
      <c r="S2560">
        <f t="shared" si="158"/>
        <v>109</v>
      </c>
      <c r="T2560">
        <f t="shared" si="159"/>
        <v>2015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4">
        <f t="shared" si="156"/>
        <v>40862.817361111112</v>
      </c>
      <c r="J2561" s="14">
        <f t="shared" si="157"/>
        <v>40829.873657407406</v>
      </c>
      <c r="K2561">
        <v>1321385820</v>
      </c>
      <c r="L2561">
        <v>1318539484</v>
      </c>
      <c r="M2561" t="b">
        <v>0</v>
      </c>
      <c r="N2561">
        <v>25</v>
      </c>
      <c r="O2561" t="b">
        <v>1</v>
      </c>
      <c r="P2561" t="s">
        <v>8298</v>
      </c>
      <c r="Q2561" s="10" t="s">
        <v>8322</v>
      </c>
      <c r="R2561" t="s">
        <v>8351</v>
      </c>
      <c r="S2561">
        <f t="shared" si="158"/>
        <v>111</v>
      </c>
      <c r="T2561">
        <f t="shared" si="159"/>
        <v>2011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4">
        <f t="shared" ref="I2562:I2625" si="160">K2562/60/60/24+DATE(1970,1,1)</f>
        <v>42069.951087962967</v>
      </c>
      <c r="J2562" s="14">
        <f t="shared" ref="J2562:J2625" si="161">L2562/60/60/24+DATE(1970,1,1)</f>
        <v>42039.951087962967</v>
      </c>
      <c r="K2562">
        <v>1425682174</v>
      </c>
      <c r="L2562">
        <v>1423090174</v>
      </c>
      <c r="M2562" t="b">
        <v>0</v>
      </c>
      <c r="N2562">
        <v>21</v>
      </c>
      <c r="O2562" t="b">
        <v>1</v>
      </c>
      <c r="P2562" t="s">
        <v>8298</v>
      </c>
      <c r="Q2562" s="10" t="s">
        <v>8322</v>
      </c>
      <c r="R2562" t="s">
        <v>8351</v>
      </c>
      <c r="S2562">
        <f t="shared" ref="S2562:S2625" si="162">ROUND(E2562/D2562*100,0)</f>
        <v>100</v>
      </c>
      <c r="T2562">
        <f t="shared" ref="T2562:T2625" si="163">YEAR(J2562)</f>
        <v>2015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4">
        <f t="shared" si="160"/>
        <v>42290.528807870374</v>
      </c>
      <c r="J2563" s="14">
        <f t="shared" si="161"/>
        <v>42260.528807870374</v>
      </c>
      <c r="K2563">
        <v>1444740089</v>
      </c>
      <c r="L2563">
        <v>1442148089</v>
      </c>
      <c r="M2563" t="b">
        <v>0</v>
      </c>
      <c r="N2563">
        <v>0</v>
      </c>
      <c r="O2563" t="b">
        <v>0</v>
      </c>
      <c r="P2563" t="s">
        <v>8282</v>
      </c>
      <c r="Q2563" s="10" t="s">
        <v>8333</v>
      </c>
      <c r="R2563" t="s">
        <v>8334</v>
      </c>
      <c r="S2563">
        <f t="shared" si="162"/>
        <v>0</v>
      </c>
      <c r="T2563">
        <f t="shared" si="163"/>
        <v>2015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4">
        <f t="shared" si="160"/>
        <v>42654.524756944447</v>
      </c>
      <c r="J2564" s="14">
        <f t="shared" si="161"/>
        <v>42594.524756944447</v>
      </c>
      <c r="K2564">
        <v>1476189339</v>
      </c>
      <c r="L2564">
        <v>1471005339</v>
      </c>
      <c r="M2564" t="b">
        <v>0</v>
      </c>
      <c r="N2564">
        <v>3</v>
      </c>
      <c r="O2564" t="b">
        <v>0</v>
      </c>
      <c r="P2564" t="s">
        <v>8282</v>
      </c>
      <c r="Q2564" s="10" t="s">
        <v>8333</v>
      </c>
      <c r="R2564" t="s">
        <v>8334</v>
      </c>
      <c r="S2564">
        <f t="shared" si="162"/>
        <v>1</v>
      </c>
      <c r="T2564">
        <f t="shared" si="163"/>
        <v>2016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4">
        <f t="shared" si="160"/>
        <v>42215.139479166668</v>
      </c>
      <c r="J2565" s="14">
        <f t="shared" si="161"/>
        <v>42155.139479166668</v>
      </c>
      <c r="K2565">
        <v>1438226451</v>
      </c>
      <c r="L2565">
        <v>1433042451</v>
      </c>
      <c r="M2565" t="b">
        <v>0</v>
      </c>
      <c r="N2565">
        <v>0</v>
      </c>
      <c r="O2565" t="b">
        <v>0</v>
      </c>
      <c r="P2565" t="s">
        <v>8282</v>
      </c>
      <c r="Q2565" s="10" t="s">
        <v>8333</v>
      </c>
      <c r="R2565" t="s">
        <v>8334</v>
      </c>
      <c r="S2565">
        <f t="shared" si="162"/>
        <v>0</v>
      </c>
      <c r="T2565">
        <f t="shared" si="163"/>
        <v>2015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4">
        <f t="shared" si="160"/>
        <v>41852.040497685186</v>
      </c>
      <c r="J2566" s="14">
        <f t="shared" si="161"/>
        <v>41822.040497685186</v>
      </c>
      <c r="K2566">
        <v>1406854699</v>
      </c>
      <c r="L2566">
        <v>1404262699</v>
      </c>
      <c r="M2566" t="b">
        <v>0</v>
      </c>
      <c r="N2566">
        <v>0</v>
      </c>
      <c r="O2566" t="b">
        <v>0</v>
      </c>
      <c r="P2566" t="s">
        <v>8282</v>
      </c>
      <c r="Q2566" s="10" t="s">
        <v>8333</v>
      </c>
      <c r="R2566" t="s">
        <v>8334</v>
      </c>
      <c r="S2566">
        <f t="shared" si="162"/>
        <v>0</v>
      </c>
      <c r="T2566">
        <f t="shared" si="163"/>
        <v>2014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4">
        <f t="shared" si="160"/>
        <v>42499.868055555555</v>
      </c>
      <c r="J2567" s="14">
        <f t="shared" si="161"/>
        <v>42440.650335648148</v>
      </c>
      <c r="K2567">
        <v>1462827000</v>
      </c>
      <c r="L2567">
        <v>1457710589</v>
      </c>
      <c r="M2567" t="b">
        <v>0</v>
      </c>
      <c r="N2567">
        <v>1</v>
      </c>
      <c r="O2567" t="b">
        <v>0</v>
      </c>
      <c r="P2567" t="s">
        <v>8282</v>
      </c>
      <c r="Q2567" s="10" t="s">
        <v>8333</v>
      </c>
      <c r="R2567" t="s">
        <v>8334</v>
      </c>
      <c r="S2567">
        <f t="shared" si="162"/>
        <v>1</v>
      </c>
      <c r="T2567">
        <f t="shared" si="163"/>
        <v>2016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4">
        <f t="shared" si="160"/>
        <v>41872.980879629627</v>
      </c>
      <c r="J2568" s="14">
        <f t="shared" si="161"/>
        <v>41842.980879629627</v>
      </c>
      <c r="K2568">
        <v>1408663948</v>
      </c>
      <c r="L2568">
        <v>1406071948</v>
      </c>
      <c r="M2568" t="b">
        <v>0</v>
      </c>
      <c r="N2568">
        <v>0</v>
      </c>
      <c r="O2568" t="b">
        <v>0</v>
      </c>
      <c r="P2568" t="s">
        <v>8282</v>
      </c>
      <c r="Q2568" s="10" t="s">
        <v>8333</v>
      </c>
      <c r="R2568" t="s">
        <v>8334</v>
      </c>
      <c r="S2568">
        <f t="shared" si="162"/>
        <v>0</v>
      </c>
      <c r="T2568">
        <f t="shared" si="163"/>
        <v>2014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4">
        <f t="shared" si="160"/>
        <v>42117.878912037035</v>
      </c>
      <c r="J2569" s="14">
        <f t="shared" si="161"/>
        <v>42087.878912037035</v>
      </c>
      <c r="K2569">
        <v>1429823138</v>
      </c>
      <c r="L2569">
        <v>1427231138</v>
      </c>
      <c r="M2569" t="b">
        <v>0</v>
      </c>
      <c r="N2569">
        <v>2</v>
      </c>
      <c r="O2569" t="b">
        <v>0</v>
      </c>
      <c r="P2569" t="s">
        <v>8282</v>
      </c>
      <c r="Q2569" s="10" t="s">
        <v>8333</v>
      </c>
      <c r="R2569" t="s">
        <v>8334</v>
      </c>
      <c r="S2569">
        <f t="shared" si="162"/>
        <v>0</v>
      </c>
      <c r="T2569">
        <f t="shared" si="163"/>
        <v>2015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4">
        <f t="shared" si="160"/>
        <v>42614.666597222225</v>
      </c>
      <c r="J2570" s="14">
        <f t="shared" si="161"/>
        <v>42584.666597222225</v>
      </c>
      <c r="K2570">
        <v>1472745594</v>
      </c>
      <c r="L2570">
        <v>1470153594</v>
      </c>
      <c r="M2570" t="b">
        <v>0</v>
      </c>
      <c r="N2570">
        <v>1</v>
      </c>
      <c r="O2570" t="b">
        <v>0</v>
      </c>
      <c r="P2570" t="s">
        <v>8282</v>
      </c>
      <c r="Q2570" s="10" t="s">
        <v>8333</v>
      </c>
      <c r="R2570" t="s">
        <v>8334</v>
      </c>
      <c r="S2570">
        <f t="shared" si="162"/>
        <v>1</v>
      </c>
      <c r="T2570">
        <f t="shared" si="163"/>
        <v>2016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4">
        <f t="shared" si="160"/>
        <v>42264.105462962965</v>
      </c>
      <c r="J2571" s="14">
        <f t="shared" si="161"/>
        <v>42234.105462962965</v>
      </c>
      <c r="K2571">
        <v>1442457112</v>
      </c>
      <c r="L2571">
        <v>1439865112</v>
      </c>
      <c r="M2571" t="b">
        <v>0</v>
      </c>
      <c r="N2571">
        <v>2</v>
      </c>
      <c r="O2571" t="b">
        <v>0</v>
      </c>
      <c r="P2571" t="s">
        <v>8282</v>
      </c>
      <c r="Q2571" s="10" t="s">
        <v>8333</v>
      </c>
      <c r="R2571" t="s">
        <v>8334</v>
      </c>
      <c r="S2571">
        <f t="shared" si="162"/>
        <v>2</v>
      </c>
      <c r="T2571">
        <f t="shared" si="163"/>
        <v>2015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4">
        <f t="shared" si="160"/>
        <v>42774.903182870374</v>
      </c>
      <c r="J2572" s="14">
        <f t="shared" si="161"/>
        <v>42744.903182870374</v>
      </c>
      <c r="K2572">
        <v>1486590035</v>
      </c>
      <c r="L2572">
        <v>1483998035</v>
      </c>
      <c r="M2572" t="b">
        <v>0</v>
      </c>
      <c r="N2572">
        <v>2</v>
      </c>
      <c r="O2572" t="b">
        <v>0</v>
      </c>
      <c r="P2572" t="s">
        <v>8282</v>
      </c>
      <c r="Q2572" s="10" t="s">
        <v>8333</v>
      </c>
      <c r="R2572" t="s">
        <v>8334</v>
      </c>
      <c r="S2572">
        <f t="shared" si="162"/>
        <v>1</v>
      </c>
      <c r="T2572">
        <f t="shared" si="163"/>
        <v>2017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4">
        <f t="shared" si="160"/>
        <v>42509.341678240744</v>
      </c>
      <c r="J2573" s="14">
        <f t="shared" si="161"/>
        <v>42449.341678240744</v>
      </c>
      <c r="K2573">
        <v>1463645521</v>
      </c>
      <c r="L2573">
        <v>1458461521</v>
      </c>
      <c r="M2573" t="b">
        <v>0</v>
      </c>
      <c r="N2573">
        <v>4</v>
      </c>
      <c r="O2573" t="b">
        <v>0</v>
      </c>
      <c r="P2573" t="s">
        <v>8282</v>
      </c>
      <c r="Q2573" s="10" t="s">
        <v>8333</v>
      </c>
      <c r="R2573" t="s">
        <v>8334</v>
      </c>
      <c r="S2573">
        <f t="shared" si="162"/>
        <v>0</v>
      </c>
      <c r="T2573">
        <f t="shared" si="163"/>
        <v>2016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4">
        <f t="shared" si="160"/>
        <v>42107.119409722218</v>
      </c>
      <c r="J2574" s="14">
        <f t="shared" si="161"/>
        <v>42077.119409722218</v>
      </c>
      <c r="K2574">
        <v>1428893517</v>
      </c>
      <c r="L2574">
        <v>1426301517</v>
      </c>
      <c r="M2574" t="b">
        <v>0</v>
      </c>
      <c r="N2574">
        <v>0</v>
      </c>
      <c r="O2574" t="b">
        <v>0</v>
      </c>
      <c r="P2574" t="s">
        <v>8282</v>
      </c>
      <c r="Q2574" s="10" t="s">
        <v>8333</v>
      </c>
      <c r="R2574" t="s">
        <v>8334</v>
      </c>
      <c r="S2574">
        <f t="shared" si="162"/>
        <v>0</v>
      </c>
      <c r="T2574">
        <f t="shared" si="163"/>
        <v>2015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4">
        <f t="shared" si="160"/>
        <v>41874.592002314814</v>
      </c>
      <c r="J2575" s="14">
        <f t="shared" si="161"/>
        <v>41829.592002314814</v>
      </c>
      <c r="K2575">
        <v>1408803149</v>
      </c>
      <c r="L2575">
        <v>1404915149</v>
      </c>
      <c r="M2575" t="b">
        <v>0</v>
      </c>
      <c r="N2575">
        <v>0</v>
      </c>
      <c r="O2575" t="b">
        <v>0</v>
      </c>
      <c r="P2575" t="s">
        <v>8282</v>
      </c>
      <c r="Q2575" s="10" t="s">
        <v>8333</v>
      </c>
      <c r="R2575" t="s">
        <v>8334</v>
      </c>
      <c r="S2575">
        <f t="shared" si="162"/>
        <v>0</v>
      </c>
      <c r="T2575">
        <f t="shared" si="163"/>
        <v>2014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4">
        <f t="shared" si="160"/>
        <v>42508.825752314813</v>
      </c>
      <c r="J2576" s="14">
        <f t="shared" si="161"/>
        <v>42487.825752314813</v>
      </c>
      <c r="K2576">
        <v>1463600945</v>
      </c>
      <c r="L2576">
        <v>1461786545</v>
      </c>
      <c r="M2576" t="b">
        <v>0</v>
      </c>
      <c r="N2576">
        <v>0</v>
      </c>
      <c r="O2576" t="b">
        <v>0</v>
      </c>
      <c r="P2576" t="s">
        <v>8282</v>
      </c>
      <c r="Q2576" s="10" t="s">
        <v>8333</v>
      </c>
      <c r="R2576" t="s">
        <v>8334</v>
      </c>
      <c r="S2576">
        <f t="shared" si="162"/>
        <v>0</v>
      </c>
      <c r="T2576">
        <f t="shared" si="163"/>
        <v>2016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4">
        <f t="shared" si="160"/>
        <v>42016.108726851846</v>
      </c>
      <c r="J2577" s="14">
        <f t="shared" si="161"/>
        <v>41986.108726851846</v>
      </c>
      <c r="K2577">
        <v>1421030194</v>
      </c>
      <c r="L2577">
        <v>1418438194</v>
      </c>
      <c r="M2577" t="b">
        <v>0</v>
      </c>
      <c r="N2577">
        <v>0</v>
      </c>
      <c r="O2577" t="b">
        <v>0</v>
      </c>
      <c r="P2577" t="s">
        <v>8282</v>
      </c>
      <c r="Q2577" s="10" t="s">
        <v>8333</v>
      </c>
      <c r="R2577" t="s">
        <v>8334</v>
      </c>
      <c r="S2577">
        <f t="shared" si="162"/>
        <v>0</v>
      </c>
      <c r="T2577">
        <f t="shared" si="163"/>
        <v>2014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4">
        <f t="shared" si="160"/>
        <v>42104.968136574069</v>
      </c>
      <c r="J2578" s="14">
        <f t="shared" si="161"/>
        <v>42060.00980324074</v>
      </c>
      <c r="K2578">
        <v>1428707647</v>
      </c>
      <c r="L2578">
        <v>1424823247</v>
      </c>
      <c r="M2578" t="b">
        <v>0</v>
      </c>
      <c r="N2578">
        <v>0</v>
      </c>
      <c r="O2578" t="b">
        <v>0</v>
      </c>
      <c r="P2578" t="s">
        <v>8282</v>
      </c>
      <c r="Q2578" s="10" t="s">
        <v>8333</v>
      </c>
      <c r="R2578" t="s">
        <v>8334</v>
      </c>
      <c r="S2578">
        <f t="shared" si="162"/>
        <v>0</v>
      </c>
      <c r="T2578">
        <f t="shared" si="163"/>
        <v>2015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4">
        <f t="shared" si="160"/>
        <v>41855.820567129631</v>
      </c>
      <c r="J2579" s="14">
        <f t="shared" si="161"/>
        <v>41830.820567129631</v>
      </c>
      <c r="K2579">
        <v>1407181297</v>
      </c>
      <c r="L2579">
        <v>1405021297</v>
      </c>
      <c r="M2579" t="b">
        <v>0</v>
      </c>
      <c r="N2579">
        <v>0</v>
      </c>
      <c r="O2579" t="b">
        <v>0</v>
      </c>
      <c r="P2579" t="s">
        <v>8282</v>
      </c>
      <c r="Q2579" s="10" t="s">
        <v>8333</v>
      </c>
      <c r="R2579" t="s">
        <v>8334</v>
      </c>
      <c r="S2579">
        <f t="shared" si="162"/>
        <v>0</v>
      </c>
      <c r="T2579">
        <f t="shared" si="163"/>
        <v>2014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4">
        <f t="shared" si="160"/>
        <v>42286.708333333328</v>
      </c>
      <c r="J2580" s="14">
        <f t="shared" si="161"/>
        <v>42238.022905092599</v>
      </c>
      <c r="K2580">
        <v>1444410000</v>
      </c>
      <c r="L2580">
        <v>1440203579</v>
      </c>
      <c r="M2580" t="b">
        <v>0</v>
      </c>
      <c r="N2580">
        <v>0</v>
      </c>
      <c r="O2580" t="b">
        <v>0</v>
      </c>
      <c r="P2580" t="s">
        <v>8282</v>
      </c>
      <c r="Q2580" s="10" t="s">
        <v>8333</v>
      </c>
      <c r="R2580" t="s">
        <v>8334</v>
      </c>
      <c r="S2580">
        <f t="shared" si="162"/>
        <v>0</v>
      </c>
      <c r="T2580">
        <f t="shared" si="163"/>
        <v>2015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4">
        <f t="shared" si="160"/>
        <v>41897.829895833333</v>
      </c>
      <c r="J2581" s="14">
        <f t="shared" si="161"/>
        <v>41837.829895833333</v>
      </c>
      <c r="K2581">
        <v>1410810903</v>
      </c>
      <c r="L2581">
        <v>1405626903</v>
      </c>
      <c r="M2581" t="b">
        <v>0</v>
      </c>
      <c r="N2581">
        <v>12</v>
      </c>
      <c r="O2581" t="b">
        <v>0</v>
      </c>
      <c r="P2581" t="s">
        <v>8282</v>
      </c>
      <c r="Q2581" s="10" t="s">
        <v>8333</v>
      </c>
      <c r="R2581" t="s">
        <v>8334</v>
      </c>
      <c r="S2581">
        <f t="shared" si="162"/>
        <v>0</v>
      </c>
      <c r="T2581">
        <f t="shared" si="163"/>
        <v>2014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4">
        <f t="shared" si="160"/>
        <v>42140.125</v>
      </c>
      <c r="J2582" s="14">
        <f t="shared" si="161"/>
        <v>42110.326423611114</v>
      </c>
      <c r="K2582">
        <v>1431745200</v>
      </c>
      <c r="L2582">
        <v>1429170603</v>
      </c>
      <c r="M2582" t="b">
        <v>0</v>
      </c>
      <c r="N2582">
        <v>2</v>
      </c>
      <c r="O2582" t="b">
        <v>0</v>
      </c>
      <c r="P2582" t="s">
        <v>8282</v>
      </c>
      <c r="Q2582" s="10" t="s">
        <v>8333</v>
      </c>
      <c r="R2582" t="s">
        <v>8334</v>
      </c>
      <c r="S2582">
        <f t="shared" si="162"/>
        <v>1</v>
      </c>
      <c r="T2582">
        <f t="shared" si="163"/>
        <v>2015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4">
        <f t="shared" si="160"/>
        <v>42324.670115740737</v>
      </c>
      <c r="J2583" s="14">
        <f t="shared" si="161"/>
        <v>42294.628449074073</v>
      </c>
      <c r="K2583">
        <v>1447689898</v>
      </c>
      <c r="L2583">
        <v>1445094298</v>
      </c>
      <c r="M2583" t="b">
        <v>0</v>
      </c>
      <c r="N2583">
        <v>11</v>
      </c>
      <c r="O2583" t="b">
        <v>0</v>
      </c>
      <c r="P2583" t="s">
        <v>8282</v>
      </c>
      <c r="Q2583" s="10" t="s">
        <v>8333</v>
      </c>
      <c r="R2583" t="s">
        <v>8334</v>
      </c>
      <c r="S2583">
        <f t="shared" si="162"/>
        <v>11</v>
      </c>
      <c r="T2583">
        <f t="shared" si="163"/>
        <v>2015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4">
        <f t="shared" si="160"/>
        <v>42672.988819444443</v>
      </c>
      <c r="J2584" s="14">
        <f t="shared" si="161"/>
        <v>42642.988819444443</v>
      </c>
      <c r="K2584">
        <v>1477784634</v>
      </c>
      <c r="L2584">
        <v>1475192634</v>
      </c>
      <c r="M2584" t="b">
        <v>0</v>
      </c>
      <c r="N2584">
        <v>1</v>
      </c>
      <c r="O2584" t="b">
        <v>0</v>
      </c>
      <c r="P2584" t="s">
        <v>8282</v>
      </c>
      <c r="Q2584" s="10" t="s">
        <v>8333</v>
      </c>
      <c r="R2584" t="s">
        <v>8334</v>
      </c>
      <c r="S2584">
        <f t="shared" si="162"/>
        <v>0</v>
      </c>
      <c r="T2584">
        <f t="shared" si="163"/>
        <v>2016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4">
        <f t="shared" si="160"/>
        <v>42079.727777777778</v>
      </c>
      <c r="J2585" s="14">
        <f t="shared" si="161"/>
        <v>42019.76944444445</v>
      </c>
      <c r="K2585">
        <v>1426526880</v>
      </c>
      <c r="L2585">
        <v>1421346480</v>
      </c>
      <c r="M2585" t="b">
        <v>0</v>
      </c>
      <c r="N2585">
        <v>5</v>
      </c>
      <c r="O2585" t="b">
        <v>0</v>
      </c>
      <c r="P2585" t="s">
        <v>8282</v>
      </c>
      <c r="Q2585" s="10" t="s">
        <v>8333</v>
      </c>
      <c r="R2585" t="s">
        <v>8334</v>
      </c>
      <c r="S2585">
        <f t="shared" si="162"/>
        <v>1</v>
      </c>
      <c r="T2585">
        <f t="shared" si="163"/>
        <v>2015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4">
        <f t="shared" si="160"/>
        <v>42170.173252314817</v>
      </c>
      <c r="J2586" s="14">
        <f t="shared" si="161"/>
        <v>42140.173252314817</v>
      </c>
      <c r="K2586">
        <v>1434341369</v>
      </c>
      <c r="L2586">
        <v>1431749369</v>
      </c>
      <c r="M2586" t="b">
        <v>0</v>
      </c>
      <c r="N2586">
        <v>0</v>
      </c>
      <c r="O2586" t="b">
        <v>0</v>
      </c>
      <c r="P2586" t="s">
        <v>8282</v>
      </c>
      <c r="Q2586" s="10" t="s">
        <v>8333</v>
      </c>
      <c r="R2586" t="s">
        <v>8334</v>
      </c>
      <c r="S2586">
        <f t="shared" si="162"/>
        <v>0</v>
      </c>
      <c r="T2586">
        <f t="shared" si="163"/>
        <v>2015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4">
        <f t="shared" si="160"/>
        <v>41825.963333333333</v>
      </c>
      <c r="J2587" s="14">
        <f t="shared" si="161"/>
        <v>41795.963333333333</v>
      </c>
      <c r="K2587">
        <v>1404601632</v>
      </c>
      <c r="L2587">
        <v>1402009632</v>
      </c>
      <c r="M2587" t="b">
        <v>0</v>
      </c>
      <c r="N2587">
        <v>1</v>
      </c>
      <c r="O2587" t="b">
        <v>0</v>
      </c>
      <c r="P2587" t="s">
        <v>8282</v>
      </c>
      <c r="Q2587" s="10" t="s">
        <v>8333</v>
      </c>
      <c r="R2587" t="s">
        <v>8334</v>
      </c>
      <c r="S2587">
        <f t="shared" si="162"/>
        <v>0</v>
      </c>
      <c r="T2587">
        <f t="shared" si="163"/>
        <v>2014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4">
        <f t="shared" si="160"/>
        <v>42363.330277777779</v>
      </c>
      <c r="J2588" s="14">
        <f t="shared" si="161"/>
        <v>42333.330277777779</v>
      </c>
      <c r="K2588">
        <v>1451030136</v>
      </c>
      <c r="L2588">
        <v>1448438136</v>
      </c>
      <c r="M2588" t="b">
        <v>0</v>
      </c>
      <c r="N2588">
        <v>1</v>
      </c>
      <c r="O2588" t="b">
        <v>0</v>
      </c>
      <c r="P2588" t="s">
        <v>8282</v>
      </c>
      <c r="Q2588" s="10" t="s">
        <v>8333</v>
      </c>
      <c r="R2588" t="s">
        <v>8334</v>
      </c>
      <c r="S2588">
        <f t="shared" si="162"/>
        <v>0</v>
      </c>
      <c r="T2588">
        <f t="shared" si="163"/>
        <v>2015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4">
        <f t="shared" si="160"/>
        <v>42368.675381944442</v>
      </c>
      <c r="J2589" s="14">
        <f t="shared" si="161"/>
        <v>42338.675381944442</v>
      </c>
      <c r="K2589">
        <v>1451491953</v>
      </c>
      <c r="L2589">
        <v>1448899953</v>
      </c>
      <c r="M2589" t="b">
        <v>0</v>
      </c>
      <c r="N2589">
        <v>6</v>
      </c>
      <c r="O2589" t="b">
        <v>0</v>
      </c>
      <c r="P2589" t="s">
        <v>8282</v>
      </c>
      <c r="Q2589" s="10" t="s">
        <v>8333</v>
      </c>
      <c r="R2589" t="s">
        <v>8334</v>
      </c>
      <c r="S2589">
        <f t="shared" si="162"/>
        <v>2</v>
      </c>
      <c r="T2589">
        <f t="shared" si="163"/>
        <v>2015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4">
        <f t="shared" si="160"/>
        <v>42094.551388888889</v>
      </c>
      <c r="J2590" s="14">
        <f t="shared" si="161"/>
        <v>42042.676226851851</v>
      </c>
      <c r="K2590">
        <v>1427807640</v>
      </c>
      <c r="L2590">
        <v>1423325626</v>
      </c>
      <c r="M2590" t="b">
        <v>0</v>
      </c>
      <c r="N2590">
        <v>8</v>
      </c>
      <c r="O2590" t="b">
        <v>0</v>
      </c>
      <c r="P2590" t="s">
        <v>8282</v>
      </c>
      <c r="Q2590" s="10" t="s">
        <v>8333</v>
      </c>
      <c r="R2590" t="s">
        <v>8334</v>
      </c>
      <c r="S2590">
        <f t="shared" si="162"/>
        <v>4</v>
      </c>
      <c r="T2590">
        <f t="shared" si="163"/>
        <v>2015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4">
        <f t="shared" si="160"/>
        <v>42452.494525462964</v>
      </c>
      <c r="J2591" s="14">
        <f t="shared" si="161"/>
        <v>42422.536192129628</v>
      </c>
      <c r="K2591">
        <v>1458733927</v>
      </c>
      <c r="L2591">
        <v>1456145527</v>
      </c>
      <c r="M2591" t="b">
        <v>0</v>
      </c>
      <c r="N2591">
        <v>1</v>
      </c>
      <c r="O2591" t="b">
        <v>0</v>
      </c>
      <c r="P2591" t="s">
        <v>8282</v>
      </c>
      <c r="Q2591" s="10" t="s">
        <v>8333</v>
      </c>
      <c r="R2591" t="s">
        <v>8334</v>
      </c>
      <c r="S2591">
        <f t="shared" si="162"/>
        <v>0</v>
      </c>
      <c r="T2591">
        <f t="shared" si="163"/>
        <v>2016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4">
        <f t="shared" si="160"/>
        <v>42395.589085648149</v>
      </c>
      <c r="J2592" s="14">
        <f t="shared" si="161"/>
        <v>42388.589085648149</v>
      </c>
      <c r="K2592">
        <v>1453817297</v>
      </c>
      <c r="L2592">
        <v>1453212497</v>
      </c>
      <c r="M2592" t="b">
        <v>0</v>
      </c>
      <c r="N2592">
        <v>0</v>
      </c>
      <c r="O2592" t="b">
        <v>0</v>
      </c>
      <c r="P2592" t="s">
        <v>8282</v>
      </c>
      <c r="Q2592" s="10" t="s">
        <v>8333</v>
      </c>
      <c r="R2592" t="s">
        <v>8334</v>
      </c>
      <c r="S2592">
        <f t="shared" si="162"/>
        <v>0</v>
      </c>
      <c r="T2592">
        <f t="shared" si="163"/>
        <v>2016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4">
        <f t="shared" si="160"/>
        <v>42442.864861111113</v>
      </c>
      <c r="J2593" s="14">
        <f t="shared" si="161"/>
        <v>42382.906527777777</v>
      </c>
      <c r="K2593">
        <v>1457901924</v>
      </c>
      <c r="L2593">
        <v>1452721524</v>
      </c>
      <c r="M2593" t="b">
        <v>0</v>
      </c>
      <c r="N2593">
        <v>2</v>
      </c>
      <c r="O2593" t="b">
        <v>0</v>
      </c>
      <c r="P2593" t="s">
        <v>8282</v>
      </c>
      <c r="Q2593" s="10" t="s">
        <v>8333</v>
      </c>
      <c r="R2593" t="s">
        <v>8334</v>
      </c>
      <c r="S2593">
        <f t="shared" si="162"/>
        <v>2</v>
      </c>
      <c r="T2593">
        <f t="shared" si="163"/>
        <v>2016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4">
        <f t="shared" si="160"/>
        <v>41917.801168981481</v>
      </c>
      <c r="J2594" s="14">
        <f t="shared" si="161"/>
        <v>41887.801168981481</v>
      </c>
      <c r="K2594">
        <v>1412536421</v>
      </c>
      <c r="L2594">
        <v>1409944421</v>
      </c>
      <c r="M2594" t="b">
        <v>0</v>
      </c>
      <c r="N2594">
        <v>1</v>
      </c>
      <c r="O2594" t="b">
        <v>0</v>
      </c>
      <c r="P2594" t="s">
        <v>8282</v>
      </c>
      <c r="Q2594" s="10" t="s">
        <v>8333</v>
      </c>
      <c r="R2594" t="s">
        <v>8334</v>
      </c>
      <c r="S2594">
        <f t="shared" si="162"/>
        <v>0</v>
      </c>
      <c r="T2594">
        <f t="shared" si="163"/>
        <v>2014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4">
        <f t="shared" si="160"/>
        <v>42119.84520833334</v>
      </c>
      <c r="J2595" s="14">
        <f t="shared" si="161"/>
        <v>42089.84520833334</v>
      </c>
      <c r="K2595">
        <v>1429993026</v>
      </c>
      <c r="L2595">
        <v>1427401026</v>
      </c>
      <c r="M2595" t="b">
        <v>0</v>
      </c>
      <c r="N2595">
        <v>0</v>
      </c>
      <c r="O2595" t="b">
        <v>0</v>
      </c>
      <c r="P2595" t="s">
        <v>8282</v>
      </c>
      <c r="Q2595" s="10" t="s">
        <v>8333</v>
      </c>
      <c r="R2595" t="s">
        <v>8334</v>
      </c>
      <c r="S2595">
        <f t="shared" si="162"/>
        <v>0</v>
      </c>
      <c r="T2595">
        <f t="shared" si="163"/>
        <v>2015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4">
        <f t="shared" si="160"/>
        <v>41858.967916666668</v>
      </c>
      <c r="J2596" s="14">
        <f t="shared" si="161"/>
        <v>41828.967916666668</v>
      </c>
      <c r="K2596">
        <v>1407453228</v>
      </c>
      <c r="L2596">
        <v>1404861228</v>
      </c>
      <c r="M2596" t="b">
        <v>0</v>
      </c>
      <c r="N2596">
        <v>1</v>
      </c>
      <c r="O2596" t="b">
        <v>0</v>
      </c>
      <c r="P2596" t="s">
        <v>8282</v>
      </c>
      <c r="Q2596" s="10" t="s">
        <v>8333</v>
      </c>
      <c r="R2596" t="s">
        <v>8334</v>
      </c>
      <c r="S2596">
        <f t="shared" si="162"/>
        <v>0</v>
      </c>
      <c r="T2596">
        <f t="shared" si="163"/>
        <v>2014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4">
        <f t="shared" si="160"/>
        <v>42790.244212962964</v>
      </c>
      <c r="J2597" s="14">
        <f t="shared" si="161"/>
        <v>42760.244212962964</v>
      </c>
      <c r="K2597">
        <v>1487915500</v>
      </c>
      <c r="L2597">
        <v>1485323500</v>
      </c>
      <c r="M2597" t="b">
        <v>0</v>
      </c>
      <c r="N2597">
        <v>19</v>
      </c>
      <c r="O2597" t="b">
        <v>0</v>
      </c>
      <c r="P2597" t="s">
        <v>8282</v>
      </c>
      <c r="Q2597" s="10" t="s">
        <v>8333</v>
      </c>
      <c r="R2597" t="s">
        <v>8334</v>
      </c>
      <c r="S2597">
        <f t="shared" si="162"/>
        <v>12</v>
      </c>
      <c r="T2597">
        <f t="shared" si="163"/>
        <v>2017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4">
        <f t="shared" si="160"/>
        <v>41858.664456018516</v>
      </c>
      <c r="J2598" s="14">
        <f t="shared" si="161"/>
        <v>41828.664456018516</v>
      </c>
      <c r="K2598">
        <v>1407427009</v>
      </c>
      <c r="L2598">
        <v>1404835009</v>
      </c>
      <c r="M2598" t="b">
        <v>0</v>
      </c>
      <c r="N2598">
        <v>27</v>
      </c>
      <c r="O2598" t="b">
        <v>0</v>
      </c>
      <c r="P2598" t="s">
        <v>8282</v>
      </c>
      <c r="Q2598" s="10" t="s">
        <v>8333</v>
      </c>
      <c r="R2598" t="s">
        <v>8334</v>
      </c>
      <c r="S2598">
        <f t="shared" si="162"/>
        <v>24</v>
      </c>
      <c r="T2598">
        <f t="shared" si="163"/>
        <v>2014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4">
        <f t="shared" si="160"/>
        <v>42540.341631944444</v>
      </c>
      <c r="J2599" s="14">
        <f t="shared" si="161"/>
        <v>42510.341631944444</v>
      </c>
      <c r="K2599">
        <v>1466323917</v>
      </c>
      <c r="L2599">
        <v>1463731917</v>
      </c>
      <c r="M2599" t="b">
        <v>0</v>
      </c>
      <c r="N2599">
        <v>7</v>
      </c>
      <c r="O2599" t="b">
        <v>0</v>
      </c>
      <c r="P2599" t="s">
        <v>8282</v>
      </c>
      <c r="Q2599" s="10" t="s">
        <v>8333</v>
      </c>
      <c r="R2599" t="s">
        <v>8334</v>
      </c>
      <c r="S2599">
        <f t="shared" si="162"/>
        <v>6</v>
      </c>
      <c r="T2599">
        <f t="shared" si="163"/>
        <v>2016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4">
        <f t="shared" si="160"/>
        <v>42270.840289351851</v>
      </c>
      <c r="J2600" s="14">
        <f t="shared" si="161"/>
        <v>42240.840289351851</v>
      </c>
      <c r="K2600">
        <v>1443039001</v>
      </c>
      <c r="L2600">
        <v>1440447001</v>
      </c>
      <c r="M2600" t="b">
        <v>0</v>
      </c>
      <c r="N2600">
        <v>14</v>
      </c>
      <c r="O2600" t="b">
        <v>0</v>
      </c>
      <c r="P2600" t="s">
        <v>8282</v>
      </c>
      <c r="Q2600" s="10" t="s">
        <v>8333</v>
      </c>
      <c r="R2600" t="s">
        <v>8334</v>
      </c>
      <c r="S2600">
        <f t="shared" si="162"/>
        <v>39</v>
      </c>
      <c r="T2600">
        <f t="shared" si="163"/>
        <v>2015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4">
        <f t="shared" si="160"/>
        <v>41854.754016203704</v>
      </c>
      <c r="J2601" s="14">
        <f t="shared" si="161"/>
        <v>41809.754016203704</v>
      </c>
      <c r="K2601">
        <v>1407089147</v>
      </c>
      <c r="L2601">
        <v>1403201147</v>
      </c>
      <c r="M2601" t="b">
        <v>0</v>
      </c>
      <c r="N2601">
        <v>5</v>
      </c>
      <c r="O2601" t="b">
        <v>0</v>
      </c>
      <c r="P2601" t="s">
        <v>8282</v>
      </c>
      <c r="Q2601" s="10" t="s">
        <v>8333</v>
      </c>
      <c r="R2601" t="s">
        <v>8334</v>
      </c>
      <c r="S2601">
        <f t="shared" si="162"/>
        <v>1</v>
      </c>
      <c r="T2601">
        <f t="shared" si="163"/>
        <v>2014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4">
        <f t="shared" si="160"/>
        <v>42454.858796296292</v>
      </c>
      <c r="J2602" s="14">
        <f t="shared" si="161"/>
        <v>42394.900462962964</v>
      </c>
      <c r="K2602">
        <v>1458938200</v>
      </c>
      <c r="L2602">
        <v>1453757800</v>
      </c>
      <c r="M2602" t="b">
        <v>0</v>
      </c>
      <c r="N2602">
        <v>30</v>
      </c>
      <c r="O2602" t="b">
        <v>0</v>
      </c>
      <c r="P2602" t="s">
        <v>8282</v>
      </c>
      <c r="Q2602" s="10" t="s">
        <v>8333</v>
      </c>
      <c r="R2602" t="s">
        <v>8334</v>
      </c>
      <c r="S2602">
        <f t="shared" si="162"/>
        <v>7</v>
      </c>
      <c r="T2602">
        <f t="shared" si="163"/>
        <v>2016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4">
        <f t="shared" si="160"/>
        <v>41165.165972222225</v>
      </c>
      <c r="J2603" s="14">
        <f t="shared" si="161"/>
        <v>41150.902187499996</v>
      </c>
      <c r="K2603">
        <v>1347508740</v>
      </c>
      <c r="L2603">
        <v>1346276349</v>
      </c>
      <c r="M2603" t="b">
        <v>1</v>
      </c>
      <c r="N2603">
        <v>151</v>
      </c>
      <c r="O2603" t="b">
        <v>1</v>
      </c>
      <c r="P2603" t="s">
        <v>8299</v>
      </c>
      <c r="Q2603" s="10" t="s">
        <v>8316</v>
      </c>
      <c r="R2603" t="s">
        <v>8352</v>
      </c>
      <c r="S2603">
        <f t="shared" si="162"/>
        <v>661</v>
      </c>
      <c r="T2603">
        <f t="shared" si="163"/>
        <v>2012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4">
        <f t="shared" si="160"/>
        <v>41955.888888888891</v>
      </c>
      <c r="J2604" s="14">
        <f t="shared" si="161"/>
        <v>41915.747314814813</v>
      </c>
      <c r="K2604">
        <v>1415827200</v>
      </c>
      <c r="L2604">
        <v>1412358968</v>
      </c>
      <c r="M2604" t="b">
        <v>1</v>
      </c>
      <c r="N2604">
        <v>489</v>
      </c>
      <c r="O2604" t="b">
        <v>1</v>
      </c>
      <c r="P2604" t="s">
        <v>8299</v>
      </c>
      <c r="Q2604" s="10" t="s">
        <v>8316</v>
      </c>
      <c r="R2604" t="s">
        <v>8352</v>
      </c>
      <c r="S2604">
        <f t="shared" si="162"/>
        <v>326</v>
      </c>
      <c r="T2604">
        <f t="shared" si="163"/>
        <v>2014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4">
        <f t="shared" si="160"/>
        <v>41631.912662037037</v>
      </c>
      <c r="J2605" s="14">
        <f t="shared" si="161"/>
        <v>41617.912662037037</v>
      </c>
      <c r="K2605">
        <v>1387835654</v>
      </c>
      <c r="L2605">
        <v>1386626054</v>
      </c>
      <c r="M2605" t="b">
        <v>1</v>
      </c>
      <c r="N2605">
        <v>50</v>
      </c>
      <c r="O2605" t="b">
        <v>1</v>
      </c>
      <c r="P2605" t="s">
        <v>8299</v>
      </c>
      <c r="Q2605" s="10" t="s">
        <v>8316</v>
      </c>
      <c r="R2605" t="s">
        <v>8352</v>
      </c>
      <c r="S2605">
        <f t="shared" si="162"/>
        <v>101</v>
      </c>
      <c r="T2605">
        <f t="shared" si="163"/>
        <v>2013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4">
        <f t="shared" si="160"/>
        <v>41028.051192129627</v>
      </c>
      <c r="J2606" s="14">
        <f t="shared" si="161"/>
        <v>40998.051192129627</v>
      </c>
      <c r="K2606">
        <v>1335662023</v>
      </c>
      <c r="L2606">
        <v>1333070023</v>
      </c>
      <c r="M2606" t="b">
        <v>1</v>
      </c>
      <c r="N2606">
        <v>321</v>
      </c>
      <c r="O2606" t="b">
        <v>1</v>
      </c>
      <c r="P2606" t="s">
        <v>8299</v>
      </c>
      <c r="Q2606" s="10" t="s">
        <v>8316</v>
      </c>
      <c r="R2606" t="s">
        <v>8352</v>
      </c>
      <c r="S2606">
        <f t="shared" si="162"/>
        <v>104</v>
      </c>
      <c r="T2606">
        <f t="shared" si="163"/>
        <v>2012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4">
        <f t="shared" si="160"/>
        <v>42538.541550925926</v>
      </c>
      <c r="J2607" s="14">
        <f t="shared" si="161"/>
        <v>42508.541550925926</v>
      </c>
      <c r="K2607">
        <v>1466168390</v>
      </c>
      <c r="L2607">
        <v>1463576390</v>
      </c>
      <c r="M2607" t="b">
        <v>1</v>
      </c>
      <c r="N2607">
        <v>1762</v>
      </c>
      <c r="O2607" t="b">
        <v>1</v>
      </c>
      <c r="P2607" t="s">
        <v>8299</v>
      </c>
      <c r="Q2607" s="10" t="s">
        <v>8316</v>
      </c>
      <c r="R2607" t="s">
        <v>8352</v>
      </c>
      <c r="S2607">
        <f t="shared" si="162"/>
        <v>107</v>
      </c>
      <c r="T2607">
        <f t="shared" si="163"/>
        <v>2016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4">
        <f t="shared" si="160"/>
        <v>41758.712754629632</v>
      </c>
      <c r="J2608" s="14">
        <f t="shared" si="161"/>
        <v>41726.712754629632</v>
      </c>
      <c r="K2608">
        <v>1398791182</v>
      </c>
      <c r="L2608">
        <v>1396026382</v>
      </c>
      <c r="M2608" t="b">
        <v>1</v>
      </c>
      <c r="N2608">
        <v>385</v>
      </c>
      <c r="O2608" t="b">
        <v>1</v>
      </c>
      <c r="P2608" t="s">
        <v>8299</v>
      </c>
      <c r="Q2608" s="10" t="s">
        <v>8316</v>
      </c>
      <c r="R2608" t="s">
        <v>8352</v>
      </c>
      <c r="S2608">
        <f t="shared" si="162"/>
        <v>110</v>
      </c>
      <c r="T2608">
        <f t="shared" si="163"/>
        <v>2014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4">
        <f t="shared" si="160"/>
        <v>42228.083333333328</v>
      </c>
      <c r="J2609" s="14">
        <f t="shared" si="161"/>
        <v>42184.874675925923</v>
      </c>
      <c r="K2609">
        <v>1439344800</v>
      </c>
      <c r="L2609">
        <v>1435611572</v>
      </c>
      <c r="M2609" t="b">
        <v>1</v>
      </c>
      <c r="N2609">
        <v>398</v>
      </c>
      <c r="O2609" t="b">
        <v>1</v>
      </c>
      <c r="P2609" t="s">
        <v>8299</v>
      </c>
      <c r="Q2609" s="10" t="s">
        <v>8316</v>
      </c>
      <c r="R2609" t="s">
        <v>8352</v>
      </c>
      <c r="S2609">
        <f t="shared" si="162"/>
        <v>408</v>
      </c>
      <c r="T2609">
        <f t="shared" si="163"/>
        <v>2015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4">
        <f t="shared" si="160"/>
        <v>42809</v>
      </c>
      <c r="J2610" s="14">
        <f t="shared" si="161"/>
        <v>42767.801712962959</v>
      </c>
      <c r="K2610">
        <v>1489536000</v>
      </c>
      <c r="L2610">
        <v>1485976468</v>
      </c>
      <c r="M2610" t="b">
        <v>1</v>
      </c>
      <c r="N2610">
        <v>304</v>
      </c>
      <c r="O2610" t="b">
        <v>1</v>
      </c>
      <c r="P2610" t="s">
        <v>8299</v>
      </c>
      <c r="Q2610" s="10" t="s">
        <v>8316</v>
      </c>
      <c r="R2610" t="s">
        <v>8352</v>
      </c>
      <c r="S2610">
        <f t="shared" si="162"/>
        <v>224</v>
      </c>
      <c r="T2610">
        <f t="shared" si="163"/>
        <v>2017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4">
        <f t="shared" si="160"/>
        <v>41105.237858796296</v>
      </c>
      <c r="J2611" s="14">
        <f t="shared" si="161"/>
        <v>41075.237858796296</v>
      </c>
      <c r="K2611">
        <v>1342330951</v>
      </c>
      <c r="L2611">
        <v>1339738951</v>
      </c>
      <c r="M2611" t="b">
        <v>1</v>
      </c>
      <c r="N2611">
        <v>676</v>
      </c>
      <c r="O2611" t="b">
        <v>1</v>
      </c>
      <c r="P2611" t="s">
        <v>8299</v>
      </c>
      <c r="Q2611" s="10" t="s">
        <v>8316</v>
      </c>
      <c r="R2611" t="s">
        <v>8352</v>
      </c>
      <c r="S2611">
        <f t="shared" si="162"/>
        <v>304</v>
      </c>
      <c r="T2611">
        <f t="shared" si="163"/>
        <v>2012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4">
        <f t="shared" si="160"/>
        <v>42604.290972222225</v>
      </c>
      <c r="J2612" s="14">
        <f t="shared" si="161"/>
        <v>42564.881076388891</v>
      </c>
      <c r="K2612">
        <v>1471849140</v>
      </c>
      <c r="L2612">
        <v>1468444125</v>
      </c>
      <c r="M2612" t="b">
        <v>1</v>
      </c>
      <c r="N2612">
        <v>577</v>
      </c>
      <c r="O2612" t="b">
        <v>1</v>
      </c>
      <c r="P2612" t="s">
        <v>8299</v>
      </c>
      <c r="Q2612" s="10" t="s">
        <v>8316</v>
      </c>
      <c r="R2612" t="s">
        <v>8352</v>
      </c>
      <c r="S2612">
        <f t="shared" si="162"/>
        <v>141</v>
      </c>
      <c r="T2612">
        <f t="shared" si="163"/>
        <v>2016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4">
        <f t="shared" si="160"/>
        <v>42737.957638888889</v>
      </c>
      <c r="J2613" s="14">
        <f t="shared" si="161"/>
        <v>42704.335810185185</v>
      </c>
      <c r="K2613">
        <v>1483397940</v>
      </c>
      <c r="L2613">
        <v>1480493014</v>
      </c>
      <c r="M2613" t="b">
        <v>1</v>
      </c>
      <c r="N2613">
        <v>3663</v>
      </c>
      <c r="O2613" t="b">
        <v>1</v>
      </c>
      <c r="P2613" t="s">
        <v>8299</v>
      </c>
      <c r="Q2613" s="10" t="s">
        <v>8316</v>
      </c>
      <c r="R2613" t="s">
        <v>8352</v>
      </c>
      <c r="S2613">
        <f t="shared" si="162"/>
        <v>2791</v>
      </c>
      <c r="T2613">
        <f t="shared" si="163"/>
        <v>2016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4">
        <f t="shared" si="160"/>
        <v>42013.143171296295</v>
      </c>
      <c r="J2614" s="14">
        <f t="shared" si="161"/>
        <v>41982.143171296295</v>
      </c>
      <c r="K2614">
        <v>1420773970</v>
      </c>
      <c r="L2614">
        <v>1418095570</v>
      </c>
      <c r="M2614" t="b">
        <v>1</v>
      </c>
      <c r="N2614">
        <v>294</v>
      </c>
      <c r="O2614" t="b">
        <v>1</v>
      </c>
      <c r="P2614" t="s">
        <v>8299</v>
      </c>
      <c r="Q2614" s="10" t="s">
        <v>8316</v>
      </c>
      <c r="R2614" t="s">
        <v>8352</v>
      </c>
      <c r="S2614">
        <f t="shared" si="162"/>
        <v>172</v>
      </c>
      <c r="T2614">
        <f t="shared" si="163"/>
        <v>2014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4">
        <f t="shared" si="160"/>
        <v>41173.81821759259</v>
      </c>
      <c r="J2615" s="14">
        <f t="shared" si="161"/>
        <v>41143.81821759259</v>
      </c>
      <c r="K2615">
        <v>1348256294</v>
      </c>
      <c r="L2615">
        <v>1345664294</v>
      </c>
      <c r="M2615" t="b">
        <v>1</v>
      </c>
      <c r="N2615">
        <v>28</v>
      </c>
      <c r="O2615" t="b">
        <v>1</v>
      </c>
      <c r="P2615" t="s">
        <v>8299</v>
      </c>
      <c r="Q2615" s="10" t="s">
        <v>8316</v>
      </c>
      <c r="R2615" t="s">
        <v>8352</v>
      </c>
      <c r="S2615">
        <f t="shared" si="162"/>
        <v>101</v>
      </c>
      <c r="T2615">
        <f t="shared" si="163"/>
        <v>2012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4">
        <f t="shared" si="160"/>
        <v>41759.208333333336</v>
      </c>
      <c r="J2616" s="14">
        <f t="shared" si="161"/>
        <v>41730.708472222221</v>
      </c>
      <c r="K2616">
        <v>1398834000</v>
      </c>
      <c r="L2616">
        <v>1396371612</v>
      </c>
      <c r="M2616" t="b">
        <v>1</v>
      </c>
      <c r="N2616">
        <v>100</v>
      </c>
      <c r="O2616" t="b">
        <v>1</v>
      </c>
      <c r="P2616" t="s">
        <v>8299</v>
      </c>
      <c r="Q2616" s="10" t="s">
        <v>8316</v>
      </c>
      <c r="R2616" t="s">
        <v>8352</v>
      </c>
      <c r="S2616">
        <f t="shared" si="162"/>
        <v>102</v>
      </c>
      <c r="T2616">
        <f t="shared" si="163"/>
        <v>2014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4">
        <f t="shared" si="160"/>
        <v>42490.5</v>
      </c>
      <c r="J2617" s="14">
        <f t="shared" si="161"/>
        <v>42453.49726851852</v>
      </c>
      <c r="K2617">
        <v>1462017600</v>
      </c>
      <c r="L2617">
        <v>1458820564</v>
      </c>
      <c r="M2617" t="b">
        <v>0</v>
      </c>
      <c r="N2617">
        <v>72</v>
      </c>
      <c r="O2617" t="b">
        <v>1</v>
      </c>
      <c r="P2617" t="s">
        <v>8299</v>
      </c>
      <c r="Q2617" s="10" t="s">
        <v>8316</v>
      </c>
      <c r="R2617" t="s">
        <v>8352</v>
      </c>
      <c r="S2617">
        <f t="shared" si="162"/>
        <v>170</v>
      </c>
      <c r="T2617">
        <f t="shared" si="163"/>
        <v>2016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4">
        <f t="shared" si="160"/>
        <v>42241.99454861111</v>
      </c>
      <c r="J2618" s="14">
        <f t="shared" si="161"/>
        <v>42211.99454861111</v>
      </c>
      <c r="K2618">
        <v>1440546729</v>
      </c>
      <c r="L2618">
        <v>1437954729</v>
      </c>
      <c r="M2618" t="b">
        <v>1</v>
      </c>
      <c r="N2618">
        <v>238</v>
      </c>
      <c r="O2618" t="b">
        <v>1</v>
      </c>
      <c r="P2618" t="s">
        <v>8299</v>
      </c>
      <c r="Q2618" s="10" t="s">
        <v>8316</v>
      </c>
      <c r="R2618" t="s">
        <v>8352</v>
      </c>
      <c r="S2618">
        <f t="shared" si="162"/>
        <v>115</v>
      </c>
      <c r="T2618">
        <f t="shared" si="163"/>
        <v>2015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4">
        <f t="shared" si="160"/>
        <v>41932.874432870369</v>
      </c>
      <c r="J2619" s="14">
        <f t="shared" si="161"/>
        <v>41902.874432870369</v>
      </c>
      <c r="K2619">
        <v>1413838751</v>
      </c>
      <c r="L2619">
        <v>1411246751</v>
      </c>
      <c r="M2619" t="b">
        <v>1</v>
      </c>
      <c r="N2619">
        <v>159</v>
      </c>
      <c r="O2619" t="b">
        <v>1</v>
      </c>
      <c r="P2619" t="s">
        <v>8299</v>
      </c>
      <c r="Q2619" s="10" t="s">
        <v>8316</v>
      </c>
      <c r="R2619" t="s">
        <v>8352</v>
      </c>
      <c r="S2619">
        <f t="shared" si="162"/>
        <v>878</v>
      </c>
      <c r="T2619">
        <f t="shared" si="163"/>
        <v>2014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4">
        <f t="shared" si="160"/>
        <v>42339.834039351852</v>
      </c>
      <c r="J2620" s="14">
        <f t="shared" si="161"/>
        <v>42279.792372685188</v>
      </c>
      <c r="K2620">
        <v>1449000061</v>
      </c>
      <c r="L2620">
        <v>1443812461</v>
      </c>
      <c r="M2620" t="b">
        <v>1</v>
      </c>
      <c r="N2620">
        <v>77</v>
      </c>
      <c r="O2620" t="b">
        <v>1</v>
      </c>
      <c r="P2620" t="s">
        <v>8299</v>
      </c>
      <c r="Q2620" s="10" t="s">
        <v>8316</v>
      </c>
      <c r="R2620" t="s">
        <v>8352</v>
      </c>
      <c r="S2620">
        <f t="shared" si="162"/>
        <v>105</v>
      </c>
      <c r="T2620">
        <f t="shared" si="163"/>
        <v>2015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4">
        <f t="shared" si="160"/>
        <v>42300.458333333328</v>
      </c>
      <c r="J2621" s="14">
        <f t="shared" si="161"/>
        <v>42273.884305555555</v>
      </c>
      <c r="K2621">
        <v>1445598000</v>
      </c>
      <c r="L2621">
        <v>1443302004</v>
      </c>
      <c r="M2621" t="b">
        <v>1</v>
      </c>
      <c r="N2621">
        <v>53</v>
      </c>
      <c r="O2621" t="b">
        <v>1</v>
      </c>
      <c r="P2621" t="s">
        <v>8299</v>
      </c>
      <c r="Q2621" s="10" t="s">
        <v>8316</v>
      </c>
      <c r="R2621" t="s">
        <v>8352</v>
      </c>
      <c r="S2621">
        <f t="shared" si="162"/>
        <v>188</v>
      </c>
      <c r="T2621">
        <f t="shared" si="163"/>
        <v>2015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4">
        <f t="shared" si="160"/>
        <v>42288.041666666672</v>
      </c>
      <c r="J2622" s="14">
        <f t="shared" si="161"/>
        <v>42251.16715277778</v>
      </c>
      <c r="K2622">
        <v>1444525200</v>
      </c>
      <c r="L2622">
        <v>1441339242</v>
      </c>
      <c r="M2622" t="b">
        <v>1</v>
      </c>
      <c r="N2622">
        <v>1251</v>
      </c>
      <c r="O2622" t="b">
        <v>1</v>
      </c>
      <c r="P2622" t="s">
        <v>8299</v>
      </c>
      <c r="Q2622" s="10" t="s">
        <v>8316</v>
      </c>
      <c r="R2622" t="s">
        <v>8352</v>
      </c>
      <c r="S2622">
        <f t="shared" si="162"/>
        <v>144</v>
      </c>
      <c r="T2622">
        <f t="shared" si="163"/>
        <v>2015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4">
        <f t="shared" si="160"/>
        <v>42145.74754629629</v>
      </c>
      <c r="J2623" s="14">
        <f t="shared" si="161"/>
        <v>42115.74754629629</v>
      </c>
      <c r="K2623">
        <v>1432230988</v>
      </c>
      <c r="L2623">
        <v>1429638988</v>
      </c>
      <c r="M2623" t="b">
        <v>1</v>
      </c>
      <c r="N2623">
        <v>465</v>
      </c>
      <c r="O2623" t="b">
        <v>1</v>
      </c>
      <c r="P2623" t="s">
        <v>8299</v>
      </c>
      <c r="Q2623" s="10" t="s">
        <v>8316</v>
      </c>
      <c r="R2623" t="s">
        <v>8352</v>
      </c>
      <c r="S2623">
        <f t="shared" si="162"/>
        <v>146</v>
      </c>
      <c r="T2623">
        <f t="shared" si="163"/>
        <v>2015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4">
        <f t="shared" si="160"/>
        <v>42734.74324074074</v>
      </c>
      <c r="J2624" s="14">
        <f t="shared" si="161"/>
        <v>42689.74324074074</v>
      </c>
      <c r="K2624">
        <v>1483120216</v>
      </c>
      <c r="L2624">
        <v>1479232216</v>
      </c>
      <c r="M2624" t="b">
        <v>0</v>
      </c>
      <c r="N2624">
        <v>74</v>
      </c>
      <c r="O2624" t="b">
        <v>1</v>
      </c>
      <c r="P2624" t="s">
        <v>8299</v>
      </c>
      <c r="Q2624" s="10" t="s">
        <v>8316</v>
      </c>
      <c r="R2624" t="s">
        <v>8352</v>
      </c>
      <c r="S2624">
        <f t="shared" si="162"/>
        <v>131</v>
      </c>
      <c r="T2624">
        <f t="shared" si="163"/>
        <v>2016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4">
        <f t="shared" si="160"/>
        <v>42706.256550925929</v>
      </c>
      <c r="J2625" s="14">
        <f t="shared" si="161"/>
        <v>42692.256550925929</v>
      </c>
      <c r="K2625">
        <v>1480658966</v>
      </c>
      <c r="L2625">
        <v>1479449366</v>
      </c>
      <c r="M2625" t="b">
        <v>0</v>
      </c>
      <c r="N2625">
        <v>62</v>
      </c>
      <c r="O2625" t="b">
        <v>1</v>
      </c>
      <c r="P2625" t="s">
        <v>8299</v>
      </c>
      <c r="Q2625" s="10" t="s">
        <v>8316</v>
      </c>
      <c r="R2625" t="s">
        <v>8352</v>
      </c>
      <c r="S2625">
        <f t="shared" si="162"/>
        <v>114</v>
      </c>
      <c r="T2625">
        <f t="shared" si="163"/>
        <v>2016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4">
        <f t="shared" ref="I2626:I2689" si="164">K2626/60/60/24+DATE(1970,1,1)</f>
        <v>41165.42155092593</v>
      </c>
      <c r="J2626" s="14">
        <f t="shared" ref="J2626:J2689" si="165">L2626/60/60/24+DATE(1970,1,1)</f>
        <v>41144.42155092593</v>
      </c>
      <c r="K2626">
        <v>1347530822</v>
      </c>
      <c r="L2626">
        <v>1345716422</v>
      </c>
      <c r="M2626" t="b">
        <v>0</v>
      </c>
      <c r="N2626">
        <v>3468</v>
      </c>
      <c r="O2626" t="b">
        <v>1</v>
      </c>
      <c r="P2626" t="s">
        <v>8299</v>
      </c>
      <c r="Q2626" s="10" t="s">
        <v>8316</v>
      </c>
      <c r="R2626" t="s">
        <v>8352</v>
      </c>
      <c r="S2626">
        <f t="shared" ref="S2626:S2689" si="166">ROUND(E2626/D2626*100,0)</f>
        <v>1379</v>
      </c>
      <c r="T2626">
        <f t="shared" ref="T2626:T2689" si="167">YEAR(J2626)</f>
        <v>2012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4">
        <f t="shared" si="164"/>
        <v>42683.851944444439</v>
      </c>
      <c r="J2627" s="14">
        <f t="shared" si="165"/>
        <v>42658.810277777782</v>
      </c>
      <c r="K2627">
        <v>1478723208</v>
      </c>
      <c r="L2627">
        <v>1476559608</v>
      </c>
      <c r="M2627" t="b">
        <v>0</v>
      </c>
      <c r="N2627">
        <v>52</v>
      </c>
      <c r="O2627" t="b">
        <v>1</v>
      </c>
      <c r="P2627" t="s">
        <v>8299</v>
      </c>
      <c r="Q2627" s="10" t="s">
        <v>8316</v>
      </c>
      <c r="R2627" t="s">
        <v>8352</v>
      </c>
      <c r="S2627">
        <f t="shared" si="166"/>
        <v>956</v>
      </c>
      <c r="T2627">
        <f t="shared" si="167"/>
        <v>2016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4">
        <f t="shared" si="164"/>
        <v>42158.628113425926</v>
      </c>
      <c r="J2628" s="14">
        <f t="shared" si="165"/>
        <v>42128.628113425926</v>
      </c>
      <c r="K2628">
        <v>1433343869</v>
      </c>
      <c r="L2628">
        <v>1430751869</v>
      </c>
      <c r="M2628" t="b">
        <v>0</v>
      </c>
      <c r="N2628">
        <v>50</v>
      </c>
      <c r="O2628" t="b">
        <v>1</v>
      </c>
      <c r="P2628" t="s">
        <v>8299</v>
      </c>
      <c r="Q2628" s="10" t="s">
        <v>8316</v>
      </c>
      <c r="R2628" t="s">
        <v>8352</v>
      </c>
      <c r="S2628">
        <f t="shared" si="166"/>
        <v>112</v>
      </c>
      <c r="T2628">
        <f t="shared" si="167"/>
        <v>2015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4">
        <f t="shared" si="164"/>
        <v>42334.871076388896</v>
      </c>
      <c r="J2629" s="14">
        <f t="shared" si="165"/>
        <v>42304.829409722224</v>
      </c>
      <c r="K2629">
        <v>1448571261</v>
      </c>
      <c r="L2629">
        <v>1445975661</v>
      </c>
      <c r="M2629" t="b">
        <v>0</v>
      </c>
      <c r="N2629">
        <v>45</v>
      </c>
      <c r="O2629" t="b">
        <v>1</v>
      </c>
      <c r="P2629" t="s">
        <v>8299</v>
      </c>
      <c r="Q2629" s="10" t="s">
        <v>8316</v>
      </c>
      <c r="R2629" t="s">
        <v>8352</v>
      </c>
      <c r="S2629">
        <f t="shared" si="166"/>
        <v>647</v>
      </c>
      <c r="T2629">
        <f t="shared" si="167"/>
        <v>2015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4">
        <f t="shared" si="164"/>
        <v>41973.966053240743</v>
      </c>
      <c r="J2630" s="14">
        <f t="shared" si="165"/>
        <v>41953.966053240743</v>
      </c>
      <c r="K2630">
        <v>1417389067</v>
      </c>
      <c r="L2630">
        <v>1415661067</v>
      </c>
      <c r="M2630" t="b">
        <v>0</v>
      </c>
      <c r="N2630">
        <v>21</v>
      </c>
      <c r="O2630" t="b">
        <v>1</v>
      </c>
      <c r="P2630" t="s">
        <v>8299</v>
      </c>
      <c r="Q2630" s="10" t="s">
        <v>8316</v>
      </c>
      <c r="R2630" t="s">
        <v>8352</v>
      </c>
      <c r="S2630">
        <f t="shared" si="166"/>
        <v>110</v>
      </c>
      <c r="T2630">
        <f t="shared" si="167"/>
        <v>2014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4">
        <f t="shared" si="164"/>
        <v>42138.538449074069</v>
      </c>
      <c r="J2631" s="14">
        <f t="shared" si="165"/>
        <v>42108.538449074069</v>
      </c>
      <c r="K2631">
        <v>1431608122</v>
      </c>
      <c r="L2631">
        <v>1429016122</v>
      </c>
      <c r="M2631" t="b">
        <v>0</v>
      </c>
      <c r="N2631">
        <v>100</v>
      </c>
      <c r="O2631" t="b">
        <v>1</v>
      </c>
      <c r="P2631" t="s">
        <v>8299</v>
      </c>
      <c r="Q2631" s="10" t="s">
        <v>8316</v>
      </c>
      <c r="R2631" t="s">
        <v>8352</v>
      </c>
      <c r="S2631">
        <f t="shared" si="166"/>
        <v>128</v>
      </c>
      <c r="T2631">
        <f t="shared" si="167"/>
        <v>2015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4">
        <f t="shared" si="164"/>
        <v>42551.416666666672</v>
      </c>
      <c r="J2632" s="14">
        <f t="shared" si="165"/>
        <v>42524.105462962965</v>
      </c>
      <c r="K2632">
        <v>1467280800</v>
      </c>
      <c r="L2632">
        <v>1464921112</v>
      </c>
      <c r="M2632" t="b">
        <v>0</v>
      </c>
      <c r="N2632">
        <v>81</v>
      </c>
      <c r="O2632" t="b">
        <v>1</v>
      </c>
      <c r="P2632" t="s">
        <v>8299</v>
      </c>
      <c r="Q2632" s="10" t="s">
        <v>8316</v>
      </c>
      <c r="R2632" t="s">
        <v>8352</v>
      </c>
      <c r="S2632">
        <f t="shared" si="166"/>
        <v>158</v>
      </c>
      <c r="T2632">
        <f t="shared" si="167"/>
        <v>2016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4">
        <f t="shared" si="164"/>
        <v>42246.169293981482</v>
      </c>
      <c r="J2633" s="14">
        <f t="shared" si="165"/>
        <v>42218.169293981482</v>
      </c>
      <c r="K2633">
        <v>1440907427</v>
      </c>
      <c r="L2633">
        <v>1438488227</v>
      </c>
      <c r="M2633" t="b">
        <v>0</v>
      </c>
      <c r="N2633">
        <v>286</v>
      </c>
      <c r="O2633" t="b">
        <v>1</v>
      </c>
      <c r="P2633" t="s">
        <v>8299</v>
      </c>
      <c r="Q2633" s="10" t="s">
        <v>8316</v>
      </c>
      <c r="R2633" t="s">
        <v>8352</v>
      </c>
      <c r="S2633">
        <f t="shared" si="166"/>
        <v>115</v>
      </c>
      <c r="T2633">
        <f t="shared" si="167"/>
        <v>2015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4">
        <f t="shared" si="164"/>
        <v>42519.061793981484</v>
      </c>
      <c r="J2634" s="14">
        <f t="shared" si="165"/>
        <v>42494.061793981484</v>
      </c>
      <c r="K2634">
        <v>1464485339</v>
      </c>
      <c r="L2634">
        <v>1462325339</v>
      </c>
      <c r="M2634" t="b">
        <v>0</v>
      </c>
      <c r="N2634">
        <v>42</v>
      </c>
      <c r="O2634" t="b">
        <v>1</v>
      </c>
      <c r="P2634" t="s">
        <v>8299</v>
      </c>
      <c r="Q2634" s="10" t="s">
        <v>8316</v>
      </c>
      <c r="R2634" t="s">
        <v>8352</v>
      </c>
      <c r="S2634">
        <f t="shared" si="166"/>
        <v>137</v>
      </c>
      <c r="T2634">
        <f t="shared" si="167"/>
        <v>2016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4">
        <f t="shared" si="164"/>
        <v>41697.958333333336</v>
      </c>
      <c r="J2635" s="14">
        <f t="shared" si="165"/>
        <v>41667.823287037041</v>
      </c>
      <c r="K2635">
        <v>1393542000</v>
      </c>
      <c r="L2635">
        <v>1390938332</v>
      </c>
      <c r="M2635" t="b">
        <v>0</v>
      </c>
      <c r="N2635">
        <v>199</v>
      </c>
      <c r="O2635" t="b">
        <v>1</v>
      </c>
      <c r="P2635" t="s">
        <v>8299</v>
      </c>
      <c r="Q2635" s="10" t="s">
        <v>8316</v>
      </c>
      <c r="R2635" t="s">
        <v>8352</v>
      </c>
      <c r="S2635">
        <f t="shared" si="166"/>
        <v>355</v>
      </c>
      <c r="T2635">
        <f t="shared" si="167"/>
        <v>2014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4">
        <f t="shared" si="164"/>
        <v>42642.656493055561</v>
      </c>
      <c r="J2636" s="14">
        <f t="shared" si="165"/>
        <v>42612.656493055561</v>
      </c>
      <c r="K2636">
        <v>1475163921</v>
      </c>
      <c r="L2636">
        <v>1472571921</v>
      </c>
      <c r="M2636" t="b">
        <v>0</v>
      </c>
      <c r="N2636">
        <v>25</v>
      </c>
      <c r="O2636" t="b">
        <v>1</v>
      </c>
      <c r="P2636" t="s">
        <v>8299</v>
      </c>
      <c r="Q2636" s="10" t="s">
        <v>8316</v>
      </c>
      <c r="R2636" t="s">
        <v>8352</v>
      </c>
      <c r="S2636">
        <f t="shared" si="166"/>
        <v>106</v>
      </c>
      <c r="T2636">
        <f t="shared" si="167"/>
        <v>2016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4">
        <f t="shared" si="164"/>
        <v>42072.909270833334</v>
      </c>
      <c r="J2637" s="14">
        <f t="shared" si="165"/>
        <v>42037.950937500005</v>
      </c>
      <c r="K2637">
        <v>1425937761</v>
      </c>
      <c r="L2637">
        <v>1422917361</v>
      </c>
      <c r="M2637" t="b">
        <v>0</v>
      </c>
      <c r="N2637">
        <v>84</v>
      </c>
      <c r="O2637" t="b">
        <v>1</v>
      </c>
      <c r="P2637" t="s">
        <v>8299</v>
      </c>
      <c r="Q2637" s="10" t="s">
        <v>8316</v>
      </c>
      <c r="R2637" t="s">
        <v>8352</v>
      </c>
      <c r="S2637">
        <f t="shared" si="166"/>
        <v>100</v>
      </c>
      <c r="T2637">
        <f t="shared" si="167"/>
        <v>2015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4">
        <f t="shared" si="164"/>
        <v>42659.041666666672</v>
      </c>
      <c r="J2638" s="14">
        <f t="shared" si="165"/>
        <v>42636.614745370374</v>
      </c>
      <c r="K2638">
        <v>1476579600</v>
      </c>
      <c r="L2638">
        <v>1474641914</v>
      </c>
      <c r="M2638" t="b">
        <v>0</v>
      </c>
      <c r="N2638">
        <v>50</v>
      </c>
      <c r="O2638" t="b">
        <v>1</v>
      </c>
      <c r="P2638" t="s">
        <v>8299</v>
      </c>
      <c r="Q2638" s="10" t="s">
        <v>8316</v>
      </c>
      <c r="R2638" t="s">
        <v>8352</v>
      </c>
      <c r="S2638">
        <f t="shared" si="166"/>
        <v>187</v>
      </c>
      <c r="T2638">
        <f t="shared" si="167"/>
        <v>2016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4">
        <f t="shared" si="164"/>
        <v>42655.549479166672</v>
      </c>
      <c r="J2639" s="14">
        <f t="shared" si="165"/>
        <v>42639.549479166672</v>
      </c>
      <c r="K2639">
        <v>1476277875</v>
      </c>
      <c r="L2639">
        <v>1474895475</v>
      </c>
      <c r="M2639" t="b">
        <v>0</v>
      </c>
      <c r="N2639">
        <v>26</v>
      </c>
      <c r="O2639" t="b">
        <v>1</v>
      </c>
      <c r="P2639" t="s">
        <v>8299</v>
      </c>
      <c r="Q2639" s="10" t="s">
        <v>8316</v>
      </c>
      <c r="R2639" t="s">
        <v>8352</v>
      </c>
      <c r="S2639">
        <f t="shared" si="166"/>
        <v>166</v>
      </c>
      <c r="T2639">
        <f t="shared" si="167"/>
        <v>2016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4">
        <f t="shared" si="164"/>
        <v>42019.913136574076</v>
      </c>
      <c r="J2640" s="14">
        <f t="shared" si="165"/>
        <v>41989.913136574076</v>
      </c>
      <c r="K2640">
        <v>1421358895</v>
      </c>
      <c r="L2640">
        <v>1418766895</v>
      </c>
      <c r="M2640" t="b">
        <v>0</v>
      </c>
      <c r="N2640">
        <v>14</v>
      </c>
      <c r="O2640" t="b">
        <v>1</v>
      </c>
      <c r="P2640" t="s">
        <v>8299</v>
      </c>
      <c r="Q2640" s="10" t="s">
        <v>8316</v>
      </c>
      <c r="R2640" t="s">
        <v>8352</v>
      </c>
      <c r="S2640">
        <f t="shared" si="166"/>
        <v>102</v>
      </c>
      <c r="T2640">
        <f t="shared" si="167"/>
        <v>2014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4">
        <f t="shared" si="164"/>
        <v>42054.86513888889</v>
      </c>
      <c r="J2641" s="14">
        <f t="shared" si="165"/>
        <v>42024.86513888889</v>
      </c>
      <c r="K2641">
        <v>1424378748</v>
      </c>
      <c r="L2641">
        <v>1421786748</v>
      </c>
      <c r="M2641" t="b">
        <v>0</v>
      </c>
      <c r="N2641">
        <v>49</v>
      </c>
      <c r="O2641" t="b">
        <v>1</v>
      </c>
      <c r="P2641" t="s">
        <v>8299</v>
      </c>
      <c r="Q2641" s="10" t="s">
        <v>8316</v>
      </c>
      <c r="R2641" t="s">
        <v>8352</v>
      </c>
      <c r="S2641">
        <f t="shared" si="166"/>
        <v>164</v>
      </c>
      <c r="T2641">
        <f t="shared" si="167"/>
        <v>2015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4">
        <f t="shared" si="164"/>
        <v>42163.160578703704</v>
      </c>
      <c r="J2642" s="14">
        <f t="shared" si="165"/>
        <v>42103.160578703704</v>
      </c>
      <c r="K2642">
        <v>1433735474</v>
      </c>
      <c r="L2642">
        <v>1428551474</v>
      </c>
      <c r="M2642" t="b">
        <v>0</v>
      </c>
      <c r="N2642">
        <v>69</v>
      </c>
      <c r="O2642" t="b">
        <v>1</v>
      </c>
      <c r="P2642" t="s">
        <v>8299</v>
      </c>
      <c r="Q2642" s="10" t="s">
        <v>8316</v>
      </c>
      <c r="R2642" t="s">
        <v>8352</v>
      </c>
      <c r="S2642">
        <f t="shared" si="166"/>
        <v>106</v>
      </c>
      <c r="T2642">
        <f t="shared" si="167"/>
        <v>2015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4">
        <f t="shared" si="164"/>
        <v>41897.839583333334</v>
      </c>
      <c r="J2643" s="14">
        <f t="shared" si="165"/>
        <v>41880.827118055553</v>
      </c>
      <c r="K2643">
        <v>1410811740</v>
      </c>
      <c r="L2643">
        <v>1409341863</v>
      </c>
      <c r="M2643" t="b">
        <v>0</v>
      </c>
      <c r="N2643">
        <v>1</v>
      </c>
      <c r="O2643" t="b">
        <v>0</v>
      </c>
      <c r="P2643" t="s">
        <v>8299</v>
      </c>
      <c r="Q2643" s="10" t="s">
        <v>8316</v>
      </c>
      <c r="R2643" t="s">
        <v>8352</v>
      </c>
      <c r="S2643">
        <f t="shared" si="166"/>
        <v>1</v>
      </c>
      <c r="T2643">
        <f t="shared" si="167"/>
        <v>2014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4">
        <f t="shared" si="164"/>
        <v>42566.289583333331</v>
      </c>
      <c r="J2644" s="14">
        <f t="shared" si="165"/>
        <v>42536.246620370366</v>
      </c>
      <c r="K2644">
        <v>1468565820</v>
      </c>
      <c r="L2644">
        <v>1465970108</v>
      </c>
      <c r="M2644" t="b">
        <v>0</v>
      </c>
      <c r="N2644">
        <v>0</v>
      </c>
      <c r="O2644" t="b">
        <v>0</v>
      </c>
      <c r="P2644" t="s">
        <v>8299</v>
      </c>
      <c r="Q2644" s="10" t="s">
        <v>8316</v>
      </c>
      <c r="R2644" t="s">
        <v>8352</v>
      </c>
      <c r="S2644">
        <f t="shared" si="166"/>
        <v>0</v>
      </c>
      <c r="T2644">
        <f t="shared" si="167"/>
        <v>2016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4">
        <f t="shared" si="164"/>
        <v>42725.332638888889</v>
      </c>
      <c r="J2645" s="14">
        <f t="shared" si="165"/>
        <v>42689.582349537035</v>
      </c>
      <c r="K2645">
        <v>1482307140</v>
      </c>
      <c r="L2645">
        <v>1479218315</v>
      </c>
      <c r="M2645" t="b">
        <v>1</v>
      </c>
      <c r="N2645">
        <v>1501</v>
      </c>
      <c r="O2645" t="b">
        <v>0</v>
      </c>
      <c r="P2645" t="s">
        <v>8299</v>
      </c>
      <c r="Q2645" s="10" t="s">
        <v>8316</v>
      </c>
      <c r="R2645" t="s">
        <v>8352</v>
      </c>
      <c r="S2645">
        <f t="shared" si="166"/>
        <v>34</v>
      </c>
      <c r="T2645">
        <f t="shared" si="167"/>
        <v>2016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4">
        <f t="shared" si="164"/>
        <v>42804.792071759264</v>
      </c>
      <c r="J2646" s="14">
        <f t="shared" si="165"/>
        <v>42774.792071759264</v>
      </c>
      <c r="K2646">
        <v>1489172435</v>
      </c>
      <c r="L2646">
        <v>1486580435</v>
      </c>
      <c r="M2646" t="b">
        <v>1</v>
      </c>
      <c r="N2646">
        <v>52</v>
      </c>
      <c r="O2646" t="b">
        <v>0</v>
      </c>
      <c r="P2646" t="s">
        <v>8299</v>
      </c>
      <c r="Q2646" s="10" t="s">
        <v>8316</v>
      </c>
      <c r="R2646" t="s">
        <v>8352</v>
      </c>
      <c r="S2646">
        <f t="shared" si="166"/>
        <v>2</v>
      </c>
      <c r="T2646">
        <f t="shared" si="167"/>
        <v>2017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4">
        <f t="shared" si="164"/>
        <v>41951.884293981479</v>
      </c>
      <c r="J2647" s="14">
        <f t="shared" si="165"/>
        <v>41921.842627314814</v>
      </c>
      <c r="K2647">
        <v>1415481203</v>
      </c>
      <c r="L2647">
        <v>1412885603</v>
      </c>
      <c r="M2647" t="b">
        <v>1</v>
      </c>
      <c r="N2647">
        <v>23</v>
      </c>
      <c r="O2647" t="b">
        <v>0</v>
      </c>
      <c r="P2647" t="s">
        <v>8299</v>
      </c>
      <c r="Q2647" s="10" t="s">
        <v>8316</v>
      </c>
      <c r="R2647" t="s">
        <v>8352</v>
      </c>
      <c r="S2647">
        <f t="shared" si="166"/>
        <v>11</v>
      </c>
      <c r="T2647">
        <f t="shared" si="167"/>
        <v>2014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4">
        <f t="shared" si="164"/>
        <v>42256.313298611116</v>
      </c>
      <c r="J2648" s="14">
        <f t="shared" si="165"/>
        <v>42226.313298611116</v>
      </c>
      <c r="K2648">
        <v>1441783869</v>
      </c>
      <c r="L2648">
        <v>1439191869</v>
      </c>
      <c r="M2648" t="b">
        <v>1</v>
      </c>
      <c r="N2648">
        <v>535</v>
      </c>
      <c r="O2648" t="b">
        <v>0</v>
      </c>
      <c r="P2648" t="s">
        <v>8299</v>
      </c>
      <c r="Q2648" s="10" t="s">
        <v>8316</v>
      </c>
      <c r="R2648" t="s">
        <v>8352</v>
      </c>
      <c r="S2648">
        <f t="shared" si="166"/>
        <v>8</v>
      </c>
      <c r="T2648">
        <f t="shared" si="167"/>
        <v>2015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4">
        <f t="shared" si="164"/>
        <v>42230.261793981481</v>
      </c>
      <c r="J2649" s="14">
        <f t="shared" si="165"/>
        <v>42200.261793981481</v>
      </c>
      <c r="K2649">
        <v>1439533019</v>
      </c>
      <c r="L2649">
        <v>1436941019</v>
      </c>
      <c r="M2649" t="b">
        <v>0</v>
      </c>
      <c r="N2649">
        <v>3</v>
      </c>
      <c r="O2649" t="b">
        <v>0</v>
      </c>
      <c r="P2649" t="s">
        <v>8299</v>
      </c>
      <c r="Q2649" s="10" t="s">
        <v>8316</v>
      </c>
      <c r="R2649" t="s">
        <v>8352</v>
      </c>
      <c r="S2649">
        <f t="shared" si="166"/>
        <v>1</v>
      </c>
      <c r="T2649">
        <f t="shared" si="167"/>
        <v>2015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4">
        <f t="shared" si="164"/>
        <v>42438.714814814812</v>
      </c>
      <c r="J2650" s="14">
        <f t="shared" si="165"/>
        <v>42408.714814814812</v>
      </c>
      <c r="K2650">
        <v>1457543360</v>
      </c>
      <c r="L2650">
        <v>1454951360</v>
      </c>
      <c r="M2650" t="b">
        <v>0</v>
      </c>
      <c r="N2650">
        <v>6</v>
      </c>
      <c r="O2650" t="b">
        <v>0</v>
      </c>
      <c r="P2650" t="s">
        <v>8299</v>
      </c>
      <c r="Q2650" s="10" t="s">
        <v>8316</v>
      </c>
      <c r="R2650" t="s">
        <v>8352</v>
      </c>
      <c r="S2650">
        <f t="shared" si="166"/>
        <v>1</v>
      </c>
      <c r="T2650">
        <f t="shared" si="167"/>
        <v>2016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4">
        <f t="shared" si="164"/>
        <v>42401.99700231482</v>
      </c>
      <c r="J2651" s="14">
        <f t="shared" si="165"/>
        <v>42341.99700231482</v>
      </c>
      <c r="K2651">
        <v>1454370941</v>
      </c>
      <c r="L2651">
        <v>1449186941</v>
      </c>
      <c r="M2651" t="b">
        <v>0</v>
      </c>
      <c r="N2651">
        <v>3</v>
      </c>
      <c r="O2651" t="b">
        <v>0</v>
      </c>
      <c r="P2651" t="s">
        <v>8299</v>
      </c>
      <c r="Q2651" s="10" t="s">
        <v>8316</v>
      </c>
      <c r="R2651" t="s">
        <v>8352</v>
      </c>
      <c r="S2651">
        <f t="shared" si="166"/>
        <v>0</v>
      </c>
      <c r="T2651">
        <f t="shared" si="167"/>
        <v>2015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4">
        <f t="shared" si="164"/>
        <v>42725.624340277776</v>
      </c>
      <c r="J2652" s="14">
        <f t="shared" si="165"/>
        <v>42695.624340277776</v>
      </c>
      <c r="K2652">
        <v>1482332343</v>
      </c>
      <c r="L2652">
        <v>1479740343</v>
      </c>
      <c r="M2652" t="b">
        <v>0</v>
      </c>
      <c r="N2652">
        <v>5</v>
      </c>
      <c r="O2652" t="b">
        <v>0</v>
      </c>
      <c r="P2652" t="s">
        <v>8299</v>
      </c>
      <c r="Q2652" s="10" t="s">
        <v>8316</v>
      </c>
      <c r="R2652" t="s">
        <v>8352</v>
      </c>
      <c r="S2652">
        <f t="shared" si="166"/>
        <v>1</v>
      </c>
      <c r="T2652">
        <f t="shared" si="167"/>
        <v>2016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4">
        <f t="shared" si="164"/>
        <v>42355.805659722217</v>
      </c>
      <c r="J2653" s="14">
        <f t="shared" si="165"/>
        <v>42327.805659722217</v>
      </c>
      <c r="K2653">
        <v>1450380009</v>
      </c>
      <c r="L2653">
        <v>1447960809</v>
      </c>
      <c r="M2653" t="b">
        <v>0</v>
      </c>
      <c r="N2653">
        <v>17</v>
      </c>
      <c r="O2653" t="b">
        <v>0</v>
      </c>
      <c r="P2653" t="s">
        <v>8299</v>
      </c>
      <c r="Q2653" s="10" t="s">
        <v>8316</v>
      </c>
      <c r="R2653" t="s">
        <v>8352</v>
      </c>
      <c r="S2653">
        <f t="shared" si="166"/>
        <v>2</v>
      </c>
      <c r="T2653">
        <f t="shared" si="167"/>
        <v>2015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4">
        <f t="shared" si="164"/>
        <v>41983.158854166672</v>
      </c>
      <c r="J2654" s="14">
        <f t="shared" si="165"/>
        <v>41953.158854166672</v>
      </c>
      <c r="K2654">
        <v>1418183325</v>
      </c>
      <c r="L2654">
        <v>1415591325</v>
      </c>
      <c r="M2654" t="b">
        <v>0</v>
      </c>
      <c r="N2654">
        <v>11</v>
      </c>
      <c r="O2654" t="b">
        <v>0</v>
      </c>
      <c r="P2654" t="s">
        <v>8299</v>
      </c>
      <c r="Q2654" s="10" t="s">
        <v>8316</v>
      </c>
      <c r="R2654" t="s">
        <v>8352</v>
      </c>
      <c r="S2654">
        <f t="shared" si="166"/>
        <v>1</v>
      </c>
      <c r="T2654">
        <f t="shared" si="167"/>
        <v>2014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4">
        <f t="shared" si="164"/>
        <v>41803.166666666664</v>
      </c>
      <c r="J2655" s="14">
        <f t="shared" si="165"/>
        <v>41771.651932870373</v>
      </c>
      <c r="K2655">
        <v>1402632000</v>
      </c>
      <c r="L2655">
        <v>1399909127</v>
      </c>
      <c r="M2655" t="b">
        <v>0</v>
      </c>
      <c r="N2655">
        <v>70</v>
      </c>
      <c r="O2655" t="b">
        <v>0</v>
      </c>
      <c r="P2655" t="s">
        <v>8299</v>
      </c>
      <c r="Q2655" s="10" t="s">
        <v>8316</v>
      </c>
      <c r="R2655" t="s">
        <v>8352</v>
      </c>
      <c r="S2655">
        <f t="shared" si="166"/>
        <v>12</v>
      </c>
      <c r="T2655">
        <f t="shared" si="167"/>
        <v>2014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4">
        <f t="shared" si="164"/>
        <v>42115.559328703705</v>
      </c>
      <c r="J2656" s="14">
        <f t="shared" si="165"/>
        <v>42055.600995370376</v>
      </c>
      <c r="K2656">
        <v>1429622726</v>
      </c>
      <c r="L2656">
        <v>1424442326</v>
      </c>
      <c r="M2656" t="b">
        <v>0</v>
      </c>
      <c r="N2656">
        <v>6</v>
      </c>
      <c r="O2656" t="b">
        <v>0</v>
      </c>
      <c r="P2656" t="s">
        <v>8299</v>
      </c>
      <c r="Q2656" s="10" t="s">
        <v>8316</v>
      </c>
      <c r="R2656" t="s">
        <v>8352</v>
      </c>
      <c r="S2656">
        <f t="shared" si="166"/>
        <v>0</v>
      </c>
      <c r="T2656">
        <f t="shared" si="167"/>
        <v>2015</v>
      </c>
    </row>
    <row r="2657" spans="1:20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4">
        <f t="shared" si="164"/>
        <v>42409.833333333328</v>
      </c>
      <c r="J2657" s="14">
        <f t="shared" si="165"/>
        <v>42381.866284722222</v>
      </c>
      <c r="K2657">
        <v>1455048000</v>
      </c>
      <c r="L2657">
        <v>1452631647</v>
      </c>
      <c r="M2657" t="b">
        <v>0</v>
      </c>
      <c r="N2657">
        <v>43</v>
      </c>
      <c r="O2657" t="b">
        <v>0</v>
      </c>
      <c r="P2657" t="s">
        <v>8299</v>
      </c>
      <c r="Q2657" s="10" t="s">
        <v>8316</v>
      </c>
      <c r="R2657" t="s">
        <v>8352</v>
      </c>
      <c r="S2657">
        <f t="shared" si="166"/>
        <v>21</v>
      </c>
      <c r="T2657">
        <f t="shared" si="167"/>
        <v>2016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4">
        <f t="shared" si="164"/>
        <v>42806.791666666672</v>
      </c>
      <c r="J2658" s="14">
        <f t="shared" si="165"/>
        <v>42767.688518518517</v>
      </c>
      <c r="K2658">
        <v>1489345200</v>
      </c>
      <c r="L2658">
        <v>1485966688</v>
      </c>
      <c r="M2658" t="b">
        <v>0</v>
      </c>
      <c r="N2658">
        <v>152</v>
      </c>
      <c r="O2658" t="b">
        <v>0</v>
      </c>
      <c r="P2658" t="s">
        <v>8299</v>
      </c>
      <c r="Q2658" s="10" t="s">
        <v>8316</v>
      </c>
      <c r="R2658" t="s">
        <v>8352</v>
      </c>
      <c r="S2658">
        <f t="shared" si="166"/>
        <v>11</v>
      </c>
      <c r="T2658">
        <f t="shared" si="167"/>
        <v>2017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4">
        <f t="shared" si="164"/>
        <v>42585.0625</v>
      </c>
      <c r="J2659" s="14">
        <f t="shared" si="165"/>
        <v>42551.928854166668</v>
      </c>
      <c r="K2659">
        <v>1470187800</v>
      </c>
      <c r="L2659">
        <v>1467325053</v>
      </c>
      <c r="M2659" t="b">
        <v>0</v>
      </c>
      <c r="N2659">
        <v>59</v>
      </c>
      <c r="O2659" t="b">
        <v>0</v>
      </c>
      <c r="P2659" t="s">
        <v>8299</v>
      </c>
      <c r="Q2659" s="10" t="s">
        <v>8316</v>
      </c>
      <c r="R2659" t="s">
        <v>8352</v>
      </c>
      <c r="S2659">
        <f t="shared" si="166"/>
        <v>19</v>
      </c>
      <c r="T2659">
        <f t="shared" si="167"/>
        <v>2016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4">
        <f t="shared" si="164"/>
        <v>42581.884189814817</v>
      </c>
      <c r="J2660" s="14">
        <f t="shared" si="165"/>
        <v>42551.884189814817</v>
      </c>
      <c r="K2660">
        <v>1469913194</v>
      </c>
      <c r="L2660">
        <v>1467321194</v>
      </c>
      <c r="M2660" t="b">
        <v>0</v>
      </c>
      <c r="N2660">
        <v>4</v>
      </c>
      <c r="O2660" t="b">
        <v>0</v>
      </c>
      <c r="P2660" t="s">
        <v>8299</v>
      </c>
      <c r="Q2660" s="10" t="s">
        <v>8316</v>
      </c>
      <c r="R2660" t="s">
        <v>8352</v>
      </c>
      <c r="S2660">
        <f t="shared" si="166"/>
        <v>0</v>
      </c>
      <c r="T2660">
        <f t="shared" si="167"/>
        <v>2016</v>
      </c>
    </row>
    <row r="2661" spans="1:20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4">
        <f t="shared" si="164"/>
        <v>42112.069560185191</v>
      </c>
      <c r="J2661" s="14">
        <f t="shared" si="165"/>
        <v>42082.069560185191</v>
      </c>
      <c r="K2661">
        <v>1429321210</v>
      </c>
      <c r="L2661">
        <v>1426729210</v>
      </c>
      <c r="M2661" t="b">
        <v>0</v>
      </c>
      <c r="N2661">
        <v>10</v>
      </c>
      <c r="O2661" t="b">
        <v>0</v>
      </c>
      <c r="P2661" t="s">
        <v>8299</v>
      </c>
      <c r="Q2661" s="10" t="s">
        <v>8316</v>
      </c>
      <c r="R2661" t="s">
        <v>8352</v>
      </c>
      <c r="S2661">
        <f t="shared" si="166"/>
        <v>3</v>
      </c>
      <c r="T2661">
        <f t="shared" si="167"/>
        <v>2015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4">
        <f t="shared" si="164"/>
        <v>42332.754837962959</v>
      </c>
      <c r="J2662" s="14">
        <f t="shared" si="165"/>
        <v>42272.713171296295</v>
      </c>
      <c r="K2662">
        <v>1448388418</v>
      </c>
      <c r="L2662">
        <v>1443200818</v>
      </c>
      <c r="M2662" t="b">
        <v>0</v>
      </c>
      <c r="N2662">
        <v>5</v>
      </c>
      <c r="O2662" t="b">
        <v>0</v>
      </c>
      <c r="P2662" t="s">
        <v>8299</v>
      </c>
      <c r="Q2662" s="10" t="s">
        <v>8316</v>
      </c>
      <c r="R2662" t="s">
        <v>8352</v>
      </c>
      <c r="S2662">
        <f t="shared" si="166"/>
        <v>0</v>
      </c>
      <c r="T2662">
        <f t="shared" si="167"/>
        <v>2015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4">
        <f t="shared" si="164"/>
        <v>41572.958449074074</v>
      </c>
      <c r="J2663" s="14">
        <f t="shared" si="165"/>
        <v>41542.958449074074</v>
      </c>
      <c r="K2663">
        <v>1382742010</v>
      </c>
      <c r="L2663">
        <v>1380150010</v>
      </c>
      <c r="M2663" t="b">
        <v>0</v>
      </c>
      <c r="N2663">
        <v>60</v>
      </c>
      <c r="O2663" t="b">
        <v>1</v>
      </c>
      <c r="P2663" t="s">
        <v>8300</v>
      </c>
      <c r="Q2663" s="10" t="s">
        <v>8316</v>
      </c>
      <c r="R2663" t="s">
        <v>8353</v>
      </c>
      <c r="S2663">
        <f t="shared" si="166"/>
        <v>103</v>
      </c>
      <c r="T2663">
        <f t="shared" si="167"/>
        <v>2013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4">
        <f t="shared" si="164"/>
        <v>42237.746678240743</v>
      </c>
      <c r="J2664" s="14">
        <f t="shared" si="165"/>
        <v>42207.746678240743</v>
      </c>
      <c r="K2664">
        <v>1440179713</v>
      </c>
      <c r="L2664">
        <v>1437587713</v>
      </c>
      <c r="M2664" t="b">
        <v>0</v>
      </c>
      <c r="N2664">
        <v>80</v>
      </c>
      <c r="O2664" t="b">
        <v>1</v>
      </c>
      <c r="P2664" t="s">
        <v>8300</v>
      </c>
      <c r="Q2664" s="10" t="s">
        <v>8316</v>
      </c>
      <c r="R2664" t="s">
        <v>8353</v>
      </c>
      <c r="S2664">
        <f t="shared" si="166"/>
        <v>107</v>
      </c>
      <c r="T2664">
        <f t="shared" si="167"/>
        <v>2015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4">
        <f t="shared" si="164"/>
        <v>42251.625</v>
      </c>
      <c r="J2665" s="14">
        <f t="shared" si="165"/>
        <v>42222.622766203705</v>
      </c>
      <c r="K2665">
        <v>1441378800</v>
      </c>
      <c r="L2665">
        <v>1438873007</v>
      </c>
      <c r="M2665" t="b">
        <v>0</v>
      </c>
      <c r="N2665">
        <v>56</v>
      </c>
      <c r="O2665" t="b">
        <v>1</v>
      </c>
      <c r="P2665" t="s">
        <v>8300</v>
      </c>
      <c r="Q2665" s="10" t="s">
        <v>8316</v>
      </c>
      <c r="R2665" t="s">
        <v>8353</v>
      </c>
      <c r="S2665">
        <f t="shared" si="166"/>
        <v>105</v>
      </c>
      <c r="T2665">
        <f t="shared" si="167"/>
        <v>2015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4">
        <f t="shared" si="164"/>
        <v>42347.290972222225</v>
      </c>
      <c r="J2666" s="14">
        <f t="shared" si="165"/>
        <v>42313.02542824074</v>
      </c>
      <c r="K2666">
        <v>1449644340</v>
      </c>
      <c r="L2666">
        <v>1446683797</v>
      </c>
      <c r="M2666" t="b">
        <v>0</v>
      </c>
      <c r="N2666">
        <v>104</v>
      </c>
      <c r="O2666" t="b">
        <v>1</v>
      </c>
      <c r="P2666" t="s">
        <v>8300</v>
      </c>
      <c r="Q2666" s="10" t="s">
        <v>8316</v>
      </c>
      <c r="R2666" t="s">
        <v>8353</v>
      </c>
      <c r="S2666">
        <f t="shared" si="166"/>
        <v>103</v>
      </c>
      <c r="T2666">
        <f t="shared" si="167"/>
        <v>2015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4">
        <f t="shared" si="164"/>
        <v>42128.895532407405</v>
      </c>
      <c r="J2667" s="14">
        <f t="shared" si="165"/>
        <v>42083.895532407405</v>
      </c>
      <c r="K2667">
        <v>1430774974</v>
      </c>
      <c r="L2667">
        <v>1426886974</v>
      </c>
      <c r="M2667" t="b">
        <v>0</v>
      </c>
      <c r="N2667">
        <v>46</v>
      </c>
      <c r="O2667" t="b">
        <v>1</v>
      </c>
      <c r="P2667" t="s">
        <v>8300</v>
      </c>
      <c r="Q2667" s="10" t="s">
        <v>8316</v>
      </c>
      <c r="R2667" t="s">
        <v>8353</v>
      </c>
      <c r="S2667">
        <f t="shared" si="166"/>
        <v>123</v>
      </c>
      <c r="T2667">
        <f t="shared" si="167"/>
        <v>2015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4">
        <f t="shared" si="164"/>
        <v>42272.875</v>
      </c>
      <c r="J2668" s="14">
        <f t="shared" si="165"/>
        <v>42235.764340277776</v>
      </c>
      <c r="K2668">
        <v>1443214800</v>
      </c>
      <c r="L2668">
        <v>1440008439</v>
      </c>
      <c r="M2668" t="b">
        <v>0</v>
      </c>
      <c r="N2668">
        <v>206</v>
      </c>
      <c r="O2668" t="b">
        <v>1</v>
      </c>
      <c r="P2668" t="s">
        <v>8300</v>
      </c>
      <c r="Q2668" s="10" t="s">
        <v>8316</v>
      </c>
      <c r="R2668" t="s">
        <v>8353</v>
      </c>
      <c r="S2668">
        <f t="shared" si="166"/>
        <v>159</v>
      </c>
      <c r="T2668">
        <f t="shared" si="167"/>
        <v>2015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4">
        <f t="shared" si="164"/>
        <v>42410.926111111112</v>
      </c>
      <c r="J2669" s="14">
        <f t="shared" si="165"/>
        <v>42380.926111111112</v>
      </c>
      <c r="K2669">
        <v>1455142416</v>
      </c>
      <c r="L2669">
        <v>1452550416</v>
      </c>
      <c r="M2669" t="b">
        <v>0</v>
      </c>
      <c r="N2669">
        <v>18</v>
      </c>
      <c r="O2669" t="b">
        <v>1</v>
      </c>
      <c r="P2669" t="s">
        <v>8300</v>
      </c>
      <c r="Q2669" s="10" t="s">
        <v>8316</v>
      </c>
      <c r="R2669" t="s">
        <v>8353</v>
      </c>
      <c r="S2669">
        <f t="shared" si="166"/>
        <v>111</v>
      </c>
      <c r="T2669">
        <f t="shared" si="167"/>
        <v>2016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4">
        <f t="shared" si="164"/>
        <v>42317.60555555555</v>
      </c>
      <c r="J2670" s="14">
        <f t="shared" si="165"/>
        <v>42275.588715277772</v>
      </c>
      <c r="K2670">
        <v>1447079520</v>
      </c>
      <c r="L2670">
        <v>1443449265</v>
      </c>
      <c r="M2670" t="b">
        <v>0</v>
      </c>
      <c r="N2670">
        <v>28</v>
      </c>
      <c r="O2670" t="b">
        <v>1</v>
      </c>
      <c r="P2670" t="s">
        <v>8300</v>
      </c>
      <c r="Q2670" s="10" t="s">
        <v>8316</v>
      </c>
      <c r="R2670" t="s">
        <v>8353</v>
      </c>
      <c r="S2670">
        <f t="shared" si="166"/>
        <v>171</v>
      </c>
      <c r="T2670">
        <f t="shared" si="167"/>
        <v>2015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4">
        <f t="shared" si="164"/>
        <v>42379.035833333335</v>
      </c>
      <c r="J2671" s="14">
        <f t="shared" si="165"/>
        <v>42319.035833333335</v>
      </c>
      <c r="K2671">
        <v>1452387096</v>
      </c>
      <c r="L2671">
        <v>1447203096</v>
      </c>
      <c r="M2671" t="b">
        <v>0</v>
      </c>
      <c r="N2671">
        <v>11</v>
      </c>
      <c r="O2671" t="b">
        <v>1</v>
      </c>
      <c r="P2671" t="s">
        <v>8300</v>
      </c>
      <c r="Q2671" s="10" t="s">
        <v>8316</v>
      </c>
      <c r="R2671" t="s">
        <v>8353</v>
      </c>
      <c r="S2671">
        <f t="shared" si="166"/>
        <v>125</v>
      </c>
      <c r="T2671">
        <f t="shared" si="167"/>
        <v>2015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4">
        <f t="shared" si="164"/>
        <v>41849.020601851851</v>
      </c>
      <c r="J2672" s="14">
        <f t="shared" si="165"/>
        <v>41821.020601851851</v>
      </c>
      <c r="K2672">
        <v>1406593780</v>
      </c>
      <c r="L2672">
        <v>1404174580</v>
      </c>
      <c r="M2672" t="b">
        <v>1</v>
      </c>
      <c r="N2672">
        <v>60</v>
      </c>
      <c r="O2672" t="b">
        <v>0</v>
      </c>
      <c r="P2672" t="s">
        <v>8300</v>
      </c>
      <c r="Q2672" s="10" t="s">
        <v>8316</v>
      </c>
      <c r="R2672" t="s">
        <v>8353</v>
      </c>
      <c r="S2672">
        <f t="shared" si="166"/>
        <v>6</v>
      </c>
      <c r="T2672">
        <f t="shared" si="167"/>
        <v>2014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4">
        <f t="shared" si="164"/>
        <v>41992.818055555559</v>
      </c>
      <c r="J2673" s="14">
        <f t="shared" si="165"/>
        <v>41962.749027777783</v>
      </c>
      <c r="K2673">
        <v>1419017880</v>
      </c>
      <c r="L2673">
        <v>1416419916</v>
      </c>
      <c r="M2673" t="b">
        <v>1</v>
      </c>
      <c r="N2673">
        <v>84</v>
      </c>
      <c r="O2673" t="b">
        <v>0</v>
      </c>
      <c r="P2673" t="s">
        <v>8300</v>
      </c>
      <c r="Q2673" s="10" t="s">
        <v>8316</v>
      </c>
      <c r="R2673" t="s">
        <v>8353</v>
      </c>
      <c r="S2673">
        <f t="shared" si="166"/>
        <v>11</v>
      </c>
      <c r="T2673">
        <f t="shared" si="167"/>
        <v>2014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4">
        <f t="shared" si="164"/>
        <v>42366.25</v>
      </c>
      <c r="J2674" s="14">
        <f t="shared" si="165"/>
        <v>42344.884143518517</v>
      </c>
      <c r="K2674">
        <v>1451282400</v>
      </c>
      <c r="L2674">
        <v>1449436390</v>
      </c>
      <c r="M2674" t="b">
        <v>1</v>
      </c>
      <c r="N2674">
        <v>47</v>
      </c>
      <c r="O2674" t="b">
        <v>0</v>
      </c>
      <c r="P2674" t="s">
        <v>8300</v>
      </c>
      <c r="Q2674" s="10" t="s">
        <v>8316</v>
      </c>
      <c r="R2674" t="s">
        <v>8353</v>
      </c>
      <c r="S2674">
        <f t="shared" si="166"/>
        <v>33</v>
      </c>
      <c r="T2674">
        <f t="shared" si="167"/>
        <v>2015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4">
        <f t="shared" si="164"/>
        <v>41941.947916666664</v>
      </c>
      <c r="J2675" s="14">
        <f t="shared" si="165"/>
        <v>41912.541655092595</v>
      </c>
      <c r="K2675">
        <v>1414622700</v>
      </c>
      <c r="L2675">
        <v>1412081999</v>
      </c>
      <c r="M2675" t="b">
        <v>1</v>
      </c>
      <c r="N2675">
        <v>66</v>
      </c>
      <c r="O2675" t="b">
        <v>0</v>
      </c>
      <c r="P2675" t="s">
        <v>8300</v>
      </c>
      <c r="Q2675" s="10" t="s">
        <v>8316</v>
      </c>
      <c r="R2675" t="s">
        <v>8353</v>
      </c>
      <c r="S2675">
        <f t="shared" si="166"/>
        <v>28</v>
      </c>
      <c r="T2675">
        <f t="shared" si="167"/>
        <v>2014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4">
        <f t="shared" si="164"/>
        <v>42556.207638888889</v>
      </c>
      <c r="J2676" s="14">
        <f t="shared" si="165"/>
        <v>42529.632754629631</v>
      </c>
      <c r="K2676">
        <v>1467694740</v>
      </c>
      <c r="L2676">
        <v>1465398670</v>
      </c>
      <c r="M2676" t="b">
        <v>1</v>
      </c>
      <c r="N2676">
        <v>171</v>
      </c>
      <c r="O2676" t="b">
        <v>0</v>
      </c>
      <c r="P2676" t="s">
        <v>8300</v>
      </c>
      <c r="Q2676" s="10" t="s">
        <v>8316</v>
      </c>
      <c r="R2676" t="s">
        <v>8353</v>
      </c>
      <c r="S2676">
        <f t="shared" si="166"/>
        <v>63</v>
      </c>
      <c r="T2676">
        <f t="shared" si="167"/>
        <v>2016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4">
        <f t="shared" si="164"/>
        <v>41953.899178240739</v>
      </c>
      <c r="J2677" s="14">
        <f t="shared" si="165"/>
        <v>41923.857511574075</v>
      </c>
      <c r="K2677">
        <v>1415655289</v>
      </c>
      <c r="L2677">
        <v>1413059689</v>
      </c>
      <c r="M2677" t="b">
        <v>1</v>
      </c>
      <c r="N2677">
        <v>29</v>
      </c>
      <c r="O2677" t="b">
        <v>0</v>
      </c>
      <c r="P2677" t="s">
        <v>8300</v>
      </c>
      <c r="Q2677" s="10" t="s">
        <v>8316</v>
      </c>
      <c r="R2677" t="s">
        <v>8353</v>
      </c>
      <c r="S2677">
        <f t="shared" si="166"/>
        <v>8</v>
      </c>
      <c r="T2677">
        <f t="shared" si="167"/>
        <v>2014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4">
        <f t="shared" si="164"/>
        <v>42512.624699074076</v>
      </c>
      <c r="J2678" s="14">
        <f t="shared" si="165"/>
        <v>42482.624699074076</v>
      </c>
      <c r="K2678">
        <v>1463929174</v>
      </c>
      <c r="L2678">
        <v>1461337174</v>
      </c>
      <c r="M2678" t="b">
        <v>0</v>
      </c>
      <c r="N2678">
        <v>9</v>
      </c>
      <c r="O2678" t="b">
        <v>0</v>
      </c>
      <c r="P2678" t="s">
        <v>8300</v>
      </c>
      <c r="Q2678" s="10" t="s">
        <v>8316</v>
      </c>
      <c r="R2678" t="s">
        <v>8353</v>
      </c>
      <c r="S2678">
        <f t="shared" si="166"/>
        <v>50</v>
      </c>
      <c r="T2678">
        <f t="shared" si="167"/>
        <v>2016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4">
        <f t="shared" si="164"/>
        <v>41823.029432870368</v>
      </c>
      <c r="J2679" s="14">
        <f t="shared" si="165"/>
        <v>41793.029432870368</v>
      </c>
      <c r="K2679">
        <v>1404348143</v>
      </c>
      <c r="L2679">
        <v>1401756143</v>
      </c>
      <c r="M2679" t="b">
        <v>0</v>
      </c>
      <c r="N2679">
        <v>27</v>
      </c>
      <c r="O2679" t="b">
        <v>0</v>
      </c>
      <c r="P2679" t="s">
        <v>8300</v>
      </c>
      <c r="Q2679" s="10" t="s">
        <v>8316</v>
      </c>
      <c r="R2679" t="s">
        <v>8353</v>
      </c>
      <c r="S2679">
        <f t="shared" si="166"/>
        <v>18</v>
      </c>
      <c r="T2679">
        <f t="shared" si="167"/>
        <v>2014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4">
        <f t="shared" si="164"/>
        <v>42271.798206018517</v>
      </c>
      <c r="J2680" s="14">
        <f t="shared" si="165"/>
        <v>42241.798206018517</v>
      </c>
      <c r="K2680">
        <v>1443121765</v>
      </c>
      <c r="L2680">
        <v>1440529765</v>
      </c>
      <c r="M2680" t="b">
        <v>0</v>
      </c>
      <c r="N2680">
        <v>2</v>
      </c>
      <c r="O2680" t="b">
        <v>0</v>
      </c>
      <c r="P2680" t="s">
        <v>8300</v>
      </c>
      <c r="Q2680" s="10" t="s">
        <v>8316</v>
      </c>
      <c r="R2680" t="s">
        <v>8353</v>
      </c>
      <c r="S2680">
        <f t="shared" si="166"/>
        <v>0</v>
      </c>
      <c r="T2680">
        <f t="shared" si="167"/>
        <v>2015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4">
        <f t="shared" si="164"/>
        <v>42063.001087962963</v>
      </c>
      <c r="J2681" s="14">
        <f t="shared" si="165"/>
        <v>42033.001087962963</v>
      </c>
      <c r="K2681">
        <v>1425081694</v>
      </c>
      <c r="L2681">
        <v>1422489694</v>
      </c>
      <c r="M2681" t="b">
        <v>0</v>
      </c>
      <c r="N2681">
        <v>3</v>
      </c>
      <c r="O2681" t="b">
        <v>0</v>
      </c>
      <c r="P2681" t="s">
        <v>8300</v>
      </c>
      <c r="Q2681" s="10" t="s">
        <v>8316</v>
      </c>
      <c r="R2681" t="s">
        <v>8353</v>
      </c>
      <c r="S2681">
        <f t="shared" si="166"/>
        <v>0</v>
      </c>
      <c r="T2681">
        <f t="shared" si="167"/>
        <v>2015</v>
      </c>
    </row>
    <row r="2682" spans="1:20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4">
        <f t="shared" si="164"/>
        <v>42466.170034722221</v>
      </c>
      <c r="J2682" s="14">
        <f t="shared" si="165"/>
        <v>42436.211701388893</v>
      </c>
      <c r="K2682">
        <v>1459915491</v>
      </c>
      <c r="L2682">
        <v>1457327091</v>
      </c>
      <c r="M2682" t="b">
        <v>0</v>
      </c>
      <c r="N2682">
        <v>4</v>
      </c>
      <c r="O2682" t="b">
        <v>0</v>
      </c>
      <c r="P2682" t="s">
        <v>8300</v>
      </c>
      <c r="Q2682" s="10" t="s">
        <v>8316</v>
      </c>
      <c r="R2682" t="s">
        <v>8353</v>
      </c>
      <c r="S2682">
        <f t="shared" si="166"/>
        <v>1</v>
      </c>
      <c r="T2682">
        <f t="shared" si="167"/>
        <v>2016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4">
        <f t="shared" si="164"/>
        <v>41830.895254629628</v>
      </c>
      <c r="J2683" s="14">
        <f t="shared" si="165"/>
        <v>41805.895254629628</v>
      </c>
      <c r="K2683">
        <v>1405027750</v>
      </c>
      <c r="L2683">
        <v>1402867750</v>
      </c>
      <c r="M2683" t="b">
        <v>0</v>
      </c>
      <c r="N2683">
        <v>2</v>
      </c>
      <c r="O2683" t="b">
        <v>0</v>
      </c>
      <c r="P2683" t="s">
        <v>8282</v>
      </c>
      <c r="Q2683" s="10" t="s">
        <v>8333</v>
      </c>
      <c r="R2683" t="s">
        <v>8334</v>
      </c>
      <c r="S2683">
        <f t="shared" si="166"/>
        <v>1</v>
      </c>
      <c r="T2683">
        <f t="shared" si="167"/>
        <v>2014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4">
        <f t="shared" si="164"/>
        <v>41965.249305555553</v>
      </c>
      <c r="J2684" s="14">
        <f t="shared" si="165"/>
        <v>41932.871990740743</v>
      </c>
      <c r="K2684">
        <v>1416635940</v>
      </c>
      <c r="L2684">
        <v>1413838540</v>
      </c>
      <c r="M2684" t="b">
        <v>0</v>
      </c>
      <c r="N2684">
        <v>20</v>
      </c>
      <c r="O2684" t="b">
        <v>0</v>
      </c>
      <c r="P2684" t="s">
        <v>8282</v>
      </c>
      <c r="Q2684" s="10" t="s">
        <v>8333</v>
      </c>
      <c r="R2684" t="s">
        <v>8334</v>
      </c>
      <c r="S2684">
        <f t="shared" si="166"/>
        <v>28</v>
      </c>
      <c r="T2684">
        <f t="shared" si="167"/>
        <v>2014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4">
        <f t="shared" si="164"/>
        <v>42064.75509259259</v>
      </c>
      <c r="J2685" s="14">
        <f t="shared" si="165"/>
        <v>42034.75509259259</v>
      </c>
      <c r="K2685">
        <v>1425233240</v>
      </c>
      <c r="L2685">
        <v>1422641240</v>
      </c>
      <c r="M2685" t="b">
        <v>0</v>
      </c>
      <c r="N2685">
        <v>3</v>
      </c>
      <c r="O2685" t="b">
        <v>0</v>
      </c>
      <c r="P2685" t="s">
        <v>8282</v>
      </c>
      <c r="Q2685" s="10" t="s">
        <v>8333</v>
      </c>
      <c r="R2685" t="s">
        <v>8334</v>
      </c>
      <c r="S2685">
        <f t="shared" si="166"/>
        <v>0</v>
      </c>
      <c r="T2685">
        <f t="shared" si="167"/>
        <v>2015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4">
        <f t="shared" si="164"/>
        <v>41860.914641203701</v>
      </c>
      <c r="J2686" s="14">
        <f t="shared" si="165"/>
        <v>41820.914641203701</v>
      </c>
      <c r="K2686">
        <v>1407621425</v>
      </c>
      <c r="L2686">
        <v>1404165425</v>
      </c>
      <c r="M2686" t="b">
        <v>0</v>
      </c>
      <c r="N2686">
        <v>4</v>
      </c>
      <c r="O2686" t="b">
        <v>0</v>
      </c>
      <c r="P2686" t="s">
        <v>8282</v>
      </c>
      <c r="Q2686" s="10" t="s">
        <v>8333</v>
      </c>
      <c r="R2686" t="s">
        <v>8334</v>
      </c>
      <c r="S2686">
        <f t="shared" si="166"/>
        <v>1</v>
      </c>
      <c r="T2686">
        <f t="shared" si="167"/>
        <v>2014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4">
        <f t="shared" si="164"/>
        <v>42121.654282407413</v>
      </c>
      <c r="J2687" s="14">
        <f t="shared" si="165"/>
        <v>42061.69594907407</v>
      </c>
      <c r="K2687">
        <v>1430149330</v>
      </c>
      <c r="L2687">
        <v>1424968930</v>
      </c>
      <c r="M2687" t="b">
        <v>0</v>
      </c>
      <c r="N2687">
        <v>1</v>
      </c>
      <c r="O2687" t="b">
        <v>0</v>
      </c>
      <c r="P2687" t="s">
        <v>8282</v>
      </c>
      <c r="Q2687" s="10" t="s">
        <v>8333</v>
      </c>
      <c r="R2687" t="s">
        <v>8334</v>
      </c>
      <c r="S2687">
        <f t="shared" si="166"/>
        <v>0</v>
      </c>
      <c r="T2687">
        <f t="shared" si="167"/>
        <v>2015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4">
        <f t="shared" si="164"/>
        <v>41912.974803240737</v>
      </c>
      <c r="J2688" s="14">
        <f t="shared" si="165"/>
        <v>41892.974803240737</v>
      </c>
      <c r="K2688">
        <v>1412119423</v>
      </c>
      <c r="L2688">
        <v>1410391423</v>
      </c>
      <c r="M2688" t="b">
        <v>0</v>
      </c>
      <c r="N2688">
        <v>0</v>
      </c>
      <c r="O2688" t="b">
        <v>0</v>
      </c>
      <c r="P2688" t="s">
        <v>8282</v>
      </c>
      <c r="Q2688" s="10" t="s">
        <v>8333</v>
      </c>
      <c r="R2688" t="s">
        <v>8334</v>
      </c>
      <c r="S2688">
        <f t="shared" si="166"/>
        <v>0</v>
      </c>
      <c r="T2688">
        <f t="shared" si="167"/>
        <v>2014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4">
        <f t="shared" si="164"/>
        <v>42184.64025462963</v>
      </c>
      <c r="J2689" s="14">
        <f t="shared" si="165"/>
        <v>42154.64025462963</v>
      </c>
      <c r="K2689">
        <v>1435591318</v>
      </c>
      <c r="L2689">
        <v>1432999318</v>
      </c>
      <c r="M2689" t="b">
        <v>0</v>
      </c>
      <c r="N2689">
        <v>0</v>
      </c>
      <c r="O2689" t="b">
        <v>0</v>
      </c>
      <c r="P2689" t="s">
        <v>8282</v>
      </c>
      <c r="Q2689" s="10" t="s">
        <v>8333</v>
      </c>
      <c r="R2689" t="s">
        <v>8334</v>
      </c>
      <c r="S2689">
        <f t="shared" si="166"/>
        <v>0</v>
      </c>
      <c r="T2689">
        <f t="shared" si="167"/>
        <v>2015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4">
        <f t="shared" ref="I2690:I2753" si="168">K2690/60/60/24+DATE(1970,1,1)</f>
        <v>42059.125</v>
      </c>
      <c r="J2690" s="14">
        <f t="shared" ref="J2690:J2753" si="169">L2690/60/60/24+DATE(1970,1,1)</f>
        <v>42028.118865740747</v>
      </c>
      <c r="K2690">
        <v>1424746800</v>
      </c>
      <c r="L2690">
        <v>1422067870</v>
      </c>
      <c r="M2690" t="b">
        <v>0</v>
      </c>
      <c r="N2690">
        <v>14</v>
      </c>
      <c r="O2690" t="b">
        <v>0</v>
      </c>
      <c r="P2690" t="s">
        <v>8282</v>
      </c>
      <c r="Q2690" s="10" t="s">
        <v>8333</v>
      </c>
      <c r="R2690" t="s">
        <v>8334</v>
      </c>
      <c r="S2690">
        <f t="shared" ref="S2690:S2753" si="170">ROUND(E2690/D2690*100,0)</f>
        <v>0</v>
      </c>
      <c r="T2690">
        <f t="shared" ref="T2690:T2753" si="171">YEAR(J2690)</f>
        <v>2015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4">
        <f t="shared" si="168"/>
        <v>42581.961689814809</v>
      </c>
      <c r="J2691" s="14">
        <f t="shared" si="169"/>
        <v>42551.961689814809</v>
      </c>
      <c r="K2691">
        <v>1469919890</v>
      </c>
      <c r="L2691">
        <v>1467327890</v>
      </c>
      <c r="M2691" t="b">
        <v>0</v>
      </c>
      <c r="N2691">
        <v>1</v>
      </c>
      <c r="O2691" t="b">
        <v>0</v>
      </c>
      <c r="P2691" t="s">
        <v>8282</v>
      </c>
      <c r="Q2691" s="10" t="s">
        <v>8333</v>
      </c>
      <c r="R2691" t="s">
        <v>8334</v>
      </c>
      <c r="S2691">
        <f t="shared" si="170"/>
        <v>0</v>
      </c>
      <c r="T2691">
        <f t="shared" si="171"/>
        <v>2016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4">
        <f t="shared" si="168"/>
        <v>42158.105046296296</v>
      </c>
      <c r="J2692" s="14">
        <f t="shared" si="169"/>
        <v>42113.105046296296</v>
      </c>
      <c r="K2692">
        <v>1433298676</v>
      </c>
      <c r="L2692">
        <v>1429410676</v>
      </c>
      <c r="M2692" t="b">
        <v>0</v>
      </c>
      <c r="N2692">
        <v>118</v>
      </c>
      <c r="O2692" t="b">
        <v>0</v>
      </c>
      <c r="P2692" t="s">
        <v>8282</v>
      </c>
      <c r="Q2692" s="10" t="s">
        <v>8333</v>
      </c>
      <c r="R2692" t="s">
        <v>8334</v>
      </c>
      <c r="S2692">
        <f t="shared" si="170"/>
        <v>11</v>
      </c>
      <c r="T2692">
        <f t="shared" si="171"/>
        <v>2015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4">
        <f t="shared" si="168"/>
        <v>42134.724039351851</v>
      </c>
      <c r="J2693" s="14">
        <f t="shared" si="169"/>
        <v>42089.724039351851</v>
      </c>
      <c r="K2693">
        <v>1431278557</v>
      </c>
      <c r="L2693">
        <v>1427390557</v>
      </c>
      <c r="M2693" t="b">
        <v>0</v>
      </c>
      <c r="N2693">
        <v>2</v>
      </c>
      <c r="O2693" t="b">
        <v>0</v>
      </c>
      <c r="P2693" t="s">
        <v>8282</v>
      </c>
      <c r="Q2693" s="10" t="s">
        <v>8333</v>
      </c>
      <c r="R2693" t="s">
        <v>8334</v>
      </c>
      <c r="S2693">
        <f t="shared" si="170"/>
        <v>0</v>
      </c>
      <c r="T2693">
        <f t="shared" si="171"/>
        <v>2015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4">
        <f t="shared" si="168"/>
        <v>42088.292361111111</v>
      </c>
      <c r="J2694" s="14">
        <f t="shared" si="169"/>
        <v>42058.334027777775</v>
      </c>
      <c r="K2694">
        <v>1427266860</v>
      </c>
      <c r="L2694">
        <v>1424678460</v>
      </c>
      <c r="M2694" t="b">
        <v>0</v>
      </c>
      <c r="N2694">
        <v>1</v>
      </c>
      <c r="O2694" t="b">
        <v>0</v>
      </c>
      <c r="P2694" t="s">
        <v>8282</v>
      </c>
      <c r="Q2694" s="10" t="s">
        <v>8333</v>
      </c>
      <c r="R2694" t="s">
        <v>8334</v>
      </c>
      <c r="S2694">
        <f t="shared" si="170"/>
        <v>1</v>
      </c>
      <c r="T2694">
        <f t="shared" si="171"/>
        <v>2015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4">
        <f t="shared" si="168"/>
        <v>41864.138495370367</v>
      </c>
      <c r="J2695" s="14">
        <f t="shared" si="169"/>
        <v>41834.138495370367</v>
      </c>
      <c r="K2695">
        <v>1407899966</v>
      </c>
      <c r="L2695">
        <v>1405307966</v>
      </c>
      <c r="M2695" t="b">
        <v>0</v>
      </c>
      <c r="N2695">
        <v>3</v>
      </c>
      <c r="O2695" t="b">
        <v>0</v>
      </c>
      <c r="P2695" t="s">
        <v>8282</v>
      </c>
      <c r="Q2695" s="10" t="s">
        <v>8333</v>
      </c>
      <c r="R2695" t="s">
        <v>8334</v>
      </c>
      <c r="S2695">
        <f t="shared" si="170"/>
        <v>1</v>
      </c>
      <c r="T2695">
        <f t="shared" si="171"/>
        <v>2014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4">
        <f t="shared" si="168"/>
        <v>41908.140497685185</v>
      </c>
      <c r="J2696" s="14">
        <f t="shared" si="169"/>
        <v>41878.140497685185</v>
      </c>
      <c r="K2696">
        <v>1411701739</v>
      </c>
      <c r="L2696">
        <v>1409109739</v>
      </c>
      <c r="M2696" t="b">
        <v>0</v>
      </c>
      <c r="N2696">
        <v>1</v>
      </c>
      <c r="O2696" t="b">
        <v>0</v>
      </c>
      <c r="P2696" t="s">
        <v>8282</v>
      </c>
      <c r="Q2696" s="10" t="s">
        <v>8333</v>
      </c>
      <c r="R2696" t="s">
        <v>8334</v>
      </c>
      <c r="S2696">
        <f t="shared" si="170"/>
        <v>0</v>
      </c>
      <c r="T2696">
        <f t="shared" si="171"/>
        <v>2014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4">
        <f t="shared" si="168"/>
        <v>42108.14025462963</v>
      </c>
      <c r="J2697" s="14">
        <f t="shared" si="169"/>
        <v>42048.181921296295</v>
      </c>
      <c r="K2697">
        <v>1428981718</v>
      </c>
      <c r="L2697">
        <v>1423801318</v>
      </c>
      <c r="M2697" t="b">
        <v>0</v>
      </c>
      <c r="N2697">
        <v>3</v>
      </c>
      <c r="O2697" t="b">
        <v>0</v>
      </c>
      <c r="P2697" t="s">
        <v>8282</v>
      </c>
      <c r="Q2697" s="10" t="s">
        <v>8333</v>
      </c>
      <c r="R2697" t="s">
        <v>8334</v>
      </c>
      <c r="S2697">
        <f t="shared" si="170"/>
        <v>0</v>
      </c>
      <c r="T2697">
        <f t="shared" si="171"/>
        <v>2015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4">
        <f t="shared" si="168"/>
        <v>41998.844444444447</v>
      </c>
      <c r="J2698" s="14">
        <f t="shared" si="169"/>
        <v>41964.844444444447</v>
      </c>
      <c r="K2698">
        <v>1419538560</v>
      </c>
      <c r="L2698">
        <v>1416600960</v>
      </c>
      <c r="M2698" t="b">
        <v>0</v>
      </c>
      <c r="N2698">
        <v>38</v>
      </c>
      <c r="O2698" t="b">
        <v>0</v>
      </c>
      <c r="P2698" t="s">
        <v>8282</v>
      </c>
      <c r="Q2698" s="10" t="s">
        <v>8333</v>
      </c>
      <c r="R2698" t="s">
        <v>8334</v>
      </c>
      <c r="S2698">
        <f t="shared" si="170"/>
        <v>6</v>
      </c>
      <c r="T2698">
        <f t="shared" si="171"/>
        <v>2014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4">
        <f t="shared" si="168"/>
        <v>42218.916666666672</v>
      </c>
      <c r="J2699" s="14">
        <f t="shared" si="169"/>
        <v>42187.940081018518</v>
      </c>
      <c r="K2699">
        <v>1438552800</v>
      </c>
      <c r="L2699">
        <v>1435876423</v>
      </c>
      <c r="M2699" t="b">
        <v>0</v>
      </c>
      <c r="N2699">
        <v>52</v>
      </c>
      <c r="O2699" t="b">
        <v>0</v>
      </c>
      <c r="P2699" t="s">
        <v>8282</v>
      </c>
      <c r="Q2699" s="10" t="s">
        <v>8333</v>
      </c>
      <c r="R2699" t="s">
        <v>8334</v>
      </c>
      <c r="S2699">
        <f t="shared" si="170"/>
        <v>26</v>
      </c>
      <c r="T2699">
        <f t="shared" si="171"/>
        <v>2015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4">
        <f t="shared" si="168"/>
        <v>41817.898240740738</v>
      </c>
      <c r="J2700" s="14">
        <f t="shared" si="169"/>
        <v>41787.898240740738</v>
      </c>
      <c r="K2700">
        <v>1403904808</v>
      </c>
      <c r="L2700">
        <v>1401312808</v>
      </c>
      <c r="M2700" t="b">
        <v>0</v>
      </c>
      <c r="N2700">
        <v>2</v>
      </c>
      <c r="O2700" t="b">
        <v>0</v>
      </c>
      <c r="P2700" t="s">
        <v>8282</v>
      </c>
      <c r="Q2700" s="10" t="s">
        <v>8333</v>
      </c>
      <c r="R2700" t="s">
        <v>8334</v>
      </c>
      <c r="S2700">
        <f t="shared" si="170"/>
        <v>0</v>
      </c>
      <c r="T2700">
        <f t="shared" si="171"/>
        <v>2014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4">
        <f t="shared" si="168"/>
        <v>41859.896562499998</v>
      </c>
      <c r="J2701" s="14">
        <f t="shared" si="169"/>
        <v>41829.896562499998</v>
      </c>
      <c r="K2701">
        <v>1407533463</v>
      </c>
      <c r="L2701">
        <v>1404941463</v>
      </c>
      <c r="M2701" t="b">
        <v>0</v>
      </c>
      <c r="N2701">
        <v>0</v>
      </c>
      <c r="O2701" t="b">
        <v>0</v>
      </c>
      <c r="P2701" t="s">
        <v>8282</v>
      </c>
      <c r="Q2701" s="10" t="s">
        <v>8333</v>
      </c>
      <c r="R2701" t="s">
        <v>8334</v>
      </c>
      <c r="S2701">
        <f t="shared" si="170"/>
        <v>0</v>
      </c>
      <c r="T2701">
        <f t="shared" si="171"/>
        <v>2014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4">
        <f t="shared" si="168"/>
        <v>41900.87467592593</v>
      </c>
      <c r="J2702" s="14">
        <f t="shared" si="169"/>
        <v>41870.87467592593</v>
      </c>
      <c r="K2702">
        <v>1411073972</v>
      </c>
      <c r="L2702">
        <v>1408481972</v>
      </c>
      <c r="M2702" t="b">
        <v>0</v>
      </c>
      <c r="N2702">
        <v>4</v>
      </c>
      <c r="O2702" t="b">
        <v>0</v>
      </c>
      <c r="P2702" t="s">
        <v>8282</v>
      </c>
      <c r="Q2702" s="10" t="s">
        <v>8333</v>
      </c>
      <c r="R2702" t="s">
        <v>8334</v>
      </c>
      <c r="S2702">
        <f t="shared" si="170"/>
        <v>1</v>
      </c>
      <c r="T2702">
        <f t="shared" si="171"/>
        <v>2014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4">
        <f t="shared" si="168"/>
        <v>42832.733032407406</v>
      </c>
      <c r="J2703" s="14">
        <f t="shared" si="169"/>
        <v>42801.774699074071</v>
      </c>
      <c r="K2703">
        <v>1491586534</v>
      </c>
      <c r="L2703">
        <v>1488911734</v>
      </c>
      <c r="M2703" t="b">
        <v>0</v>
      </c>
      <c r="N2703">
        <v>46</v>
      </c>
      <c r="O2703" t="b">
        <v>0</v>
      </c>
      <c r="P2703" t="s">
        <v>8301</v>
      </c>
      <c r="Q2703" s="10" t="s">
        <v>8314</v>
      </c>
      <c r="R2703" t="s">
        <v>8354</v>
      </c>
      <c r="S2703">
        <f t="shared" si="170"/>
        <v>46</v>
      </c>
      <c r="T2703">
        <f t="shared" si="171"/>
        <v>2017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4">
        <f t="shared" si="168"/>
        <v>42830.760150462964</v>
      </c>
      <c r="J2704" s="14">
        <f t="shared" si="169"/>
        <v>42800.801817129628</v>
      </c>
      <c r="K2704">
        <v>1491416077</v>
      </c>
      <c r="L2704">
        <v>1488827677</v>
      </c>
      <c r="M2704" t="b">
        <v>1</v>
      </c>
      <c r="N2704">
        <v>26</v>
      </c>
      <c r="O2704" t="b">
        <v>0</v>
      </c>
      <c r="P2704" t="s">
        <v>8301</v>
      </c>
      <c r="Q2704" s="10" t="s">
        <v>8314</v>
      </c>
      <c r="R2704" t="s">
        <v>8354</v>
      </c>
      <c r="S2704">
        <f t="shared" si="170"/>
        <v>34</v>
      </c>
      <c r="T2704">
        <f t="shared" si="171"/>
        <v>2017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4">
        <f t="shared" si="168"/>
        <v>42816.648495370369</v>
      </c>
      <c r="J2705" s="14">
        <f t="shared" si="169"/>
        <v>42756.690162037034</v>
      </c>
      <c r="K2705">
        <v>1490196830</v>
      </c>
      <c r="L2705">
        <v>1485016430</v>
      </c>
      <c r="M2705" t="b">
        <v>0</v>
      </c>
      <c r="N2705">
        <v>45</v>
      </c>
      <c r="O2705" t="b">
        <v>0</v>
      </c>
      <c r="P2705" t="s">
        <v>8301</v>
      </c>
      <c r="Q2705" s="10" t="s">
        <v>8314</v>
      </c>
      <c r="R2705" t="s">
        <v>8354</v>
      </c>
      <c r="S2705">
        <f t="shared" si="170"/>
        <v>104</v>
      </c>
      <c r="T2705">
        <f t="shared" si="171"/>
        <v>2017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4">
        <f t="shared" si="168"/>
        <v>42830.820763888885</v>
      </c>
      <c r="J2706" s="14">
        <f t="shared" si="169"/>
        <v>42787.862430555557</v>
      </c>
      <c r="K2706">
        <v>1491421314</v>
      </c>
      <c r="L2706">
        <v>1487709714</v>
      </c>
      <c r="M2706" t="b">
        <v>0</v>
      </c>
      <c r="N2706">
        <v>7</v>
      </c>
      <c r="O2706" t="b">
        <v>0</v>
      </c>
      <c r="P2706" t="s">
        <v>8301</v>
      </c>
      <c r="Q2706" s="10" t="s">
        <v>8314</v>
      </c>
      <c r="R2706" t="s">
        <v>8354</v>
      </c>
      <c r="S2706">
        <f t="shared" si="170"/>
        <v>6</v>
      </c>
      <c r="T2706">
        <f t="shared" si="171"/>
        <v>2017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4">
        <f t="shared" si="168"/>
        <v>42818.874513888892</v>
      </c>
      <c r="J2707" s="14">
        <f t="shared" si="169"/>
        <v>42773.916180555556</v>
      </c>
      <c r="K2707">
        <v>1490389158</v>
      </c>
      <c r="L2707">
        <v>1486504758</v>
      </c>
      <c r="M2707" t="b">
        <v>0</v>
      </c>
      <c r="N2707">
        <v>8</v>
      </c>
      <c r="O2707" t="b">
        <v>0</v>
      </c>
      <c r="P2707" t="s">
        <v>8301</v>
      </c>
      <c r="Q2707" s="10" t="s">
        <v>8314</v>
      </c>
      <c r="R2707" t="s">
        <v>8354</v>
      </c>
      <c r="S2707">
        <f t="shared" si="170"/>
        <v>11</v>
      </c>
      <c r="T2707">
        <f t="shared" si="171"/>
        <v>2017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4">
        <f t="shared" si="168"/>
        <v>41928.290972222225</v>
      </c>
      <c r="J2708" s="14">
        <f t="shared" si="169"/>
        <v>41899.294942129629</v>
      </c>
      <c r="K2708">
        <v>1413442740</v>
      </c>
      <c r="L2708">
        <v>1410937483</v>
      </c>
      <c r="M2708" t="b">
        <v>1</v>
      </c>
      <c r="N2708">
        <v>263</v>
      </c>
      <c r="O2708" t="b">
        <v>1</v>
      </c>
      <c r="P2708" t="s">
        <v>8301</v>
      </c>
      <c r="Q2708" s="10" t="s">
        <v>8314</v>
      </c>
      <c r="R2708" t="s">
        <v>8354</v>
      </c>
      <c r="S2708">
        <f t="shared" si="170"/>
        <v>112</v>
      </c>
      <c r="T2708">
        <f t="shared" si="171"/>
        <v>2014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4">
        <f t="shared" si="168"/>
        <v>41421.290972222225</v>
      </c>
      <c r="J2709" s="14">
        <f t="shared" si="169"/>
        <v>41391.782905092594</v>
      </c>
      <c r="K2709">
        <v>1369637940</v>
      </c>
      <c r="L2709">
        <v>1367088443</v>
      </c>
      <c r="M2709" t="b">
        <v>1</v>
      </c>
      <c r="N2709">
        <v>394</v>
      </c>
      <c r="O2709" t="b">
        <v>1</v>
      </c>
      <c r="P2709" t="s">
        <v>8301</v>
      </c>
      <c r="Q2709" s="10" t="s">
        <v>8314</v>
      </c>
      <c r="R2709" t="s">
        <v>8354</v>
      </c>
      <c r="S2709">
        <f t="shared" si="170"/>
        <v>351</v>
      </c>
      <c r="T2709">
        <f t="shared" si="171"/>
        <v>2013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4">
        <f t="shared" si="168"/>
        <v>42572.698217592595</v>
      </c>
      <c r="J2710" s="14">
        <f t="shared" si="169"/>
        <v>42512.698217592595</v>
      </c>
      <c r="K2710">
        <v>1469119526</v>
      </c>
      <c r="L2710">
        <v>1463935526</v>
      </c>
      <c r="M2710" t="b">
        <v>1</v>
      </c>
      <c r="N2710">
        <v>1049</v>
      </c>
      <c r="O2710" t="b">
        <v>1</v>
      </c>
      <c r="P2710" t="s">
        <v>8301</v>
      </c>
      <c r="Q2710" s="10" t="s">
        <v>8314</v>
      </c>
      <c r="R2710" t="s">
        <v>8354</v>
      </c>
      <c r="S2710">
        <f t="shared" si="170"/>
        <v>233</v>
      </c>
      <c r="T2710">
        <f t="shared" si="171"/>
        <v>2016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4">
        <f t="shared" si="168"/>
        <v>42647.165972222225</v>
      </c>
      <c r="J2711" s="14">
        <f t="shared" si="169"/>
        <v>42612.149780092594</v>
      </c>
      <c r="K2711">
        <v>1475553540</v>
      </c>
      <c r="L2711">
        <v>1472528141</v>
      </c>
      <c r="M2711" t="b">
        <v>1</v>
      </c>
      <c r="N2711">
        <v>308</v>
      </c>
      <c r="O2711" t="b">
        <v>1</v>
      </c>
      <c r="P2711" t="s">
        <v>8301</v>
      </c>
      <c r="Q2711" s="10" t="s">
        <v>8314</v>
      </c>
      <c r="R2711" t="s">
        <v>8354</v>
      </c>
      <c r="S2711">
        <f t="shared" si="170"/>
        <v>102</v>
      </c>
      <c r="T2711">
        <f t="shared" si="171"/>
        <v>2016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4">
        <f t="shared" si="168"/>
        <v>41860.083333333336</v>
      </c>
      <c r="J2712" s="14">
        <f t="shared" si="169"/>
        <v>41828.229490740741</v>
      </c>
      <c r="K2712">
        <v>1407549600</v>
      </c>
      <c r="L2712">
        <v>1404797428</v>
      </c>
      <c r="M2712" t="b">
        <v>1</v>
      </c>
      <c r="N2712">
        <v>1088</v>
      </c>
      <c r="O2712" t="b">
        <v>1</v>
      </c>
      <c r="P2712" t="s">
        <v>8301</v>
      </c>
      <c r="Q2712" s="10" t="s">
        <v>8314</v>
      </c>
      <c r="R2712" t="s">
        <v>8354</v>
      </c>
      <c r="S2712">
        <f t="shared" si="170"/>
        <v>154</v>
      </c>
      <c r="T2712">
        <f t="shared" si="171"/>
        <v>2014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4">
        <f t="shared" si="168"/>
        <v>41810.917361111111</v>
      </c>
      <c r="J2713" s="14">
        <f t="shared" si="169"/>
        <v>41780.745254629634</v>
      </c>
      <c r="K2713">
        <v>1403301660</v>
      </c>
      <c r="L2713">
        <v>1400694790</v>
      </c>
      <c r="M2713" t="b">
        <v>1</v>
      </c>
      <c r="N2713">
        <v>73</v>
      </c>
      <c r="O2713" t="b">
        <v>1</v>
      </c>
      <c r="P2713" t="s">
        <v>8301</v>
      </c>
      <c r="Q2713" s="10" t="s">
        <v>8314</v>
      </c>
      <c r="R2713" t="s">
        <v>8354</v>
      </c>
      <c r="S2713">
        <f t="shared" si="170"/>
        <v>101</v>
      </c>
      <c r="T2713">
        <f t="shared" si="171"/>
        <v>2014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4">
        <f t="shared" si="168"/>
        <v>41468.75</v>
      </c>
      <c r="J2714" s="14">
        <f t="shared" si="169"/>
        <v>41432.062037037038</v>
      </c>
      <c r="K2714">
        <v>1373738400</v>
      </c>
      <c r="L2714">
        <v>1370568560</v>
      </c>
      <c r="M2714" t="b">
        <v>1</v>
      </c>
      <c r="N2714">
        <v>143</v>
      </c>
      <c r="O2714" t="b">
        <v>1</v>
      </c>
      <c r="P2714" t="s">
        <v>8301</v>
      </c>
      <c r="Q2714" s="10" t="s">
        <v>8314</v>
      </c>
      <c r="R2714" t="s">
        <v>8354</v>
      </c>
      <c r="S2714">
        <f t="shared" si="170"/>
        <v>131</v>
      </c>
      <c r="T2714">
        <f t="shared" si="171"/>
        <v>2013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4">
        <f t="shared" si="168"/>
        <v>42362.653749999998</v>
      </c>
      <c r="J2715" s="14">
        <f t="shared" si="169"/>
        <v>42322.653749999998</v>
      </c>
      <c r="K2715">
        <v>1450971684</v>
      </c>
      <c r="L2715">
        <v>1447515684</v>
      </c>
      <c r="M2715" t="b">
        <v>1</v>
      </c>
      <c r="N2715">
        <v>1420</v>
      </c>
      <c r="O2715" t="b">
        <v>1</v>
      </c>
      <c r="P2715" t="s">
        <v>8301</v>
      </c>
      <c r="Q2715" s="10" t="s">
        <v>8314</v>
      </c>
      <c r="R2715" t="s">
        <v>8354</v>
      </c>
      <c r="S2715">
        <f t="shared" si="170"/>
        <v>102</v>
      </c>
      <c r="T2715">
        <f t="shared" si="171"/>
        <v>2015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4">
        <f t="shared" si="168"/>
        <v>42657.958333333328</v>
      </c>
      <c r="J2716" s="14">
        <f t="shared" si="169"/>
        <v>42629.655046296291</v>
      </c>
      <c r="K2716">
        <v>1476486000</v>
      </c>
      <c r="L2716">
        <v>1474040596</v>
      </c>
      <c r="M2716" t="b">
        <v>1</v>
      </c>
      <c r="N2716">
        <v>305</v>
      </c>
      <c r="O2716" t="b">
        <v>1</v>
      </c>
      <c r="P2716" t="s">
        <v>8301</v>
      </c>
      <c r="Q2716" s="10" t="s">
        <v>8314</v>
      </c>
      <c r="R2716" t="s">
        <v>8354</v>
      </c>
      <c r="S2716">
        <f t="shared" si="170"/>
        <v>116</v>
      </c>
      <c r="T2716">
        <f t="shared" si="171"/>
        <v>2016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4">
        <f t="shared" si="168"/>
        <v>42421.398472222223</v>
      </c>
      <c r="J2717" s="14">
        <f t="shared" si="169"/>
        <v>42387.398472222223</v>
      </c>
      <c r="K2717">
        <v>1456047228</v>
      </c>
      <c r="L2717">
        <v>1453109628</v>
      </c>
      <c r="M2717" t="b">
        <v>1</v>
      </c>
      <c r="N2717">
        <v>551</v>
      </c>
      <c r="O2717" t="b">
        <v>1</v>
      </c>
      <c r="P2717" t="s">
        <v>8301</v>
      </c>
      <c r="Q2717" s="10" t="s">
        <v>8314</v>
      </c>
      <c r="R2717" t="s">
        <v>8354</v>
      </c>
      <c r="S2717">
        <f t="shared" si="170"/>
        <v>265</v>
      </c>
      <c r="T2717">
        <f t="shared" si="171"/>
        <v>2016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4">
        <f t="shared" si="168"/>
        <v>42285.333252314813</v>
      </c>
      <c r="J2718" s="14">
        <f t="shared" si="169"/>
        <v>42255.333252314813</v>
      </c>
      <c r="K2718">
        <v>1444291193</v>
      </c>
      <c r="L2718">
        <v>1441699193</v>
      </c>
      <c r="M2718" t="b">
        <v>1</v>
      </c>
      <c r="N2718">
        <v>187</v>
      </c>
      <c r="O2718" t="b">
        <v>1</v>
      </c>
      <c r="P2718" t="s">
        <v>8301</v>
      </c>
      <c r="Q2718" s="10" t="s">
        <v>8314</v>
      </c>
      <c r="R2718" t="s">
        <v>8354</v>
      </c>
      <c r="S2718">
        <f t="shared" si="170"/>
        <v>120</v>
      </c>
      <c r="T2718">
        <f t="shared" si="171"/>
        <v>2015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4">
        <f t="shared" si="168"/>
        <v>41979.956585648149</v>
      </c>
      <c r="J2719" s="14">
        <f t="shared" si="169"/>
        <v>41934.914918981485</v>
      </c>
      <c r="K2719">
        <v>1417906649</v>
      </c>
      <c r="L2719">
        <v>1414015049</v>
      </c>
      <c r="M2719" t="b">
        <v>1</v>
      </c>
      <c r="N2719">
        <v>325</v>
      </c>
      <c r="O2719" t="b">
        <v>1</v>
      </c>
      <c r="P2719" t="s">
        <v>8301</v>
      </c>
      <c r="Q2719" s="10" t="s">
        <v>8314</v>
      </c>
      <c r="R2719" t="s">
        <v>8354</v>
      </c>
      <c r="S2719">
        <f t="shared" si="170"/>
        <v>120</v>
      </c>
      <c r="T2719">
        <f t="shared" si="171"/>
        <v>2014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4">
        <f t="shared" si="168"/>
        <v>42493.958333333328</v>
      </c>
      <c r="J2720" s="14">
        <f t="shared" si="169"/>
        <v>42465.596585648149</v>
      </c>
      <c r="K2720">
        <v>1462316400</v>
      </c>
      <c r="L2720">
        <v>1459865945</v>
      </c>
      <c r="M2720" t="b">
        <v>1</v>
      </c>
      <c r="N2720">
        <v>148</v>
      </c>
      <c r="O2720" t="b">
        <v>1</v>
      </c>
      <c r="P2720" t="s">
        <v>8301</v>
      </c>
      <c r="Q2720" s="10" t="s">
        <v>8314</v>
      </c>
      <c r="R2720" t="s">
        <v>8354</v>
      </c>
      <c r="S2720">
        <f t="shared" si="170"/>
        <v>104</v>
      </c>
      <c r="T2720">
        <f t="shared" si="171"/>
        <v>2016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4">
        <f t="shared" si="168"/>
        <v>42477.989513888882</v>
      </c>
      <c r="J2721" s="14">
        <f t="shared" si="169"/>
        <v>42418.031180555554</v>
      </c>
      <c r="K2721">
        <v>1460936694</v>
      </c>
      <c r="L2721">
        <v>1455756294</v>
      </c>
      <c r="M2721" t="b">
        <v>0</v>
      </c>
      <c r="N2721">
        <v>69</v>
      </c>
      <c r="O2721" t="b">
        <v>1</v>
      </c>
      <c r="P2721" t="s">
        <v>8301</v>
      </c>
      <c r="Q2721" s="10" t="s">
        <v>8314</v>
      </c>
      <c r="R2721" t="s">
        <v>8354</v>
      </c>
      <c r="S2721">
        <f t="shared" si="170"/>
        <v>109</v>
      </c>
      <c r="T2721">
        <f t="shared" si="171"/>
        <v>2016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4">
        <f t="shared" si="168"/>
        <v>42685.507557870369</v>
      </c>
      <c r="J2722" s="14">
        <f t="shared" si="169"/>
        <v>42655.465891203698</v>
      </c>
      <c r="K2722">
        <v>1478866253</v>
      </c>
      <c r="L2722">
        <v>1476270653</v>
      </c>
      <c r="M2722" t="b">
        <v>0</v>
      </c>
      <c r="N2722">
        <v>173</v>
      </c>
      <c r="O2722" t="b">
        <v>1</v>
      </c>
      <c r="P2722" t="s">
        <v>8301</v>
      </c>
      <c r="Q2722" s="10" t="s">
        <v>8314</v>
      </c>
      <c r="R2722" t="s">
        <v>8354</v>
      </c>
      <c r="S2722">
        <f t="shared" si="170"/>
        <v>118</v>
      </c>
      <c r="T2722">
        <f t="shared" si="171"/>
        <v>2016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4">
        <f t="shared" si="168"/>
        <v>41523.791666666664</v>
      </c>
      <c r="J2723" s="14">
        <f t="shared" si="169"/>
        <v>41493.543958333335</v>
      </c>
      <c r="K2723">
        <v>1378494000</v>
      </c>
      <c r="L2723">
        <v>1375880598</v>
      </c>
      <c r="M2723" t="b">
        <v>0</v>
      </c>
      <c r="N2723">
        <v>269</v>
      </c>
      <c r="O2723" t="b">
        <v>1</v>
      </c>
      <c r="P2723" t="s">
        <v>8293</v>
      </c>
      <c r="Q2723" s="10" t="s">
        <v>8316</v>
      </c>
      <c r="R2723" t="s">
        <v>8346</v>
      </c>
      <c r="S2723">
        <f t="shared" si="170"/>
        <v>1462</v>
      </c>
      <c r="T2723">
        <f t="shared" si="171"/>
        <v>2013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4">
        <f t="shared" si="168"/>
        <v>42764.857094907406</v>
      </c>
      <c r="J2724" s="14">
        <f t="shared" si="169"/>
        <v>42704.857094907406</v>
      </c>
      <c r="K2724">
        <v>1485722053</v>
      </c>
      <c r="L2724">
        <v>1480538053</v>
      </c>
      <c r="M2724" t="b">
        <v>0</v>
      </c>
      <c r="N2724">
        <v>185</v>
      </c>
      <c r="O2724" t="b">
        <v>1</v>
      </c>
      <c r="P2724" t="s">
        <v>8293</v>
      </c>
      <c r="Q2724" s="10" t="s">
        <v>8316</v>
      </c>
      <c r="R2724" t="s">
        <v>8346</v>
      </c>
      <c r="S2724">
        <f t="shared" si="170"/>
        <v>253</v>
      </c>
      <c r="T2724">
        <f t="shared" si="171"/>
        <v>2016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4">
        <f t="shared" si="168"/>
        <v>42004.880648148144</v>
      </c>
      <c r="J2725" s="14">
        <f t="shared" si="169"/>
        <v>41944.83898148148</v>
      </c>
      <c r="K2725">
        <v>1420060088</v>
      </c>
      <c r="L2725">
        <v>1414872488</v>
      </c>
      <c r="M2725" t="b">
        <v>0</v>
      </c>
      <c r="N2725">
        <v>176</v>
      </c>
      <c r="O2725" t="b">
        <v>1</v>
      </c>
      <c r="P2725" t="s">
        <v>8293</v>
      </c>
      <c r="Q2725" s="10" t="s">
        <v>8316</v>
      </c>
      <c r="R2725" t="s">
        <v>8346</v>
      </c>
      <c r="S2725">
        <f t="shared" si="170"/>
        <v>140</v>
      </c>
      <c r="T2725">
        <f t="shared" si="171"/>
        <v>2014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4">
        <f t="shared" si="168"/>
        <v>42231.32707175926</v>
      </c>
      <c r="J2726" s="14">
        <f t="shared" si="169"/>
        <v>42199.32707175926</v>
      </c>
      <c r="K2726">
        <v>1439625059</v>
      </c>
      <c r="L2726">
        <v>1436860259</v>
      </c>
      <c r="M2726" t="b">
        <v>0</v>
      </c>
      <c r="N2726">
        <v>1019</v>
      </c>
      <c r="O2726" t="b">
        <v>1</v>
      </c>
      <c r="P2726" t="s">
        <v>8293</v>
      </c>
      <c r="Q2726" s="10" t="s">
        <v>8316</v>
      </c>
      <c r="R2726" t="s">
        <v>8346</v>
      </c>
      <c r="S2726">
        <f t="shared" si="170"/>
        <v>297</v>
      </c>
      <c r="T2726">
        <f t="shared" si="171"/>
        <v>2015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4">
        <f t="shared" si="168"/>
        <v>42795.744618055556</v>
      </c>
      <c r="J2727" s="14">
        <f t="shared" si="169"/>
        <v>42745.744618055556</v>
      </c>
      <c r="K2727">
        <v>1488390735</v>
      </c>
      <c r="L2727">
        <v>1484070735</v>
      </c>
      <c r="M2727" t="b">
        <v>0</v>
      </c>
      <c r="N2727">
        <v>113</v>
      </c>
      <c r="O2727" t="b">
        <v>1</v>
      </c>
      <c r="P2727" t="s">
        <v>8293</v>
      </c>
      <c r="Q2727" s="10" t="s">
        <v>8316</v>
      </c>
      <c r="R2727" t="s">
        <v>8346</v>
      </c>
      <c r="S2727">
        <f t="shared" si="170"/>
        <v>145</v>
      </c>
      <c r="T2727">
        <f t="shared" si="171"/>
        <v>2017</v>
      </c>
    </row>
    <row r="2728" spans="1:20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4">
        <f t="shared" si="168"/>
        <v>42482.579988425925</v>
      </c>
      <c r="J2728" s="14">
        <f t="shared" si="169"/>
        <v>42452.579988425925</v>
      </c>
      <c r="K2728">
        <v>1461333311</v>
      </c>
      <c r="L2728">
        <v>1458741311</v>
      </c>
      <c r="M2728" t="b">
        <v>0</v>
      </c>
      <c r="N2728">
        <v>404</v>
      </c>
      <c r="O2728" t="b">
        <v>1</v>
      </c>
      <c r="P2728" t="s">
        <v>8293</v>
      </c>
      <c r="Q2728" s="10" t="s">
        <v>8316</v>
      </c>
      <c r="R2728" t="s">
        <v>8346</v>
      </c>
      <c r="S2728">
        <f t="shared" si="170"/>
        <v>106</v>
      </c>
      <c r="T2728">
        <f t="shared" si="171"/>
        <v>2016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4">
        <f t="shared" si="168"/>
        <v>42223.676655092597</v>
      </c>
      <c r="J2729" s="14">
        <f t="shared" si="169"/>
        <v>42198.676655092597</v>
      </c>
      <c r="K2729">
        <v>1438964063</v>
      </c>
      <c r="L2729">
        <v>1436804063</v>
      </c>
      <c r="M2729" t="b">
        <v>0</v>
      </c>
      <c r="N2729">
        <v>707</v>
      </c>
      <c r="O2729" t="b">
        <v>1</v>
      </c>
      <c r="P2729" t="s">
        <v>8293</v>
      </c>
      <c r="Q2729" s="10" t="s">
        <v>8316</v>
      </c>
      <c r="R2729" t="s">
        <v>8346</v>
      </c>
      <c r="S2729">
        <f t="shared" si="170"/>
        <v>493</v>
      </c>
      <c r="T2729">
        <f t="shared" si="171"/>
        <v>2015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4">
        <f t="shared" si="168"/>
        <v>42368.59993055556</v>
      </c>
      <c r="J2730" s="14">
        <f t="shared" si="169"/>
        <v>42333.59993055556</v>
      </c>
      <c r="K2730">
        <v>1451485434</v>
      </c>
      <c r="L2730">
        <v>1448461434</v>
      </c>
      <c r="M2730" t="b">
        <v>0</v>
      </c>
      <c r="N2730">
        <v>392</v>
      </c>
      <c r="O2730" t="b">
        <v>1</v>
      </c>
      <c r="P2730" t="s">
        <v>8293</v>
      </c>
      <c r="Q2730" s="10" t="s">
        <v>8316</v>
      </c>
      <c r="R2730" t="s">
        <v>8346</v>
      </c>
      <c r="S2730">
        <f t="shared" si="170"/>
        <v>202</v>
      </c>
      <c r="T2730">
        <f t="shared" si="171"/>
        <v>2015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4">
        <f t="shared" si="168"/>
        <v>42125.240706018521</v>
      </c>
      <c r="J2731" s="14">
        <f t="shared" si="169"/>
        <v>42095.240706018521</v>
      </c>
      <c r="K2731">
        <v>1430459197</v>
      </c>
      <c r="L2731">
        <v>1427867197</v>
      </c>
      <c r="M2731" t="b">
        <v>0</v>
      </c>
      <c r="N2731">
        <v>23</v>
      </c>
      <c r="O2731" t="b">
        <v>1</v>
      </c>
      <c r="P2731" t="s">
        <v>8293</v>
      </c>
      <c r="Q2731" s="10" t="s">
        <v>8316</v>
      </c>
      <c r="R2731" t="s">
        <v>8346</v>
      </c>
      <c r="S2731">
        <f t="shared" si="170"/>
        <v>104</v>
      </c>
      <c r="T2731">
        <f t="shared" si="171"/>
        <v>2015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4">
        <f t="shared" si="168"/>
        <v>41386.541377314818</v>
      </c>
      <c r="J2732" s="14">
        <f t="shared" si="169"/>
        <v>41351.541377314818</v>
      </c>
      <c r="K2732">
        <v>1366635575</v>
      </c>
      <c r="L2732">
        <v>1363611575</v>
      </c>
      <c r="M2732" t="b">
        <v>0</v>
      </c>
      <c r="N2732">
        <v>682</v>
      </c>
      <c r="O2732" t="b">
        <v>1</v>
      </c>
      <c r="P2732" t="s">
        <v>8293</v>
      </c>
      <c r="Q2732" s="10" t="s">
        <v>8316</v>
      </c>
      <c r="R2732" t="s">
        <v>8346</v>
      </c>
      <c r="S2732">
        <f t="shared" si="170"/>
        <v>170</v>
      </c>
      <c r="T2732">
        <f t="shared" si="171"/>
        <v>2013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4">
        <f t="shared" si="168"/>
        <v>41930.166666666664</v>
      </c>
      <c r="J2733" s="14">
        <f t="shared" si="169"/>
        <v>41872.525717592594</v>
      </c>
      <c r="K2733">
        <v>1413604800</v>
      </c>
      <c r="L2733">
        <v>1408624622</v>
      </c>
      <c r="M2733" t="b">
        <v>0</v>
      </c>
      <c r="N2733">
        <v>37</v>
      </c>
      <c r="O2733" t="b">
        <v>1</v>
      </c>
      <c r="P2733" t="s">
        <v>8293</v>
      </c>
      <c r="Q2733" s="10" t="s">
        <v>8316</v>
      </c>
      <c r="R2733" t="s">
        <v>8346</v>
      </c>
      <c r="S2733">
        <f t="shared" si="170"/>
        <v>104</v>
      </c>
      <c r="T2733">
        <f t="shared" si="171"/>
        <v>2014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4">
        <f t="shared" si="168"/>
        <v>41422</v>
      </c>
      <c r="J2734" s="14">
        <f t="shared" si="169"/>
        <v>41389.808194444442</v>
      </c>
      <c r="K2734">
        <v>1369699200</v>
      </c>
      <c r="L2734">
        <v>1366917828</v>
      </c>
      <c r="M2734" t="b">
        <v>0</v>
      </c>
      <c r="N2734">
        <v>146</v>
      </c>
      <c r="O2734" t="b">
        <v>1</v>
      </c>
      <c r="P2734" t="s">
        <v>8293</v>
      </c>
      <c r="Q2734" s="10" t="s">
        <v>8316</v>
      </c>
      <c r="R2734" t="s">
        <v>8346</v>
      </c>
      <c r="S2734">
        <f t="shared" si="170"/>
        <v>118</v>
      </c>
      <c r="T2734">
        <f t="shared" si="171"/>
        <v>2013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4">
        <f t="shared" si="168"/>
        <v>42104.231180555551</v>
      </c>
      <c r="J2735" s="14">
        <f t="shared" si="169"/>
        <v>42044.272847222222</v>
      </c>
      <c r="K2735">
        <v>1428643974</v>
      </c>
      <c r="L2735">
        <v>1423463574</v>
      </c>
      <c r="M2735" t="b">
        <v>0</v>
      </c>
      <c r="N2735">
        <v>119</v>
      </c>
      <c r="O2735" t="b">
        <v>1</v>
      </c>
      <c r="P2735" t="s">
        <v>8293</v>
      </c>
      <c r="Q2735" s="10" t="s">
        <v>8316</v>
      </c>
      <c r="R2735" t="s">
        <v>8346</v>
      </c>
      <c r="S2735">
        <f t="shared" si="170"/>
        <v>108</v>
      </c>
      <c r="T2735">
        <f t="shared" si="171"/>
        <v>2015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4">
        <f t="shared" si="168"/>
        <v>42656.915972222225</v>
      </c>
      <c r="J2736" s="14">
        <f t="shared" si="169"/>
        <v>42626.668888888889</v>
      </c>
      <c r="K2736">
        <v>1476395940</v>
      </c>
      <c r="L2736">
        <v>1473782592</v>
      </c>
      <c r="M2736" t="b">
        <v>0</v>
      </c>
      <c r="N2736">
        <v>163</v>
      </c>
      <c r="O2736" t="b">
        <v>1</v>
      </c>
      <c r="P2736" t="s">
        <v>8293</v>
      </c>
      <c r="Q2736" s="10" t="s">
        <v>8316</v>
      </c>
      <c r="R2736" t="s">
        <v>8346</v>
      </c>
      <c r="S2736">
        <f t="shared" si="170"/>
        <v>2260300</v>
      </c>
      <c r="T2736">
        <f t="shared" si="171"/>
        <v>2016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4">
        <f t="shared" si="168"/>
        <v>41346.833333333336</v>
      </c>
      <c r="J2737" s="14">
        <f t="shared" si="169"/>
        <v>41316.120949074073</v>
      </c>
      <c r="K2737">
        <v>1363204800</v>
      </c>
      <c r="L2737">
        <v>1360551250</v>
      </c>
      <c r="M2737" t="b">
        <v>0</v>
      </c>
      <c r="N2737">
        <v>339</v>
      </c>
      <c r="O2737" t="b">
        <v>1</v>
      </c>
      <c r="P2737" t="s">
        <v>8293</v>
      </c>
      <c r="Q2737" s="10" t="s">
        <v>8316</v>
      </c>
      <c r="R2737" t="s">
        <v>8346</v>
      </c>
      <c r="S2737">
        <f t="shared" si="170"/>
        <v>978</v>
      </c>
      <c r="T2737">
        <f t="shared" si="171"/>
        <v>2013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4">
        <f t="shared" si="168"/>
        <v>41752.666354166664</v>
      </c>
      <c r="J2738" s="14">
        <f t="shared" si="169"/>
        <v>41722.666354166664</v>
      </c>
      <c r="K2738">
        <v>1398268773</v>
      </c>
      <c r="L2738">
        <v>1395676773</v>
      </c>
      <c r="M2738" t="b">
        <v>0</v>
      </c>
      <c r="N2738">
        <v>58</v>
      </c>
      <c r="O2738" t="b">
        <v>1</v>
      </c>
      <c r="P2738" t="s">
        <v>8293</v>
      </c>
      <c r="Q2738" s="10" t="s">
        <v>8316</v>
      </c>
      <c r="R2738" t="s">
        <v>8346</v>
      </c>
      <c r="S2738">
        <f t="shared" si="170"/>
        <v>123</v>
      </c>
      <c r="T2738">
        <f t="shared" si="171"/>
        <v>2014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4">
        <f t="shared" si="168"/>
        <v>41654.791666666664</v>
      </c>
      <c r="J2739" s="14">
        <f t="shared" si="169"/>
        <v>41611.917673611111</v>
      </c>
      <c r="K2739">
        <v>1389812400</v>
      </c>
      <c r="L2739">
        <v>1386108087</v>
      </c>
      <c r="M2739" t="b">
        <v>0</v>
      </c>
      <c r="N2739">
        <v>456</v>
      </c>
      <c r="O2739" t="b">
        <v>1</v>
      </c>
      <c r="P2739" t="s">
        <v>8293</v>
      </c>
      <c r="Q2739" s="10" t="s">
        <v>8316</v>
      </c>
      <c r="R2739" t="s">
        <v>8346</v>
      </c>
      <c r="S2739">
        <f t="shared" si="170"/>
        <v>246</v>
      </c>
      <c r="T2739">
        <f t="shared" si="171"/>
        <v>2013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4">
        <f t="shared" si="168"/>
        <v>42680.143564814818</v>
      </c>
      <c r="J2740" s="14">
        <f t="shared" si="169"/>
        <v>42620.143564814818</v>
      </c>
      <c r="K2740">
        <v>1478402804</v>
      </c>
      <c r="L2740">
        <v>1473218804</v>
      </c>
      <c r="M2740" t="b">
        <v>0</v>
      </c>
      <c r="N2740">
        <v>15</v>
      </c>
      <c r="O2740" t="b">
        <v>1</v>
      </c>
      <c r="P2740" t="s">
        <v>8293</v>
      </c>
      <c r="Q2740" s="10" t="s">
        <v>8316</v>
      </c>
      <c r="R2740" t="s">
        <v>8346</v>
      </c>
      <c r="S2740">
        <f t="shared" si="170"/>
        <v>148</v>
      </c>
      <c r="T2740">
        <f t="shared" si="171"/>
        <v>2016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4">
        <f t="shared" si="168"/>
        <v>41764.887928240743</v>
      </c>
      <c r="J2741" s="14">
        <f t="shared" si="169"/>
        <v>41719.887928240743</v>
      </c>
      <c r="K2741">
        <v>1399324717</v>
      </c>
      <c r="L2741">
        <v>1395436717</v>
      </c>
      <c r="M2741" t="b">
        <v>0</v>
      </c>
      <c r="N2741">
        <v>191</v>
      </c>
      <c r="O2741" t="b">
        <v>1</v>
      </c>
      <c r="P2741" t="s">
        <v>8293</v>
      </c>
      <c r="Q2741" s="10" t="s">
        <v>8316</v>
      </c>
      <c r="R2741" t="s">
        <v>8346</v>
      </c>
      <c r="S2741">
        <f t="shared" si="170"/>
        <v>384</v>
      </c>
      <c r="T2741">
        <f t="shared" si="171"/>
        <v>2014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4">
        <f t="shared" si="168"/>
        <v>42074.99018518519</v>
      </c>
      <c r="J2742" s="14">
        <f t="shared" si="169"/>
        <v>42045.031851851847</v>
      </c>
      <c r="K2742">
        <v>1426117552</v>
      </c>
      <c r="L2742">
        <v>1423529152</v>
      </c>
      <c r="M2742" t="b">
        <v>0</v>
      </c>
      <c r="N2742">
        <v>17</v>
      </c>
      <c r="O2742" t="b">
        <v>1</v>
      </c>
      <c r="P2742" t="s">
        <v>8293</v>
      </c>
      <c r="Q2742" s="10" t="s">
        <v>8316</v>
      </c>
      <c r="R2742" t="s">
        <v>8346</v>
      </c>
      <c r="S2742">
        <f t="shared" si="170"/>
        <v>103</v>
      </c>
      <c r="T2742">
        <f t="shared" si="171"/>
        <v>2015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4">
        <f t="shared" si="168"/>
        <v>41932.088194444441</v>
      </c>
      <c r="J2743" s="14">
        <f t="shared" si="169"/>
        <v>41911.657430555555</v>
      </c>
      <c r="K2743">
        <v>1413770820</v>
      </c>
      <c r="L2743">
        <v>1412005602</v>
      </c>
      <c r="M2743" t="b">
        <v>0</v>
      </c>
      <c r="N2743">
        <v>4</v>
      </c>
      <c r="O2743" t="b">
        <v>0</v>
      </c>
      <c r="P2743" t="s">
        <v>8302</v>
      </c>
      <c r="Q2743" s="10" t="s">
        <v>8319</v>
      </c>
      <c r="R2743" t="s">
        <v>8355</v>
      </c>
      <c r="S2743">
        <f t="shared" si="170"/>
        <v>0</v>
      </c>
      <c r="T2743">
        <f t="shared" si="171"/>
        <v>2014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4">
        <f t="shared" si="168"/>
        <v>41044.719756944447</v>
      </c>
      <c r="J2744" s="14">
        <f t="shared" si="169"/>
        <v>41030.719756944447</v>
      </c>
      <c r="K2744">
        <v>1337102187</v>
      </c>
      <c r="L2744">
        <v>1335892587</v>
      </c>
      <c r="M2744" t="b">
        <v>0</v>
      </c>
      <c r="N2744">
        <v>18</v>
      </c>
      <c r="O2744" t="b">
        <v>0</v>
      </c>
      <c r="P2744" t="s">
        <v>8302</v>
      </c>
      <c r="Q2744" s="10" t="s">
        <v>8319</v>
      </c>
      <c r="R2744" t="s">
        <v>8355</v>
      </c>
      <c r="S2744">
        <f t="shared" si="170"/>
        <v>29</v>
      </c>
      <c r="T2744">
        <f t="shared" si="171"/>
        <v>2012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4">
        <f t="shared" si="168"/>
        <v>42662.328784722224</v>
      </c>
      <c r="J2745" s="14">
        <f t="shared" si="169"/>
        <v>42632.328784722224</v>
      </c>
      <c r="K2745">
        <v>1476863607</v>
      </c>
      <c r="L2745">
        <v>1474271607</v>
      </c>
      <c r="M2745" t="b">
        <v>0</v>
      </c>
      <c r="N2745">
        <v>0</v>
      </c>
      <c r="O2745" t="b">
        <v>0</v>
      </c>
      <c r="P2745" t="s">
        <v>8302</v>
      </c>
      <c r="Q2745" s="10" t="s">
        <v>8319</v>
      </c>
      <c r="R2745" t="s">
        <v>8355</v>
      </c>
      <c r="S2745">
        <f t="shared" si="170"/>
        <v>0</v>
      </c>
      <c r="T2745">
        <f t="shared" si="171"/>
        <v>2016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4">
        <f t="shared" si="168"/>
        <v>40968.062476851854</v>
      </c>
      <c r="J2746" s="14">
        <f t="shared" si="169"/>
        <v>40938.062476851854</v>
      </c>
      <c r="K2746">
        <v>1330478998</v>
      </c>
      <c r="L2746">
        <v>1327886998</v>
      </c>
      <c r="M2746" t="b">
        <v>0</v>
      </c>
      <c r="N2746">
        <v>22</v>
      </c>
      <c r="O2746" t="b">
        <v>0</v>
      </c>
      <c r="P2746" t="s">
        <v>8302</v>
      </c>
      <c r="Q2746" s="10" t="s">
        <v>8319</v>
      </c>
      <c r="R2746" t="s">
        <v>8355</v>
      </c>
      <c r="S2746">
        <f t="shared" si="170"/>
        <v>5</v>
      </c>
      <c r="T2746">
        <f t="shared" si="171"/>
        <v>2012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4">
        <f t="shared" si="168"/>
        <v>41104.988055555557</v>
      </c>
      <c r="J2747" s="14">
        <f t="shared" si="169"/>
        <v>41044.988055555557</v>
      </c>
      <c r="K2747">
        <v>1342309368</v>
      </c>
      <c r="L2747">
        <v>1337125368</v>
      </c>
      <c r="M2747" t="b">
        <v>0</v>
      </c>
      <c r="N2747">
        <v>49</v>
      </c>
      <c r="O2747" t="b">
        <v>0</v>
      </c>
      <c r="P2747" t="s">
        <v>8302</v>
      </c>
      <c r="Q2747" s="10" t="s">
        <v>8319</v>
      </c>
      <c r="R2747" t="s">
        <v>8355</v>
      </c>
      <c r="S2747">
        <f t="shared" si="170"/>
        <v>22</v>
      </c>
      <c r="T2747">
        <f t="shared" si="171"/>
        <v>2012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4">
        <f t="shared" si="168"/>
        <v>41880.781377314815</v>
      </c>
      <c r="J2748" s="14">
        <f t="shared" si="169"/>
        <v>41850.781377314815</v>
      </c>
      <c r="K2748">
        <v>1409337911</v>
      </c>
      <c r="L2748">
        <v>1406745911</v>
      </c>
      <c r="M2748" t="b">
        <v>0</v>
      </c>
      <c r="N2748">
        <v>19</v>
      </c>
      <c r="O2748" t="b">
        <v>0</v>
      </c>
      <c r="P2748" t="s">
        <v>8302</v>
      </c>
      <c r="Q2748" s="10" t="s">
        <v>8319</v>
      </c>
      <c r="R2748" t="s">
        <v>8355</v>
      </c>
      <c r="S2748">
        <f t="shared" si="170"/>
        <v>27</v>
      </c>
      <c r="T2748">
        <f t="shared" si="171"/>
        <v>2014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4">
        <f t="shared" si="168"/>
        <v>41076.131944444445</v>
      </c>
      <c r="J2749" s="14">
        <f t="shared" si="169"/>
        <v>41044.64811342593</v>
      </c>
      <c r="K2749">
        <v>1339816200</v>
      </c>
      <c r="L2749">
        <v>1337095997</v>
      </c>
      <c r="M2749" t="b">
        <v>0</v>
      </c>
      <c r="N2749">
        <v>4</v>
      </c>
      <c r="O2749" t="b">
        <v>0</v>
      </c>
      <c r="P2749" t="s">
        <v>8302</v>
      </c>
      <c r="Q2749" s="10" t="s">
        <v>8319</v>
      </c>
      <c r="R2749" t="s">
        <v>8355</v>
      </c>
      <c r="S2749">
        <f t="shared" si="170"/>
        <v>28</v>
      </c>
      <c r="T2749">
        <f t="shared" si="171"/>
        <v>2012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4">
        <f t="shared" si="168"/>
        <v>42615.7106712963</v>
      </c>
      <c r="J2750" s="14">
        <f t="shared" si="169"/>
        <v>42585.7106712963</v>
      </c>
      <c r="K2750">
        <v>1472835802</v>
      </c>
      <c r="L2750">
        <v>1470243802</v>
      </c>
      <c r="M2750" t="b">
        <v>0</v>
      </c>
      <c r="N2750">
        <v>4</v>
      </c>
      <c r="O2750" t="b">
        <v>0</v>
      </c>
      <c r="P2750" t="s">
        <v>8302</v>
      </c>
      <c r="Q2750" s="10" t="s">
        <v>8319</v>
      </c>
      <c r="R2750" t="s">
        <v>8355</v>
      </c>
      <c r="S2750">
        <f t="shared" si="170"/>
        <v>1</v>
      </c>
      <c r="T2750">
        <f t="shared" si="171"/>
        <v>2016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4">
        <f t="shared" si="168"/>
        <v>42098.757372685184</v>
      </c>
      <c r="J2751" s="14">
        <f t="shared" si="169"/>
        <v>42068.799039351856</v>
      </c>
      <c r="K2751">
        <v>1428171037</v>
      </c>
      <c r="L2751">
        <v>1425582637</v>
      </c>
      <c r="M2751" t="b">
        <v>0</v>
      </c>
      <c r="N2751">
        <v>2</v>
      </c>
      <c r="O2751" t="b">
        <v>0</v>
      </c>
      <c r="P2751" t="s">
        <v>8302</v>
      </c>
      <c r="Q2751" s="10" t="s">
        <v>8319</v>
      </c>
      <c r="R2751" t="s">
        <v>8355</v>
      </c>
      <c r="S2751">
        <f t="shared" si="170"/>
        <v>1</v>
      </c>
      <c r="T2751">
        <f t="shared" si="171"/>
        <v>2015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4">
        <f t="shared" si="168"/>
        <v>41090.833333333336</v>
      </c>
      <c r="J2752" s="14">
        <f t="shared" si="169"/>
        <v>41078.899826388886</v>
      </c>
      <c r="K2752">
        <v>1341086400</v>
      </c>
      <c r="L2752">
        <v>1340055345</v>
      </c>
      <c r="M2752" t="b">
        <v>0</v>
      </c>
      <c r="N2752">
        <v>0</v>
      </c>
      <c r="O2752" t="b">
        <v>0</v>
      </c>
      <c r="P2752" t="s">
        <v>8302</v>
      </c>
      <c r="Q2752" s="10" t="s">
        <v>8319</v>
      </c>
      <c r="R2752" t="s">
        <v>8355</v>
      </c>
      <c r="S2752">
        <f t="shared" si="170"/>
        <v>0</v>
      </c>
      <c r="T2752">
        <f t="shared" si="171"/>
        <v>2012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4">
        <f t="shared" si="168"/>
        <v>41807.887060185189</v>
      </c>
      <c r="J2753" s="14">
        <f t="shared" si="169"/>
        <v>41747.887060185189</v>
      </c>
      <c r="K2753">
        <v>1403039842</v>
      </c>
      <c r="L2753">
        <v>1397855842</v>
      </c>
      <c r="M2753" t="b">
        <v>0</v>
      </c>
      <c r="N2753">
        <v>0</v>
      </c>
      <c r="O2753" t="b">
        <v>0</v>
      </c>
      <c r="P2753" t="s">
        <v>8302</v>
      </c>
      <c r="Q2753" s="10" t="s">
        <v>8319</v>
      </c>
      <c r="R2753" t="s">
        <v>8355</v>
      </c>
      <c r="S2753">
        <f t="shared" si="170"/>
        <v>0</v>
      </c>
      <c r="T2753">
        <f t="shared" si="171"/>
        <v>2014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4">
        <f t="shared" ref="I2754:I2817" si="172">K2754/60/60/24+DATE(1970,1,1)</f>
        <v>40895.765092592592</v>
      </c>
      <c r="J2754" s="14">
        <f t="shared" ref="J2754:J2817" si="173">L2754/60/60/24+DATE(1970,1,1)</f>
        <v>40855.765092592592</v>
      </c>
      <c r="K2754">
        <v>1324232504</v>
      </c>
      <c r="L2754">
        <v>1320776504</v>
      </c>
      <c r="M2754" t="b">
        <v>0</v>
      </c>
      <c r="N2754">
        <v>14</v>
      </c>
      <c r="O2754" t="b">
        <v>0</v>
      </c>
      <c r="P2754" t="s">
        <v>8302</v>
      </c>
      <c r="Q2754" s="10" t="s">
        <v>8319</v>
      </c>
      <c r="R2754" t="s">
        <v>8355</v>
      </c>
      <c r="S2754">
        <f t="shared" ref="S2754:S2817" si="174">ROUND(E2754/D2754*100,0)</f>
        <v>11</v>
      </c>
      <c r="T2754">
        <f t="shared" ref="T2754:T2817" si="175">YEAR(J2754)</f>
        <v>2011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4">
        <f t="shared" si="172"/>
        <v>41147.900729166664</v>
      </c>
      <c r="J2755" s="14">
        <f t="shared" si="173"/>
        <v>41117.900729166664</v>
      </c>
      <c r="K2755">
        <v>1346017023</v>
      </c>
      <c r="L2755">
        <v>1343425023</v>
      </c>
      <c r="M2755" t="b">
        <v>0</v>
      </c>
      <c r="N2755">
        <v>8</v>
      </c>
      <c r="O2755" t="b">
        <v>0</v>
      </c>
      <c r="P2755" t="s">
        <v>8302</v>
      </c>
      <c r="Q2755" s="10" t="s">
        <v>8319</v>
      </c>
      <c r="R2755" t="s">
        <v>8355</v>
      </c>
      <c r="S2755">
        <f t="shared" si="174"/>
        <v>19</v>
      </c>
      <c r="T2755">
        <f t="shared" si="175"/>
        <v>2012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4">
        <f t="shared" si="172"/>
        <v>41893.636006944449</v>
      </c>
      <c r="J2756" s="14">
        <f t="shared" si="173"/>
        <v>41863.636006944449</v>
      </c>
      <c r="K2756">
        <v>1410448551</v>
      </c>
      <c r="L2756">
        <v>1407856551</v>
      </c>
      <c r="M2756" t="b">
        <v>0</v>
      </c>
      <c r="N2756">
        <v>0</v>
      </c>
      <c r="O2756" t="b">
        <v>0</v>
      </c>
      <c r="P2756" t="s">
        <v>8302</v>
      </c>
      <c r="Q2756" s="10" t="s">
        <v>8319</v>
      </c>
      <c r="R2756" t="s">
        <v>8355</v>
      </c>
      <c r="S2756">
        <f t="shared" si="174"/>
        <v>0</v>
      </c>
      <c r="T2756">
        <f t="shared" si="175"/>
        <v>2014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4">
        <f t="shared" si="172"/>
        <v>42102.790821759263</v>
      </c>
      <c r="J2757" s="14">
        <f t="shared" si="173"/>
        <v>42072.790821759263</v>
      </c>
      <c r="K2757">
        <v>1428519527</v>
      </c>
      <c r="L2757">
        <v>1425927527</v>
      </c>
      <c r="M2757" t="b">
        <v>0</v>
      </c>
      <c r="N2757">
        <v>15</v>
      </c>
      <c r="O2757" t="b">
        <v>0</v>
      </c>
      <c r="P2757" t="s">
        <v>8302</v>
      </c>
      <c r="Q2757" s="10" t="s">
        <v>8319</v>
      </c>
      <c r="R2757" t="s">
        <v>8355</v>
      </c>
      <c r="S2757">
        <f t="shared" si="174"/>
        <v>52</v>
      </c>
      <c r="T2757">
        <f t="shared" si="175"/>
        <v>2015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4">
        <f t="shared" si="172"/>
        <v>41650.90047453704</v>
      </c>
      <c r="J2758" s="14">
        <f t="shared" si="173"/>
        <v>41620.90047453704</v>
      </c>
      <c r="K2758">
        <v>1389476201</v>
      </c>
      <c r="L2758">
        <v>1386884201</v>
      </c>
      <c r="M2758" t="b">
        <v>0</v>
      </c>
      <c r="N2758">
        <v>33</v>
      </c>
      <c r="O2758" t="b">
        <v>0</v>
      </c>
      <c r="P2758" t="s">
        <v>8302</v>
      </c>
      <c r="Q2758" s="10" t="s">
        <v>8319</v>
      </c>
      <c r="R2758" t="s">
        <v>8355</v>
      </c>
      <c r="S2758">
        <f t="shared" si="174"/>
        <v>10</v>
      </c>
      <c r="T2758">
        <f t="shared" si="175"/>
        <v>2013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4">
        <f t="shared" si="172"/>
        <v>42588.65662037037</v>
      </c>
      <c r="J2759" s="14">
        <f t="shared" si="173"/>
        <v>42573.65662037037</v>
      </c>
      <c r="K2759">
        <v>1470498332</v>
      </c>
      <c r="L2759">
        <v>1469202332</v>
      </c>
      <c r="M2759" t="b">
        <v>0</v>
      </c>
      <c r="N2759">
        <v>2</v>
      </c>
      <c r="O2759" t="b">
        <v>0</v>
      </c>
      <c r="P2759" t="s">
        <v>8302</v>
      </c>
      <c r="Q2759" s="10" t="s">
        <v>8319</v>
      </c>
      <c r="R2759" t="s">
        <v>8355</v>
      </c>
      <c r="S2759">
        <f t="shared" si="174"/>
        <v>1</v>
      </c>
      <c r="T2759">
        <f t="shared" si="175"/>
        <v>2016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4">
        <f t="shared" si="172"/>
        <v>42653.441932870366</v>
      </c>
      <c r="J2760" s="14">
        <f t="shared" si="173"/>
        <v>42639.441932870366</v>
      </c>
      <c r="K2760">
        <v>1476095783</v>
      </c>
      <c r="L2760">
        <v>1474886183</v>
      </c>
      <c r="M2760" t="b">
        <v>0</v>
      </c>
      <c r="N2760">
        <v>6</v>
      </c>
      <c r="O2760" t="b">
        <v>0</v>
      </c>
      <c r="P2760" t="s">
        <v>8302</v>
      </c>
      <c r="Q2760" s="10" t="s">
        <v>8319</v>
      </c>
      <c r="R2760" t="s">
        <v>8355</v>
      </c>
      <c r="S2760">
        <f t="shared" si="174"/>
        <v>12</v>
      </c>
      <c r="T2760">
        <f t="shared" si="175"/>
        <v>2016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4">
        <f t="shared" si="172"/>
        <v>42567.36650462963</v>
      </c>
      <c r="J2761" s="14">
        <f t="shared" si="173"/>
        <v>42524.36650462963</v>
      </c>
      <c r="K2761">
        <v>1468658866</v>
      </c>
      <c r="L2761">
        <v>1464943666</v>
      </c>
      <c r="M2761" t="b">
        <v>0</v>
      </c>
      <c r="N2761">
        <v>2</v>
      </c>
      <c r="O2761" t="b">
        <v>0</v>
      </c>
      <c r="P2761" t="s">
        <v>8302</v>
      </c>
      <c r="Q2761" s="10" t="s">
        <v>8319</v>
      </c>
      <c r="R2761" t="s">
        <v>8355</v>
      </c>
      <c r="S2761">
        <f t="shared" si="174"/>
        <v>11</v>
      </c>
      <c r="T2761">
        <f t="shared" si="175"/>
        <v>2016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4">
        <f t="shared" si="172"/>
        <v>41445.461319444446</v>
      </c>
      <c r="J2762" s="14">
        <f t="shared" si="173"/>
        <v>41415.461319444446</v>
      </c>
      <c r="K2762">
        <v>1371726258</v>
      </c>
      <c r="L2762">
        <v>1369134258</v>
      </c>
      <c r="M2762" t="b">
        <v>0</v>
      </c>
      <c r="N2762">
        <v>0</v>
      </c>
      <c r="O2762" t="b">
        <v>0</v>
      </c>
      <c r="P2762" t="s">
        <v>8302</v>
      </c>
      <c r="Q2762" s="10" t="s">
        <v>8319</v>
      </c>
      <c r="R2762" t="s">
        <v>8355</v>
      </c>
      <c r="S2762">
        <f t="shared" si="174"/>
        <v>0</v>
      </c>
      <c r="T2762">
        <f t="shared" si="175"/>
        <v>2013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4">
        <f t="shared" si="172"/>
        <v>41277.063576388886</v>
      </c>
      <c r="J2763" s="14">
        <f t="shared" si="173"/>
        <v>41247.063576388886</v>
      </c>
      <c r="K2763">
        <v>1357176693</v>
      </c>
      <c r="L2763">
        <v>1354584693</v>
      </c>
      <c r="M2763" t="b">
        <v>0</v>
      </c>
      <c r="N2763">
        <v>4</v>
      </c>
      <c r="O2763" t="b">
        <v>0</v>
      </c>
      <c r="P2763" t="s">
        <v>8302</v>
      </c>
      <c r="Q2763" s="10" t="s">
        <v>8319</v>
      </c>
      <c r="R2763" t="s">
        <v>8355</v>
      </c>
      <c r="S2763">
        <f t="shared" si="174"/>
        <v>1</v>
      </c>
      <c r="T2763">
        <f t="shared" si="175"/>
        <v>2012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4">
        <f t="shared" si="172"/>
        <v>40986.995312500003</v>
      </c>
      <c r="J2764" s="14">
        <f t="shared" si="173"/>
        <v>40927.036979166667</v>
      </c>
      <c r="K2764">
        <v>1332114795</v>
      </c>
      <c r="L2764">
        <v>1326934395</v>
      </c>
      <c r="M2764" t="b">
        <v>0</v>
      </c>
      <c r="N2764">
        <v>1</v>
      </c>
      <c r="O2764" t="b">
        <v>0</v>
      </c>
      <c r="P2764" t="s">
        <v>8302</v>
      </c>
      <c r="Q2764" s="10" t="s">
        <v>8319</v>
      </c>
      <c r="R2764" t="s">
        <v>8355</v>
      </c>
      <c r="S2764">
        <f t="shared" si="174"/>
        <v>1</v>
      </c>
      <c r="T2764">
        <f t="shared" si="175"/>
        <v>2012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4">
        <f t="shared" si="172"/>
        <v>41418.579675925925</v>
      </c>
      <c r="J2765" s="14">
        <f t="shared" si="173"/>
        <v>41373.579675925925</v>
      </c>
      <c r="K2765">
        <v>1369403684</v>
      </c>
      <c r="L2765">
        <v>1365515684</v>
      </c>
      <c r="M2765" t="b">
        <v>0</v>
      </c>
      <c r="N2765">
        <v>3</v>
      </c>
      <c r="O2765" t="b">
        <v>0</v>
      </c>
      <c r="P2765" t="s">
        <v>8302</v>
      </c>
      <c r="Q2765" s="10" t="s">
        <v>8319</v>
      </c>
      <c r="R2765" t="s">
        <v>8355</v>
      </c>
      <c r="S2765">
        <f t="shared" si="174"/>
        <v>0</v>
      </c>
      <c r="T2765">
        <f t="shared" si="175"/>
        <v>2013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4">
        <f t="shared" si="172"/>
        <v>41059.791666666664</v>
      </c>
      <c r="J2766" s="14">
        <f t="shared" si="173"/>
        <v>41030.292025462964</v>
      </c>
      <c r="K2766">
        <v>1338404400</v>
      </c>
      <c r="L2766">
        <v>1335855631</v>
      </c>
      <c r="M2766" t="b">
        <v>0</v>
      </c>
      <c r="N2766">
        <v>4</v>
      </c>
      <c r="O2766" t="b">
        <v>0</v>
      </c>
      <c r="P2766" t="s">
        <v>8302</v>
      </c>
      <c r="Q2766" s="10" t="s">
        <v>8319</v>
      </c>
      <c r="R2766" t="s">
        <v>8355</v>
      </c>
      <c r="S2766">
        <f t="shared" si="174"/>
        <v>1</v>
      </c>
      <c r="T2766">
        <f t="shared" si="175"/>
        <v>2012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4">
        <f t="shared" si="172"/>
        <v>41210.579027777778</v>
      </c>
      <c r="J2767" s="14">
        <f t="shared" si="173"/>
        <v>41194.579027777778</v>
      </c>
      <c r="K2767">
        <v>1351432428</v>
      </c>
      <c r="L2767">
        <v>1350050028</v>
      </c>
      <c r="M2767" t="b">
        <v>0</v>
      </c>
      <c r="N2767">
        <v>0</v>
      </c>
      <c r="O2767" t="b">
        <v>0</v>
      </c>
      <c r="P2767" t="s">
        <v>8302</v>
      </c>
      <c r="Q2767" s="10" t="s">
        <v>8319</v>
      </c>
      <c r="R2767" t="s">
        <v>8355</v>
      </c>
      <c r="S2767">
        <f t="shared" si="174"/>
        <v>0</v>
      </c>
      <c r="T2767">
        <f t="shared" si="175"/>
        <v>2012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4">
        <f t="shared" si="172"/>
        <v>40766.668032407404</v>
      </c>
      <c r="J2768" s="14">
        <f t="shared" si="173"/>
        <v>40736.668032407404</v>
      </c>
      <c r="K2768">
        <v>1313078518</v>
      </c>
      <c r="L2768">
        <v>1310486518</v>
      </c>
      <c r="M2768" t="b">
        <v>0</v>
      </c>
      <c r="N2768">
        <v>4</v>
      </c>
      <c r="O2768" t="b">
        <v>0</v>
      </c>
      <c r="P2768" t="s">
        <v>8302</v>
      </c>
      <c r="Q2768" s="10" t="s">
        <v>8319</v>
      </c>
      <c r="R2768" t="s">
        <v>8355</v>
      </c>
      <c r="S2768">
        <f t="shared" si="174"/>
        <v>2</v>
      </c>
      <c r="T2768">
        <f t="shared" si="175"/>
        <v>2011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4">
        <f t="shared" si="172"/>
        <v>42232.958912037036</v>
      </c>
      <c r="J2769" s="14">
        <f t="shared" si="173"/>
        <v>42172.958912037036</v>
      </c>
      <c r="K2769">
        <v>1439766050</v>
      </c>
      <c r="L2769">
        <v>1434582050</v>
      </c>
      <c r="M2769" t="b">
        <v>0</v>
      </c>
      <c r="N2769">
        <v>3</v>
      </c>
      <c r="O2769" t="b">
        <v>0</v>
      </c>
      <c r="P2769" t="s">
        <v>8302</v>
      </c>
      <c r="Q2769" s="10" t="s">
        <v>8319</v>
      </c>
      <c r="R2769" t="s">
        <v>8355</v>
      </c>
      <c r="S2769">
        <f t="shared" si="174"/>
        <v>1</v>
      </c>
      <c r="T2769">
        <f t="shared" si="175"/>
        <v>2015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4">
        <f t="shared" si="172"/>
        <v>40997.573182870372</v>
      </c>
      <c r="J2770" s="14">
        <f t="shared" si="173"/>
        <v>40967.614849537036</v>
      </c>
      <c r="K2770">
        <v>1333028723</v>
      </c>
      <c r="L2770">
        <v>1330440323</v>
      </c>
      <c r="M2770" t="b">
        <v>0</v>
      </c>
      <c r="N2770">
        <v>34</v>
      </c>
      <c r="O2770" t="b">
        <v>0</v>
      </c>
      <c r="P2770" t="s">
        <v>8302</v>
      </c>
      <c r="Q2770" s="10" t="s">
        <v>8319</v>
      </c>
      <c r="R2770" t="s">
        <v>8355</v>
      </c>
      <c r="S2770">
        <f t="shared" si="174"/>
        <v>14</v>
      </c>
      <c r="T2770">
        <f t="shared" si="175"/>
        <v>2012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4">
        <f t="shared" si="172"/>
        <v>41795.826273148145</v>
      </c>
      <c r="J2771" s="14">
        <f t="shared" si="173"/>
        <v>41745.826273148145</v>
      </c>
      <c r="K2771">
        <v>1401997790</v>
      </c>
      <c r="L2771">
        <v>1397677790</v>
      </c>
      <c r="M2771" t="b">
        <v>0</v>
      </c>
      <c r="N2771">
        <v>2</v>
      </c>
      <c r="O2771" t="b">
        <v>0</v>
      </c>
      <c r="P2771" t="s">
        <v>8302</v>
      </c>
      <c r="Q2771" s="10" t="s">
        <v>8319</v>
      </c>
      <c r="R2771" t="s">
        <v>8355</v>
      </c>
      <c r="S2771">
        <f t="shared" si="174"/>
        <v>0</v>
      </c>
      <c r="T2771">
        <f t="shared" si="175"/>
        <v>2014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4">
        <f t="shared" si="172"/>
        <v>41716.663541666669</v>
      </c>
      <c r="J2772" s="14">
        <f t="shared" si="173"/>
        <v>41686.705208333333</v>
      </c>
      <c r="K2772">
        <v>1395158130</v>
      </c>
      <c r="L2772">
        <v>1392569730</v>
      </c>
      <c r="M2772" t="b">
        <v>0</v>
      </c>
      <c r="N2772">
        <v>33</v>
      </c>
      <c r="O2772" t="b">
        <v>0</v>
      </c>
      <c r="P2772" t="s">
        <v>8302</v>
      </c>
      <c r="Q2772" s="10" t="s">
        <v>8319</v>
      </c>
      <c r="R2772" t="s">
        <v>8355</v>
      </c>
      <c r="S2772">
        <f t="shared" si="174"/>
        <v>10</v>
      </c>
      <c r="T2772">
        <f t="shared" si="175"/>
        <v>2014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4">
        <f t="shared" si="172"/>
        <v>41306.708333333336</v>
      </c>
      <c r="J2773" s="14">
        <f t="shared" si="173"/>
        <v>41257.531712962962</v>
      </c>
      <c r="K2773">
        <v>1359738000</v>
      </c>
      <c r="L2773">
        <v>1355489140</v>
      </c>
      <c r="M2773" t="b">
        <v>0</v>
      </c>
      <c r="N2773">
        <v>0</v>
      </c>
      <c r="O2773" t="b">
        <v>0</v>
      </c>
      <c r="P2773" t="s">
        <v>8302</v>
      </c>
      <c r="Q2773" s="10" t="s">
        <v>8319</v>
      </c>
      <c r="R2773" t="s">
        <v>8355</v>
      </c>
      <c r="S2773">
        <f t="shared" si="174"/>
        <v>0</v>
      </c>
      <c r="T2773">
        <f t="shared" si="175"/>
        <v>2012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4">
        <f t="shared" si="172"/>
        <v>41552.869143518517</v>
      </c>
      <c r="J2774" s="14">
        <f t="shared" si="173"/>
        <v>41537.869143518517</v>
      </c>
      <c r="K2774">
        <v>1381006294</v>
      </c>
      <c r="L2774">
        <v>1379710294</v>
      </c>
      <c r="M2774" t="b">
        <v>0</v>
      </c>
      <c r="N2774">
        <v>0</v>
      </c>
      <c r="O2774" t="b">
        <v>0</v>
      </c>
      <c r="P2774" t="s">
        <v>8302</v>
      </c>
      <c r="Q2774" s="10" t="s">
        <v>8319</v>
      </c>
      <c r="R2774" t="s">
        <v>8355</v>
      </c>
      <c r="S2774">
        <f t="shared" si="174"/>
        <v>0</v>
      </c>
      <c r="T2774">
        <f t="shared" si="175"/>
        <v>2013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4">
        <f t="shared" si="172"/>
        <v>42484.86482638889</v>
      </c>
      <c r="J2775" s="14">
        <f t="shared" si="173"/>
        <v>42474.86482638889</v>
      </c>
      <c r="K2775">
        <v>1461530721</v>
      </c>
      <c r="L2775">
        <v>1460666721</v>
      </c>
      <c r="M2775" t="b">
        <v>0</v>
      </c>
      <c r="N2775">
        <v>1</v>
      </c>
      <c r="O2775" t="b">
        <v>0</v>
      </c>
      <c r="P2775" t="s">
        <v>8302</v>
      </c>
      <c r="Q2775" s="10" t="s">
        <v>8319</v>
      </c>
      <c r="R2775" t="s">
        <v>8355</v>
      </c>
      <c r="S2775">
        <f t="shared" si="174"/>
        <v>0</v>
      </c>
      <c r="T2775">
        <f t="shared" si="175"/>
        <v>2016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4">
        <f t="shared" si="172"/>
        <v>41341.126481481479</v>
      </c>
      <c r="J2776" s="14">
        <f t="shared" si="173"/>
        <v>41311.126481481479</v>
      </c>
      <c r="K2776">
        <v>1362711728</v>
      </c>
      <c r="L2776">
        <v>1360119728</v>
      </c>
      <c r="M2776" t="b">
        <v>0</v>
      </c>
      <c r="N2776">
        <v>13</v>
      </c>
      <c r="O2776" t="b">
        <v>0</v>
      </c>
      <c r="P2776" t="s">
        <v>8302</v>
      </c>
      <c r="Q2776" s="10" t="s">
        <v>8319</v>
      </c>
      <c r="R2776" t="s">
        <v>8355</v>
      </c>
      <c r="S2776">
        <f t="shared" si="174"/>
        <v>14</v>
      </c>
      <c r="T2776">
        <f t="shared" si="175"/>
        <v>2013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4">
        <f t="shared" si="172"/>
        <v>40893.013356481482</v>
      </c>
      <c r="J2777" s="14">
        <f t="shared" si="173"/>
        <v>40863.013356481482</v>
      </c>
      <c r="K2777">
        <v>1323994754</v>
      </c>
      <c r="L2777">
        <v>1321402754</v>
      </c>
      <c r="M2777" t="b">
        <v>0</v>
      </c>
      <c r="N2777">
        <v>2</v>
      </c>
      <c r="O2777" t="b">
        <v>0</v>
      </c>
      <c r="P2777" t="s">
        <v>8302</v>
      </c>
      <c r="Q2777" s="10" t="s">
        <v>8319</v>
      </c>
      <c r="R2777" t="s">
        <v>8355</v>
      </c>
      <c r="S2777">
        <f t="shared" si="174"/>
        <v>3</v>
      </c>
      <c r="T2777">
        <f t="shared" si="175"/>
        <v>2011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4">
        <f t="shared" si="172"/>
        <v>42167.297175925924</v>
      </c>
      <c r="J2778" s="14">
        <f t="shared" si="173"/>
        <v>42136.297175925924</v>
      </c>
      <c r="K2778">
        <v>1434092876</v>
      </c>
      <c r="L2778">
        <v>1431414476</v>
      </c>
      <c r="M2778" t="b">
        <v>0</v>
      </c>
      <c r="N2778">
        <v>36</v>
      </c>
      <c r="O2778" t="b">
        <v>0</v>
      </c>
      <c r="P2778" t="s">
        <v>8302</v>
      </c>
      <c r="Q2778" s="10" t="s">
        <v>8319</v>
      </c>
      <c r="R2778" t="s">
        <v>8355</v>
      </c>
      <c r="S2778">
        <f t="shared" si="174"/>
        <v>8</v>
      </c>
      <c r="T2778">
        <f t="shared" si="175"/>
        <v>2015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4">
        <f t="shared" si="172"/>
        <v>42202.669027777782</v>
      </c>
      <c r="J2779" s="14">
        <f t="shared" si="173"/>
        <v>42172.669027777782</v>
      </c>
      <c r="K2779">
        <v>1437149004</v>
      </c>
      <c r="L2779">
        <v>1434557004</v>
      </c>
      <c r="M2779" t="b">
        <v>0</v>
      </c>
      <c r="N2779">
        <v>1</v>
      </c>
      <c r="O2779" t="b">
        <v>0</v>
      </c>
      <c r="P2779" t="s">
        <v>8302</v>
      </c>
      <c r="Q2779" s="10" t="s">
        <v>8319</v>
      </c>
      <c r="R2779" t="s">
        <v>8355</v>
      </c>
      <c r="S2779">
        <f t="shared" si="174"/>
        <v>0</v>
      </c>
      <c r="T2779">
        <f t="shared" si="175"/>
        <v>2015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4">
        <f t="shared" si="172"/>
        <v>41876.978078703702</v>
      </c>
      <c r="J2780" s="14">
        <f t="shared" si="173"/>
        <v>41846.978078703702</v>
      </c>
      <c r="K2780">
        <v>1409009306</v>
      </c>
      <c r="L2780">
        <v>1406417306</v>
      </c>
      <c r="M2780" t="b">
        <v>0</v>
      </c>
      <c r="N2780">
        <v>15</v>
      </c>
      <c r="O2780" t="b">
        <v>0</v>
      </c>
      <c r="P2780" t="s">
        <v>8302</v>
      </c>
      <c r="Q2780" s="10" t="s">
        <v>8319</v>
      </c>
      <c r="R2780" t="s">
        <v>8355</v>
      </c>
      <c r="S2780">
        <f t="shared" si="174"/>
        <v>26</v>
      </c>
      <c r="T2780">
        <f t="shared" si="175"/>
        <v>2014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4">
        <f t="shared" si="172"/>
        <v>42330.627557870372</v>
      </c>
      <c r="J2781" s="14">
        <f t="shared" si="173"/>
        <v>42300.585891203707</v>
      </c>
      <c r="K2781">
        <v>1448204621</v>
      </c>
      <c r="L2781">
        <v>1445609021</v>
      </c>
      <c r="M2781" t="b">
        <v>0</v>
      </c>
      <c r="N2781">
        <v>1</v>
      </c>
      <c r="O2781" t="b">
        <v>0</v>
      </c>
      <c r="P2781" t="s">
        <v>8302</v>
      </c>
      <c r="Q2781" s="10" t="s">
        <v>8319</v>
      </c>
      <c r="R2781" t="s">
        <v>8355</v>
      </c>
      <c r="S2781">
        <f t="shared" si="174"/>
        <v>2</v>
      </c>
      <c r="T2781">
        <f t="shared" si="175"/>
        <v>2015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4">
        <f t="shared" si="172"/>
        <v>42804.447777777779</v>
      </c>
      <c r="J2782" s="14">
        <f t="shared" si="173"/>
        <v>42774.447777777779</v>
      </c>
      <c r="K2782">
        <v>1489142688</v>
      </c>
      <c r="L2782">
        <v>1486550688</v>
      </c>
      <c r="M2782" t="b">
        <v>0</v>
      </c>
      <c r="N2782">
        <v>0</v>
      </c>
      <c r="O2782" t="b">
        <v>0</v>
      </c>
      <c r="P2782" t="s">
        <v>8302</v>
      </c>
      <c r="Q2782" s="10" t="s">
        <v>8319</v>
      </c>
      <c r="R2782" t="s">
        <v>8355</v>
      </c>
      <c r="S2782">
        <f t="shared" si="174"/>
        <v>0</v>
      </c>
      <c r="T2782">
        <f t="shared" si="175"/>
        <v>2017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4">
        <f t="shared" si="172"/>
        <v>42047.291666666672</v>
      </c>
      <c r="J2783" s="14">
        <f t="shared" si="173"/>
        <v>42018.94159722222</v>
      </c>
      <c r="K2783">
        <v>1423724400</v>
      </c>
      <c r="L2783">
        <v>1421274954</v>
      </c>
      <c r="M2783" t="b">
        <v>0</v>
      </c>
      <c r="N2783">
        <v>28</v>
      </c>
      <c r="O2783" t="b">
        <v>1</v>
      </c>
      <c r="P2783" t="s">
        <v>8269</v>
      </c>
      <c r="Q2783" s="10" t="s">
        <v>8314</v>
      </c>
      <c r="R2783" t="s">
        <v>8315</v>
      </c>
      <c r="S2783">
        <f t="shared" si="174"/>
        <v>105</v>
      </c>
      <c r="T2783">
        <f t="shared" si="175"/>
        <v>2015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4">
        <f t="shared" si="172"/>
        <v>42052.207638888889</v>
      </c>
      <c r="J2784" s="14">
        <f t="shared" si="173"/>
        <v>42026.924976851849</v>
      </c>
      <c r="K2784">
        <v>1424149140</v>
      </c>
      <c r="L2784">
        <v>1421964718</v>
      </c>
      <c r="M2784" t="b">
        <v>0</v>
      </c>
      <c r="N2784">
        <v>18</v>
      </c>
      <c r="O2784" t="b">
        <v>1</v>
      </c>
      <c r="P2784" t="s">
        <v>8269</v>
      </c>
      <c r="Q2784" s="10" t="s">
        <v>8314</v>
      </c>
      <c r="R2784" t="s">
        <v>8315</v>
      </c>
      <c r="S2784">
        <f t="shared" si="174"/>
        <v>120</v>
      </c>
      <c r="T2784">
        <f t="shared" si="175"/>
        <v>2015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4">
        <f t="shared" si="172"/>
        <v>42117.535254629634</v>
      </c>
      <c r="J2785" s="14">
        <f t="shared" si="173"/>
        <v>42103.535254629634</v>
      </c>
      <c r="K2785">
        <v>1429793446</v>
      </c>
      <c r="L2785">
        <v>1428583846</v>
      </c>
      <c r="M2785" t="b">
        <v>0</v>
      </c>
      <c r="N2785">
        <v>61</v>
      </c>
      <c r="O2785" t="b">
        <v>1</v>
      </c>
      <c r="P2785" t="s">
        <v>8269</v>
      </c>
      <c r="Q2785" s="10" t="s">
        <v>8314</v>
      </c>
      <c r="R2785" t="s">
        <v>8315</v>
      </c>
      <c r="S2785">
        <f t="shared" si="174"/>
        <v>115</v>
      </c>
      <c r="T2785">
        <f t="shared" si="175"/>
        <v>2015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4">
        <f t="shared" si="172"/>
        <v>41941.787534722222</v>
      </c>
      <c r="J2786" s="14">
        <f t="shared" si="173"/>
        <v>41920.787534722222</v>
      </c>
      <c r="K2786">
        <v>1414608843</v>
      </c>
      <c r="L2786">
        <v>1412794443</v>
      </c>
      <c r="M2786" t="b">
        <v>0</v>
      </c>
      <c r="N2786">
        <v>108</v>
      </c>
      <c r="O2786" t="b">
        <v>1</v>
      </c>
      <c r="P2786" t="s">
        <v>8269</v>
      </c>
      <c r="Q2786" s="10" t="s">
        <v>8314</v>
      </c>
      <c r="R2786" t="s">
        <v>8315</v>
      </c>
      <c r="S2786">
        <f t="shared" si="174"/>
        <v>119</v>
      </c>
      <c r="T2786">
        <f t="shared" si="175"/>
        <v>2014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4">
        <f t="shared" si="172"/>
        <v>42587.875</v>
      </c>
      <c r="J2787" s="14">
        <f t="shared" si="173"/>
        <v>42558.189432870371</v>
      </c>
      <c r="K2787">
        <v>1470430800</v>
      </c>
      <c r="L2787">
        <v>1467865967</v>
      </c>
      <c r="M2787" t="b">
        <v>0</v>
      </c>
      <c r="N2787">
        <v>142</v>
      </c>
      <c r="O2787" t="b">
        <v>1</v>
      </c>
      <c r="P2787" t="s">
        <v>8269</v>
      </c>
      <c r="Q2787" s="10" t="s">
        <v>8314</v>
      </c>
      <c r="R2787" t="s">
        <v>8315</v>
      </c>
      <c r="S2787">
        <f t="shared" si="174"/>
        <v>105</v>
      </c>
      <c r="T2787">
        <f t="shared" si="175"/>
        <v>2016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4">
        <f t="shared" si="172"/>
        <v>41829.569212962961</v>
      </c>
      <c r="J2788" s="14">
        <f t="shared" si="173"/>
        <v>41815.569212962961</v>
      </c>
      <c r="K2788">
        <v>1404913180</v>
      </c>
      <c r="L2788">
        <v>1403703580</v>
      </c>
      <c r="M2788" t="b">
        <v>0</v>
      </c>
      <c r="N2788">
        <v>74</v>
      </c>
      <c r="O2788" t="b">
        <v>1</v>
      </c>
      <c r="P2788" t="s">
        <v>8269</v>
      </c>
      <c r="Q2788" s="10" t="s">
        <v>8314</v>
      </c>
      <c r="R2788" t="s">
        <v>8315</v>
      </c>
      <c r="S2788">
        <f t="shared" si="174"/>
        <v>118</v>
      </c>
      <c r="T2788">
        <f t="shared" si="175"/>
        <v>2014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4">
        <f t="shared" si="172"/>
        <v>41838.198518518519</v>
      </c>
      <c r="J2789" s="14">
        <f t="shared" si="173"/>
        <v>41808.198518518519</v>
      </c>
      <c r="K2789">
        <v>1405658752</v>
      </c>
      <c r="L2789">
        <v>1403066752</v>
      </c>
      <c r="M2789" t="b">
        <v>0</v>
      </c>
      <c r="N2789">
        <v>38</v>
      </c>
      <c r="O2789" t="b">
        <v>1</v>
      </c>
      <c r="P2789" t="s">
        <v>8269</v>
      </c>
      <c r="Q2789" s="10" t="s">
        <v>8314</v>
      </c>
      <c r="R2789" t="s">
        <v>8315</v>
      </c>
      <c r="S2789">
        <f t="shared" si="174"/>
        <v>120</v>
      </c>
      <c r="T2789">
        <f t="shared" si="175"/>
        <v>2014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4">
        <f t="shared" si="172"/>
        <v>42580.701886574068</v>
      </c>
      <c r="J2790" s="14">
        <f t="shared" si="173"/>
        <v>42550.701886574068</v>
      </c>
      <c r="K2790">
        <v>1469811043</v>
      </c>
      <c r="L2790">
        <v>1467219043</v>
      </c>
      <c r="M2790" t="b">
        <v>0</v>
      </c>
      <c r="N2790">
        <v>20</v>
      </c>
      <c r="O2790" t="b">
        <v>1</v>
      </c>
      <c r="P2790" t="s">
        <v>8269</v>
      </c>
      <c r="Q2790" s="10" t="s">
        <v>8314</v>
      </c>
      <c r="R2790" t="s">
        <v>8315</v>
      </c>
      <c r="S2790">
        <f t="shared" si="174"/>
        <v>103</v>
      </c>
      <c r="T2790">
        <f t="shared" si="175"/>
        <v>2016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4">
        <f t="shared" si="172"/>
        <v>42075.166666666672</v>
      </c>
      <c r="J2791" s="14">
        <f t="shared" si="173"/>
        <v>42056.013124999998</v>
      </c>
      <c r="K2791">
        <v>1426132800</v>
      </c>
      <c r="L2791">
        <v>1424477934</v>
      </c>
      <c r="M2791" t="b">
        <v>0</v>
      </c>
      <c r="N2791">
        <v>24</v>
      </c>
      <c r="O2791" t="b">
        <v>1</v>
      </c>
      <c r="P2791" t="s">
        <v>8269</v>
      </c>
      <c r="Q2791" s="10" t="s">
        <v>8314</v>
      </c>
      <c r="R2791" t="s">
        <v>8315</v>
      </c>
      <c r="S2791">
        <f t="shared" si="174"/>
        <v>101</v>
      </c>
      <c r="T2791">
        <f t="shared" si="175"/>
        <v>2015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4">
        <f t="shared" si="172"/>
        <v>42046.938692129625</v>
      </c>
      <c r="J2792" s="14">
        <f t="shared" si="173"/>
        <v>42016.938692129625</v>
      </c>
      <c r="K2792">
        <v>1423693903</v>
      </c>
      <c r="L2792">
        <v>1421101903</v>
      </c>
      <c r="M2792" t="b">
        <v>0</v>
      </c>
      <c r="N2792">
        <v>66</v>
      </c>
      <c r="O2792" t="b">
        <v>1</v>
      </c>
      <c r="P2792" t="s">
        <v>8269</v>
      </c>
      <c r="Q2792" s="10" t="s">
        <v>8314</v>
      </c>
      <c r="R2792" t="s">
        <v>8315</v>
      </c>
      <c r="S2792">
        <f t="shared" si="174"/>
        <v>105</v>
      </c>
      <c r="T2792">
        <f t="shared" si="175"/>
        <v>2015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4">
        <f t="shared" si="172"/>
        <v>42622.166666666672</v>
      </c>
      <c r="J2793" s="14">
        <f t="shared" si="173"/>
        <v>42591.899988425925</v>
      </c>
      <c r="K2793">
        <v>1473393600</v>
      </c>
      <c r="L2793">
        <v>1470778559</v>
      </c>
      <c r="M2793" t="b">
        <v>0</v>
      </c>
      <c r="N2793">
        <v>28</v>
      </c>
      <c r="O2793" t="b">
        <v>1</v>
      </c>
      <c r="P2793" t="s">
        <v>8269</v>
      </c>
      <c r="Q2793" s="10" t="s">
        <v>8314</v>
      </c>
      <c r="R2793" t="s">
        <v>8315</v>
      </c>
      <c r="S2793">
        <f t="shared" si="174"/>
        <v>103</v>
      </c>
      <c r="T2793">
        <f t="shared" si="175"/>
        <v>2016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4">
        <f t="shared" si="172"/>
        <v>42228.231006944443</v>
      </c>
      <c r="J2794" s="14">
        <f t="shared" si="173"/>
        <v>42183.231006944443</v>
      </c>
      <c r="K2794">
        <v>1439357559</v>
      </c>
      <c r="L2794">
        <v>1435469559</v>
      </c>
      <c r="M2794" t="b">
        <v>0</v>
      </c>
      <c r="N2794">
        <v>24</v>
      </c>
      <c r="O2794" t="b">
        <v>1</v>
      </c>
      <c r="P2794" t="s">
        <v>8269</v>
      </c>
      <c r="Q2794" s="10" t="s">
        <v>8314</v>
      </c>
      <c r="R2794" t="s">
        <v>8315</v>
      </c>
      <c r="S2794">
        <f t="shared" si="174"/>
        <v>108</v>
      </c>
      <c r="T2794">
        <f t="shared" si="175"/>
        <v>2015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4">
        <f t="shared" si="172"/>
        <v>42206.419039351851</v>
      </c>
      <c r="J2795" s="14">
        <f t="shared" si="173"/>
        <v>42176.419039351851</v>
      </c>
      <c r="K2795">
        <v>1437473005</v>
      </c>
      <c r="L2795">
        <v>1434881005</v>
      </c>
      <c r="M2795" t="b">
        <v>0</v>
      </c>
      <c r="N2795">
        <v>73</v>
      </c>
      <c r="O2795" t="b">
        <v>1</v>
      </c>
      <c r="P2795" t="s">
        <v>8269</v>
      </c>
      <c r="Q2795" s="10" t="s">
        <v>8314</v>
      </c>
      <c r="R2795" t="s">
        <v>8315</v>
      </c>
      <c r="S2795">
        <f t="shared" si="174"/>
        <v>111</v>
      </c>
      <c r="T2795">
        <f t="shared" si="175"/>
        <v>2015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4">
        <f t="shared" si="172"/>
        <v>42432.791666666672</v>
      </c>
      <c r="J2796" s="14">
        <f t="shared" si="173"/>
        <v>42416.691655092596</v>
      </c>
      <c r="K2796">
        <v>1457031600</v>
      </c>
      <c r="L2796">
        <v>1455640559</v>
      </c>
      <c r="M2796" t="b">
        <v>0</v>
      </c>
      <c r="N2796">
        <v>3</v>
      </c>
      <c r="O2796" t="b">
        <v>1</v>
      </c>
      <c r="P2796" t="s">
        <v>8269</v>
      </c>
      <c r="Q2796" s="10" t="s">
        <v>8314</v>
      </c>
      <c r="R2796" t="s">
        <v>8315</v>
      </c>
      <c r="S2796">
        <f t="shared" si="174"/>
        <v>150</v>
      </c>
      <c r="T2796">
        <f t="shared" si="175"/>
        <v>2016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4">
        <f t="shared" si="172"/>
        <v>41796.958333333336</v>
      </c>
      <c r="J2797" s="14">
        <f t="shared" si="173"/>
        <v>41780.525937500002</v>
      </c>
      <c r="K2797">
        <v>1402095600</v>
      </c>
      <c r="L2797">
        <v>1400675841</v>
      </c>
      <c r="M2797" t="b">
        <v>0</v>
      </c>
      <c r="N2797">
        <v>20</v>
      </c>
      <c r="O2797" t="b">
        <v>1</v>
      </c>
      <c r="P2797" t="s">
        <v>8269</v>
      </c>
      <c r="Q2797" s="10" t="s">
        <v>8314</v>
      </c>
      <c r="R2797" t="s">
        <v>8315</v>
      </c>
      <c r="S2797">
        <f t="shared" si="174"/>
        <v>104</v>
      </c>
      <c r="T2797">
        <f t="shared" si="175"/>
        <v>2014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4">
        <f t="shared" si="172"/>
        <v>41825.528101851851</v>
      </c>
      <c r="J2798" s="14">
        <f t="shared" si="173"/>
        <v>41795.528101851851</v>
      </c>
      <c r="K2798">
        <v>1404564028</v>
      </c>
      <c r="L2798">
        <v>1401972028</v>
      </c>
      <c r="M2798" t="b">
        <v>0</v>
      </c>
      <c r="N2798">
        <v>21</v>
      </c>
      <c r="O2798" t="b">
        <v>1</v>
      </c>
      <c r="P2798" t="s">
        <v>8269</v>
      </c>
      <c r="Q2798" s="10" t="s">
        <v>8314</v>
      </c>
      <c r="R2798" t="s">
        <v>8315</v>
      </c>
      <c r="S2798">
        <f t="shared" si="174"/>
        <v>116</v>
      </c>
      <c r="T2798">
        <f t="shared" si="175"/>
        <v>2014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4">
        <f t="shared" si="172"/>
        <v>41828.94027777778</v>
      </c>
      <c r="J2799" s="14">
        <f t="shared" si="173"/>
        <v>41798.94027777778</v>
      </c>
      <c r="K2799">
        <v>1404858840</v>
      </c>
      <c r="L2799">
        <v>1402266840</v>
      </c>
      <c r="M2799" t="b">
        <v>0</v>
      </c>
      <c r="N2799">
        <v>94</v>
      </c>
      <c r="O2799" t="b">
        <v>1</v>
      </c>
      <c r="P2799" t="s">
        <v>8269</v>
      </c>
      <c r="Q2799" s="10" t="s">
        <v>8314</v>
      </c>
      <c r="R2799" t="s">
        <v>8315</v>
      </c>
      <c r="S2799">
        <f t="shared" si="174"/>
        <v>103</v>
      </c>
      <c r="T2799">
        <f t="shared" si="175"/>
        <v>2014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4">
        <f t="shared" si="172"/>
        <v>42216.666666666672</v>
      </c>
      <c r="J2800" s="14">
        <f t="shared" si="173"/>
        <v>42201.675011574072</v>
      </c>
      <c r="K2800">
        <v>1438358400</v>
      </c>
      <c r="L2800">
        <v>1437063121</v>
      </c>
      <c r="M2800" t="b">
        <v>0</v>
      </c>
      <c r="N2800">
        <v>139</v>
      </c>
      <c r="O2800" t="b">
        <v>1</v>
      </c>
      <c r="P2800" t="s">
        <v>8269</v>
      </c>
      <c r="Q2800" s="10" t="s">
        <v>8314</v>
      </c>
      <c r="R2800" t="s">
        <v>8315</v>
      </c>
      <c r="S2800">
        <f t="shared" si="174"/>
        <v>101</v>
      </c>
      <c r="T2800">
        <f t="shared" si="175"/>
        <v>2015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4">
        <f t="shared" si="172"/>
        <v>42538.666666666672</v>
      </c>
      <c r="J2801" s="14">
        <f t="shared" si="173"/>
        <v>42507.264699074076</v>
      </c>
      <c r="K2801">
        <v>1466179200</v>
      </c>
      <c r="L2801">
        <v>1463466070</v>
      </c>
      <c r="M2801" t="b">
        <v>0</v>
      </c>
      <c r="N2801">
        <v>130</v>
      </c>
      <c r="O2801" t="b">
        <v>1</v>
      </c>
      <c r="P2801" t="s">
        <v>8269</v>
      </c>
      <c r="Q2801" s="10" t="s">
        <v>8314</v>
      </c>
      <c r="R2801" t="s">
        <v>8315</v>
      </c>
      <c r="S2801">
        <f t="shared" si="174"/>
        <v>117</v>
      </c>
      <c r="T2801">
        <f t="shared" si="175"/>
        <v>2016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4">
        <f t="shared" si="172"/>
        <v>42008.552847222221</v>
      </c>
      <c r="J2802" s="14">
        <f t="shared" si="173"/>
        <v>41948.552847222221</v>
      </c>
      <c r="K2802">
        <v>1420377366</v>
      </c>
      <c r="L2802">
        <v>1415193366</v>
      </c>
      <c r="M2802" t="b">
        <v>0</v>
      </c>
      <c r="N2802">
        <v>31</v>
      </c>
      <c r="O2802" t="b">
        <v>1</v>
      </c>
      <c r="P2802" t="s">
        <v>8269</v>
      </c>
      <c r="Q2802" s="10" t="s">
        <v>8314</v>
      </c>
      <c r="R2802" t="s">
        <v>8315</v>
      </c>
      <c r="S2802">
        <f t="shared" si="174"/>
        <v>133</v>
      </c>
      <c r="T2802">
        <f t="shared" si="175"/>
        <v>2014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4">
        <f t="shared" si="172"/>
        <v>41922.458333333336</v>
      </c>
      <c r="J2803" s="14">
        <f t="shared" si="173"/>
        <v>41900.243159722224</v>
      </c>
      <c r="K2803">
        <v>1412938800</v>
      </c>
      <c r="L2803">
        <v>1411019409</v>
      </c>
      <c r="M2803" t="b">
        <v>0</v>
      </c>
      <c r="N2803">
        <v>13</v>
      </c>
      <c r="O2803" t="b">
        <v>1</v>
      </c>
      <c r="P2803" t="s">
        <v>8269</v>
      </c>
      <c r="Q2803" s="10" t="s">
        <v>8314</v>
      </c>
      <c r="R2803" t="s">
        <v>8315</v>
      </c>
      <c r="S2803">
        <f t="shared" si="174"/>
        <v>133</v>
      </c>
      <c r="T2803">
        <f t="shared" si="175"/>
        <v>2014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4">
        <f t="shared" si="172"/>
        <v>42222.64707175926</v>
      </c>
      <c r="J2804" s="14">
        <f t="shared" si="173"/>
        <v>42192.64707175926</v>
      </c>
      <c r="K2804">
        <v>1438875107</v>
      </c>
      <c r="L2804">
        <v>1436283107</v>
      </c>
      <c r="M2804" t="b">
        <v>0</v>
      </c>
      <c r="N2804">
        <v>90</v>
      </c>
      <c r="O2804" t="b">
        <v>1</v>
      </c>
      <c r="P2804" t="s">
        <v>8269</v>
      </c>
      <c r="Q2804" s="10" t="s">
        <v>8314</v>
      </c>
      <c r="R2804" t="s">
        <v>8315</v>
      </c>
      <c r="S2804">
        <f t="shared" si="174"/>
        <v>102</v>
      </c>
      <c r="T2804">
        <f t="shared" si="175"/>
        <v>2015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4">
        <f t="shared" si="172"/>
        <v>42201</v>
      </c>
      <c r="J2805" s="14">
        <f t="shared" si="173"/>
        <v>42158.065694444449</v>
      </c>
      <c r="K2805">
        <v>1437004800</v>
      </c>
      <c r="L2805">
        <v>1433295276</v>
      </c>
      <c r="M2805" t="b">
        <v>0</v>
      </c>
      <c r="N2805">
        <v>141</v>
      </c>
      <c r="O2805" t="b">
        <v>1</v>
      </c>
      <c r="P2805" t="s">
        <v>8269</v>
      </c>
      <c r="Q2805" s="10" t="s">
        <v>8314</v>
      </c>
      <c r="R2805" t="s">
        <v>8315</v>
      </c>
      <c r="S2805">
        <f t="shared" si="174"/>
        <v>128</v>
      </c>
      <c r="T2805">
        <f t="shared" si="175"/>
        <v>2015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4">
        <f t="shared" si="172"/>
        <v>41911.453587962962</v>
      </c>
      <c r="J2806" s="14">
        <f t="shared" si="173"/>
        <v>41881.453587962962</v>
      </c>
      <c r="K2806">
        <v>1411987990</v>
      </c>
      <c r="L2806">
        <v>1409395990</v>
      </c>
      <c r="M2806" t="b">
        <v>0</v>
      </c>
      <c r="N2806">
        <v>23</v>
      </c>
      <c r="O2806" t="b">
        <v>1</v>
      </c>
      <c r="P2806" t="s">
        <v>8269</v>
      </c>
      <c r="Q2806" s="10" t="s">
        <v>8314</v>
      </c>
      <c r="R2806" t="s">
        <v>8315</v>
      </c>
      <c r="S2806">
        <f t="shared" si="174"/>
        <v>115</v>
      </c>
      <c r="T2806">
        <f t="shared" si="175"/>
        <v>2014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4">
        <f t="shared" si="172"/>
        <v>42238.505474537036</v>
      </c>
      <c r="J2807" s="14">
        <f t="shared" si="173"/>
        <v>42213.505474537036</v>
      </c>
      <c r="K2807">
        <v>1440245273</v>
      </c>
      <c r="L2807">
        <v>1438085273</v>
      </c>
      <c r="M2807" t="b">
        <v>0</v>
      </c>
      <c r="N2807">
        <v>18</v>
      </c>
      <c r="O2807" t="b">
        <v>1</v>
      </c>
      <c r="P2807" t="s">
        <v>8269</v>
      </c>
      <c r="Q2807" s="10" t="s">
        <v>8314</v>
      </c>
      <c r="R2807" t="s">
        <v>8315</v>
      </c>
      <c r="S2807">
        <f t="shared" si="174"/>
        <v>110</v>
      </c>
      <c r="T2807">
        <f t="shared" si="175"/>
        <v>2015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4">
        <f t="shared" si="172"/>
        <v>42221.458333333328</v>
      </c>
      <c r="J2808" s="14">
        <f t="shared" si="173"/>
        <v>42185.267245370371</v>
      </c>
      <c r="K2808">
        <v>1438772400</v>
      </c>
      <c r="L2808">
        <v>1435645490</v>
      </c>
      <c r="M2808" t="b">
        <v>0</v>
      </c>
      <c r="N2808">
        <v>76</v>
      </c>
      <c r="O2808" t="b">
        <v>1</v>
      </c>
      <c r="P2808" t="s">
        <v>8269</v>
      </c>
      <c r="Q2808" s="10" t="s">
        <v>8314</v>
      </c>
      <c r="R2808" t="s">
        <v>8315</v>
      </c>
      <c r="S2808">
        <f t="shared" si="174"/>
        <v>112</v>
      </c>
      <c r="T2808">
        <f t="shared" si="175"/>
        <v>2015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4">
        <f t="shared" si="172"/>
        <v>42184.873124999998</v>
      </c>
      <c r="J2809" s="14">
        <f t="shared" si="173"/>
        <v>42154.873124999998</v>
      </c>
      <c r="K2809">
        <v>1435611438</v>
      </c>
      <c r="L2809">
        <v>1433019438</v>
      </c>
      <c r="M2809" t="b">
        <v>0</v>
      </c>
      <c r="N2809">
        <v>93</v>
      </c>
      <c r="O2809" t="b">
        <v>1</v>
      </c>
      <c r="P2809" t="s">
        <v>8269</v>
      </c>
      <c r="Q2809" s="10" t="s">
        <v>8314</v>
      </c>
      <c r="R2809" t="s">
        <v>8315</v>
      </c>
      <c r="S2809">
        <f t="shared" si="174"/>
        <v>126</v>
      </c>
      <c r="T2809">
        <f t="shared" si="175"/>
        <v>2015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4">
        <f t="shared" si="172"/>
        <v>42238.84646990741</v>
      </c>
      <c r="J2810" s="14">
        <f t="shared" si="173"/>
        <v>42208.84646990741</v>
      </c>
      <c r="K2810">
        <v>1440274735</v>
      </c>
      <c r="L2810">
        <v>1437682735</v>
      </c>
      <c r="M2810" t="b">
        <v>0</v>
      </c>
      <c r="N2810">
        <v>69</v>
      </c>
      <c r="O2810" t="b">
        <v>1</v>
      </c>
      <c r="P2810" t="s">
        <v>8269</v>
      </c>
      <c r="Q2810" s="10" t="s">
        <v>8314</v>
      </c>
      <c r="R2810" t="s">
        <v>8315</v>
      </c>
      <c r="S2810">
        <f t="shared" si="174"/>
        <v>100</v>
      </c>
      <c r="T2810">
        <f t="shared" si="175"/>
        <v>2015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4">
        <f t="shared" si="172"/>
        <v>42459.610416666663</v>
      </c>
      <c r="J2811" s="14">
        <f t="shared" si="173"/>
        <v>42451.496817129635</v>
      </c>
      <c r="K2811">
        <v>1459348740</v>
      </c>
      <c r="L2811">
        <v>1458647725</v>
      </c>
      <c r="M2811" t="b">
        <v>0</v>
      </c>
      <c r="N2811">
        <v>21</v>
      </c>
      <c r="O2811" t="b">
        <v>1</v>
      </c>
      <c r="P2811" t="s">
        <v>8269</v>
      </c>
      <c r="Q2811" s="10" t="s">
        <v>8314</v>
      </c>
      <c r="R2811" t="s">
        <v>8315</v>
      </c>
      <c r="S2811">
        <f t="shared" si="174"/>
        <v>102</v>
      </c>
      <c r="T2811">
        <f t="shared" si="175"/>
        <v>2016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4">
        <f t="shared" si="172"/>
        <v>41791.165972222225</v>
      </c>
      <c r="J2812" s="14">
        <f t="shared" si="173"/>
        <v>41759.13962962963</v>
      </c>
      <c r="K2812">
        <v>1401595140</v>
      </c>
      <c r="L2812">
        <v>1398828064</v>
      </c>
      <c r="M2812" t="b">
        <v>0</v>
      </c>
      <c r="N2812">
        <v>57</v>
      </c>
      <c r="O2812" t="b">
        <v>1</v>
      </c>
      <c r="P2812" t="s">
        <v>8269</v>
      </c>
      <c r="Q2812" s="10" t="s">
        <v>8314</v>
      </c>
      <c r="R2812" t="s">
        <v>8315</v>
      </c>
      <c r="S2812">
        <f t="shared" si="174"/>
        <v>108</v>
      </c>
      <c r="T2812">
        <f t="shared" si="175"/>
        <v>2014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4">
        <f t="shared" si="172"/>
        <v>42058.496562500004</v>
      </c>
      <c r="J2813" s="14">
        <f t="shared" si="173"/>
        <v>42028.496562500004</v>
      </c>
      <c r="K2813">
        <v>1424692503</v>
      </c>
      <c r="L2813">
        <v>1422100503</v>
      </c>
      <c r="M2813" t="b">
        <v>0</v>
      </c>
      <c r="N2813">
        <v>108</v>
      </c>
      <c r="O2813" t="b">
        <v>1</v>
      </c>
      <c r="P2813" t="s">
        <v>8269</v>
      </c>
      <c r="Q2813" s="10" t="s">
        <v>8314</v>
      </c>
      <c r="R2813" t="s">
        <v>8315</v>
      </c>
      <c r="S2813">
        <f t="shared" si="174"/>
        <v>100</v>
      </c>
      <c r="T2813">
        <f t="shared" si="175"/>
        <v>2015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4">
        <f t="shared" si="172"/>
        <v>42100.166666666672</v>
      </c>
      <c r="J2814" s="14">
        <f t="shared" si="173"/>
        <v>42054.74418981481</v>
      </c>
      <c r="K2814">
        <v>1428292800</v>
      </c>
      <c r="L2814">
        <v>1424368298</v>
      </c>
      <c r="M2814" t="b">
        <v>0</v>
      </c>
      <c r="N2814">
        <v>83</v>
      </c>
      <c r="O2814" t="b">
        <v>1</v>
      </c>
      <c r="P2814" t="s">
        <v>8269</v>
      </c>
      <c r="Q2814" s="10" t="s">
        <v>8314</v>
      </c>
      <c r="R2814" t="s">
        <v>8315</v>
      </c>
      <c r="S2814">
        <f t="shared" si="174"/>
        <v>113</v>
      </c>
      <c r="T2814">
        <f t="shared" si="175"/>
        <v>2015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4">
        <f t="shared" si="172"/>
        <v>42718.742604166662</v>
      </c>
      <c r="J2815" s="14">
        <f t="shared" si="173"/>
        <v>42693.742604166662</v>
      </c>
      <c r="K2815">
        <v>1481737761</v>
      </c>
      <c r="L2815">
        <v>1479577761</v>
      </c>
      <c r="M2815" t="b">
        <v>0</v>
      </c>
      <c r="N2815">
        <v>96</v>
      </c>
      <c r="O2815" t="b">
        <v>1</v>
      </c>
      <c r="P2815" t="s">
        <v>8269</v>
      </c>
      <c r="Q2815" s="10" t="s">
        <v>8314</v>
      </c>
      <c r="R2815" t="s">
        <v>8315</v>
      </c>
      <c r="S2815">
        <f t="shared" si="174"/>
        <v>128</v>
      </c>
      <c r="T2815">
        <f t="shared" si="175"/>
        <v>2016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4">
        <f t="shared" si="172"/>
        <v>42133.399479166663</v>
      </c>
      <c r="J2816" s="14">
        <f t="shared" si="173"/>
        <v>42103.399479166663</v>
      </c>
      <c r="K2816">
        <v>1431164115</v>
      </c>
      <c r="L2816">
        <v>1428572115</v>
      </c>
      <c r="M2816" t="b">
        <v>0</v>
      </c>
      <c r="N2816">
        <v>64</v>
      </c>
      <c r="O2816" t="b">
        <v>1</v>
      </c>
      <c r="P2816" t="s">
        <v>8269</v>
      </c>
      <c r="Q2816" s="10" t="s">
        <v>8314</v>
      </c>
      <c r="R2816" t="s">
        <v>8315</v>
      </c>
      <c r="S2816">
        <f t="shared" si="174"/>
        <v>108</v>
      </c>
      <c r="T2816">
        <f t="shared" si="175"/>
        <v>2015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4">
        <f t="shared" si="172"/>
        <v>42589.776724537034</v>
      </c>
      <c r="J2817" s="14">
        <f t="shared" si="173"/>
        <v>42559.776724537034</v>
      </c>
      <c r="K2817">
        <v>1470595109</v>
      </c>
      <c r="L2817">
        <v>1468003109</v>
      </c>
      <c r="M2817" t="b">
        <v>0</v>
      </c>
      <c r="N2817">
        <v>14</v>
      </c>
      <c r="O2817" t="b">
        <v>1</v>
      </c>
      <c r="P2817" t="s">
        <v>8269</v>
      </c>
      <c r="Q2817" s="10" t="s">
        <v>8314</v>
      </c>
      <c r="R2817" t="s">
        <v>8315</v>
      </c>
      <c r="S2817">
        <f t="shared" si="174"/>
        <v>242</v>
      </c>
      <c r="T2817">
        <f t="shared" si="175"/>
        <v>2016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4">
        <f t="shared" ref="I2818:I2881" si="176">K2818/60/60/24+DATE(1970,1,1)</f>
        <v>42218.666666666672</v>
      </c>
      <c r="J2818" s="14">
        <f t="shared" ref="J2818:J2881" si="177">L2818/60/60/24+DATE(1970,1,1)</f>
        <v>42188.467499999999</v>
      </c>
      <c r="K2818">
        <v>1438531200</v>
      </c>
      <c r="L2818">
        <v>1435921992</v>
      </c>
      <c r="M2818" t="b">
        <v>0</v>
      </c>
      <c r="N2818">
        <v>169</v>
      </c>
      <c r="O2818" t="b">
        <v>1</v>
      </c>
      <c r="P2818" t="s">
        <v>8269</v>
      </c>
      <c r="Q2818" s="10" t="s">
        <v>8314</v>
      </c>
      <c r="R2818" t="s">
        <v>8315</v>
      </c>
      <c r="S2818">
        <f t="shared" ref="S2818:S2881" si="178">ROUND(E2818/D2818*100,0)</f>
        <v>142</v>
      </c>
      <c r="T2818">
        <f t="shared" ref="T2818:T2881" si="179">YEAR(J2818)</f>
        <v>2015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4">
        <f t="shared" si="176"/>
        <v>42063.634976851856</v>
      </c>
      <c r="J2819" s="14">
        <f t="shared" si="177"/>
        <v>42023.634976851856</v>
      </c>
      <c r="K2819">
        <v>1425136462</v>
      </c>
      <c r="L2819">
        <v>1421680462</v>
      </c>
      <c r="M2819" t="b">
        <v>0</v>
      </c>
      <c r="N2819">
        <v>33</v>
      </c>
      <c r="O2819" t="b">
        <v>1</v>
      </c>
      <c r="P2819" t="s">
        <v>8269</v>
      </c>
      <c r="Q2819" s="10" t="s">
        <v>8314</v>
      </c>
      <c r="R2819" t="s">
        <v>8315</v>
      </c>
      <c r="S2819">
        <f t="shared" si="178"/>
        <v>130</v>
      </c>
      <c r="T2819">
        <f t="shared" si="179"/>
        <v>2015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4">
        <f t="shared" si="176"/>
        <v>42270.598217592589</v>
      </c>
      <c r="J2820" s="14">
        <f t="shared" si="177"/>
        <v>42250.598217592589</v>
      </c>
      <c r="K2820">
        <v>1443018086</v>
      </c>
      <c r="L2820">
        <v>1441290086</v>
      </c>
      <c r="M2820" t="b">
        <v>0</v>
      </c>
      <c r="N2820">
        <v>102</v>
      </c>
      <c r="O2820" t="b">
        <v>1</v>
      </c>
      <c r="P2820" t="s">
        <v>8269</v>
      </c>
      <c r="Q2820" s="10" t="s">
        <v>8314</v>
      </c>
      <c r="R2820" t="s">
        <v>8315</v>
      </c>
      <c r="S2820">
        <f t="shared" si="178"/>
        <v>106</v>
      </c>
      <c r="T2820">
        <f t="shared" si="179"/>
        <v>2015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4">
        <f t="shared" si="176"/>
        <v>42169.525567129633</v>
      </c>
      <c r="J2821" s="14">
        <f t="shared" si="177"/>
        <v>42139.525567129633</v>
      </c>
      <c r="K2821">
        <v>1434285409</v>
      </c>
      <c r="L2821">
        <v>1431693409</v>
      </c>
      <c r="M2821" t="b">
        <v>0</v>
      </c>
      <c r="N2821">
        <v>104</v>
      </c>
      <c r="O2821" t="b">
        <v>1</v>
      </c>
      <c r="P2821" t="s">
        <v>8269</v>
      </c>
      <c r="Q2821" s="10" t="s">
        <v>8314</v>
      </c>
      <c r="R2821" t="s">
        <v>8315</v>
      </c>
      <c r="S2821">
        <f t="shared" si="178"/>
        <v>105</v>
      </c>
      <c r="T2821">
        <f t="shared" si="179"/>
        <v>2015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4">
        <f t="shared" si="176"/>
        <v>42426</v>
      </c>
      <c r="J2822" s="14">
        <f t="shared" si="177"/>
        <v>42401.610983796301</v>
      </c>
      <c r="K2822">
        <v>1456444800</v>
      </c>
      <c r="L2822">
        <v>1454337589</v>
      </c>
      <c r="M2822" t="b">
        <v>0</v>
      </c>
      <c r="N2822">
        <v>20</v>
      </c>
      <c r="O2822" t="b">
        <v>1</v>
      </c>
      <c r="P2822" t="s">
        <v>8269</v>
      </c>
      <c r="Q2822" s="10" t="s">
        <v>8314</v>
      </c>
      <c r="R2822" t="s">
        <v>8315</v>
      </c>
      <c r="S2822">
        <f t="shared" si="178"/>
        <v>136</v>
      </c>
      <c r="T2822">
        <f t="shared" si="179"/>
        <v>2016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4">
        <f t="shared" si="176"/>
        <v>41905.922858796301</v>
      </c>
      <c r="J2823" s="14">
        <f t="shared" si="177"/>
        <v>41875.922858796301</v>
      </c>
      <c r="K2823">
        <v>1411510135</v>
      </c>
      <c r="L2823">
        <v>1408918135</v>
      </c>
      <c r="M2823" t="b">
        <v>0</v>
      </c>
      <c r="N2823">
        <v>35</v>
      </c>
      <c r="O2823" t="b">
        <v>1</v>
      </c>
      <c r="P2823" t="s">
        <v>8269</v>
      </c>
      <c r="Q2823" s="10" t="s">
        <v>8314</v>
      </c>
      <c r="R2823" t="s">
        <v>8315</v>
      </c>
      <c r="S2823">
        <f t="shared" si="178"/>
        <v>100</v>
      </c>
      <c r="T2823">
        <f t="shared" si="179"/>
        <v>2014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4">
        <f t="shared" si="176"/>
        <v>42090.642268518524</v>
      </c>
      <c r="J2824" s="14">
        <f t="shared" si="177"/>
        <v>42060.683935185181</v>
      </c>
      <c r="K2824">
        <v>1427469892</v>
      </c>
      <c r="L2824">
        <v>1424881492</v>
      </c>
      <c r="M2824" t="b">
        <v>0</v>
      </c>
      <c r="N2824">
        <v>94</v>
      </c>
      <c r="O2824" t="b">
        <v>1</v>
      </c>
      <c r="P2824" t="s">
        <v>8269</v>
      </c>
      <c r="Q2824" s="10" t="s">
        <v>8314</v>
      </c>
      <c r="R2824" t="s">
        <v>8315</v>
      </c>
      <c r="S2824">
        <f t="shared" si="178"/>
        <v>100</v>
      </c>
      <c r="T2824">
        <f t="shared" si="179"/>
        <v>2015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4">
        <f t="shared" si="176"/>
        <v>42094.957638888889</v>
      </c>
      <c r="J2825" s="14">
        <f t="shared" si="177"/>
        <v>42067.011643518519</v>
      </c>
      <c r="K2825">
        <v>1427842740</v>
      </c>
      <c r="L2825">
        <v>1425428206</v>
      </c>
      <c r="M2825" t="b">
        <v>0</v>
      </c>
      <c r="N2825">
        <v>14</v>
      </c>
      <c r="O2825" t="b">
        <v>1</v>
      </c>
      <c r="P2825" t="s">
        <v>8269</v>
      </c>
      <c r="Q2825" s="10" t="s">
        <v>8314</v>
      </c>
      <c r="R2825" t="s">
        <v>8315</v>
      </c>
      <c r="S2825">
        <f t="shared" si="178"/>
        <v>124</v>
      </c>
      <c r="T2825">
        <f t="shared" si="179"/>
        <v>2015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4">
        <f t="shared" si="176"/>
        <v>42168.071527777778</v>
      </c>
      <c r="J2826" s="14">
        <f t="shared" si="177"/>
        <v>42136.270787037036</v>
      </c>
      <c r="K2826">
        <v>1434159780</v>
      </c>
      <c r="L2826">
        <v>1431412196</v>
      </c>
      <c r="M2826" t="b">
        <v>0</v>
      </c>
      <c r="N2826">
        <v>15</v>
      </c>
      <c r="O2826" t="b">
        <v>1</v>
      </c>
      <c r="P2826" t="s">
        <v>8269</v>
      </c>
      <c r="Q2826" s="10" t="s">
        <v>8314</v>
      </c>
      <c r="R2826" t="s">
        <v>8315</v>
      </c>
      <c r="S2826">
        <f t="shared" si="178"/>
        <v>117</v>
      </c>
      <c r="T2826">
        <f t="shared" si="179"/>
        <v>2015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4">
        <f t="shared" si="176"/>
        <v>42342.792662037042</v>
      </c>
      <c r="J2827" s="14">
        <f t="shared" si="177"/>
        <v>42312.792662037042</v>
      </c>
      <c r="K2827">
        <v>1449255686</v>
      </c>
      <c r="L2827">
        <v>1446663686</v>
      </c>
      <c r="M2827" t="b">
        <v>0</v>
      </c>
      <c r="N2827">
        <v>51</v>
      </c>
      <c r="O2827" t="b">
        <v>1</v>
      </c>
      <c r="P2827" t="s">
        <v>8269</v>
      </c>
      <c r="Q2827" s="10" t="s">
        <v>8314</v>
      </c>
      <c r="R2827" t="s">
        <v>8315</v>
      </c>
      <c r="S2827">
        <f t="shared" si="178"/>
        <v>103</v>
      </c>
      <c r="T2827">
        <f t="shared" si="179"/>
        <v>2015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4">
        <f t="shared" si="176"/>
        <v>42195.291666666672</v>
      </c>
      <c r="J2828" s="14">
        <f t="shared" si="177"/>
        <v>42171.034861111111</v>
      </c>
      <c r="K2828">
        <v>1436511600</v>
      </c>
      <c r="L2828">
        <v>1434415812</v>
      </c>
      <c r="M2828" t="b">
        <v>0</v>
      </c>
      <c r="N2828">
        <v>19</v>
      </c>
      <c r="O2828" t="b">
        <v>1</v>
      </c>
      <c r="P2828" t="s">
        <v>8269</v>
      </c>
      <c r="Q2828" s="10" t="s">
        <v>8314</v>
      </c>
      <c r="R2828" t="s">
        <v>8315</v>
      </c>
      <c r="S2828">
        <f t="shared" si="178"/>
        <v>108</v>
      </c>
      <c r="T2828">
        <f t="shared" si="179"/>
        <v>2015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4">
        <f t="shared" si="176"/>
        <v>42524.6875</v>
      </c>
      <c r="J2829" s="14">
        <f t="shared" si="177"/>
        <v>42494.683634259258</v>
      </c>
      <c r="K2829">
        <v>1464971400</v>
      </c>
      <c r="L2829">
        <v>1462379066</v>
      </c>
      <c r="M2829" t="b">
        <v>0</v>
      </c>
      <c r="N2829">
        <v>23</v>
      </c>
      <c r="O2829" t="b">
        <v>1</v>
      </c>
      <c r="P2829" t="s">
        <v>8269</v>
      </c>
      <c r="Q2829" s="10" t="s">
        <v>8314</v>
      </c>
      <c r="R2829" t="s">
        <v>8315</v>
      </c>
      <c r="S2829">
        <f t="shared" si="178"/>
        <v>120</v>
      </c>
      <c r="T2829">
        <f t="shared" si="179"/>
        <v>2016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4">
        <f t="shared" si="176"/>
        <v>42279.958333333328</v>
      </c>
      <c r="J2830" s="14">
        <f t="shared" si="177"/>
        <v>42254.264687499999</v>
      </c>
      <c r="K2830">
        <v>1443826800</v>
      </c>
      <c r="L2830">
        <v>1441606869</v>
      </c>
      <c r="M2830" t="b">
        <v>0</v>
      </c>
      <c r="N2830">
        <v>97</v>
      </c>
      <c r="O2830" t="b">
        <v>1</v>
      </c>
      <c r="P2830" t="s">
        <v>8269</v>
      </c>
      <c r="Q2830" s="10" t="s">
        <v>8314</v>
      </c>
      <c r="R2830" t="s">
        <v>8315</v>
      </c>
      <c r="S2830">
        <f t="shared" si="178"/>
        <v>100</v>
      </c>
      <c r="T2830">
        <f t="shared" si="179"/>
        <v>2015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4">
        <f t="shared" si="176"/>
        <v>42523.434236111112</v>
      </c>
      <c r="J2831" s="14">
        <f t="shared" si="177"/>
        <v>42495.434236111112</v>
      </c>
      <c r="K2831">
        <v>1464863118</v>
      </c>
      <c r="L2831">
        <v>1462443918</v>
      </c>
      <c r="M2831" t="b">
        <v>0</v>
      </c>
      <c r="N2831">
        <v>76</v>
      </c>
      <c r="O2831" t="b">
        <v>1</v>
      </c>
      <c r="P2831" t="s">
        <v>8269</v>
      </c>
      <c r="Q2831" s="10" t="s">
        <v>8314</v>
      </c>
      <c r="R2831" t="s">
        <v>8315</v>
      </c>
      <c r="S2831">
        <f t="shared" si="178"/>
        <v>107</v>
      </c>
      <c r="T2831">
        <f t="shared" si="179"/>
        <v>2016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4">
        <f t="shared" si="176"/>
        <v>41771.165972222225</v>
      </c>
      <c r="J2832" s="14">
        <f t="shared" si="177"/>
        <v>41758.839675925927</v>
      </c>
      <c r="K2832">
        <v>1399867140</v>
      </c>
      <c r="L2832">
        <v>1398802148</v>
      </c>
      <c r="M2832" t="b">
        <v>0</v>
      </c>
      <c r="N2832">
        <v>11</v>
      </c>
      <c r="O2832" t="b">
        <v>1</v>
      </c>
      <c r="P2832" t="s">
        <v>8269</v>
      </c>
      <c r="Q2832" s="10" t="s">
        <v>8314</v>
      </c>
      <c r="R2832" t="s">
        <v>8315</v>
      </c>
      <c r="S2832">
        <f t="shared" si="178"/>
        <v>100</v>
      </c>
      <c r="T2832">
        <f t="shared" si="179"/>
        <v>2014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4">
        <f t="shared" si="176"/>
        <v>42201.824884259258</v>
      </c>
      <c r="J2833" s="14">
        <f t="shared" si="177"/>
        <v>42171.824884259258</v>
      </c>
      <c r="K2833">
        <v>1437076070</v>
      </c>
      <c r="L2833">
        <v>1434484070</v>
      </c>
      <c r="M2833" t="b">
        <v>0</v>
      </c>
      <c r="N2833">
        <v>52</v>
      </c>
      <c r="O2833" t="b">
        <v>1</v>
      </c>
      <c r="P2833" t="s">
        <v>8269</v>
      </c>
      <c r="Q2833" s="10" t="s">
        <v>8314</v>
      </c>
      <c r="R2833" t="s">
        <v>8315</v>
      </c>
      <c r="S2833">
        <f t="shared" si="178"/>
        <v>111</v>
      </c>
      <c r="T2833">
        <f t="shared" si="179"/>
        <v>2015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4">
        <f t="shared" si="176"/>
        <v>41966.916666666672</v>
      </c>
      <c r="J2834" s="14">
        <f t="shared" si="177"/>
        <v>41938.709421296298</v>
      </c>
      <c r="K2834">
        <v>1416780000</v>
      </c>
      <c r="L2834">
        <v>1414342894</v>
      </c>
      <c r="M2834" t="b">
        <v>0</v>
      </c>
      <c r="N2834">
        <v>95</v>
      </c>
      <c r="O2834" t="b">
        <v>1</v>
      </c>
      <c r="P2834" t="s">
        <v>8269</v>
      </c>
      <c r="Q2834" s="10" t="s">
        <v>8314</v>
      </c>
      <c r="R2834" t="s">
        <v>8315</v>
      </c>
      <c r="S2834">
        <f t="shared" si="178"/>
        <v>115</v>
      </c>
      <c r="T2834">
        <f t="shared" si="179"/>
        <v>2014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4">
        <f t="shared" si="176"/>
        <v>42288.083333333328</v>
      </c>
      <c r="J2835" s="14">
        <f t="shared" si="177"/>
        <v>42268.127696759257</v>
      </c>
      <c r="K2835">
        <v>1444528800</v>
      </c>
      <c r="L2835">
        <v>1442804633</v>
      </c>
      <c r="M2835" t="b">
        <v>0</v>
      </c>
      <c r="N2835">
        <v>35</v>
      </c>
      <c r="O2835" t="b">
        <v>1</v>
      </c>
      <c r="P2835" t="s">
        <v>8269</v>
      </c>
      <c r="Q2835" s="10" t="s">
        <v>8314</v>
      </c>
      <c r="R2835" t="s">
        <v>8315</v>
      </c>
      <c r="S2835">
        <f t="shared" si="178"/>
        <v>108</v>
      </c>
      <c r="T2835">
        <f t="shared" si="179"/>
        <v>2015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4">
        <f t="shared" si="176"/>
        <v>42034.959837962961</v>
      </c>
      <c r="J2836" s="14">
        <f t="shared" si="177"/>
        <v>42019.959837962961</v>
      </c>
      <c r="K2836">
        <v>1422658930</v>
      </c>
      <c r="L2836">
        <v>1421362930</v>
      </c>
      <c r="M2836" t="b">
        <v>0</v>
      </c>
      <c r="N2836">
        <v>21</v>
      </c>
      <c r="O2836" t="b">
        <v>1</v>
      </c>
      <c r="P2836" t="s">
        <v>8269</v>
      </c>
      <c r="Q2836" s="10" t="s">
        <v>8314</v>
      </c>
      <c r="R2836" t="s">
        <v>8315</v>
      </c>
      <c r="S2836">
        <f t="shared" si="178"/>
        <v>170</v>
      </c>
      <c r="T2836">
        <f t="shared" si="179"/>
        <v>2015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4">
        <f t="shared" si="176"/>
        <v>42343</v>
      </c>
      <c r="J2837" s="14">
        <f t="shared" si="177"/>
        <v>42313.703900462962</v>
      </c>
      <c r="K2837">
        <v>1449273600</v>
      </c>
      <c r="L2837">
        <v>1446742417</v>
      </c>
      <c r="M2837" t="b">
        <v>0</v>
      </c>
      <c r="N2837">
        <v>93</v>
      </c>
      <c r="O2837" t="b">
        <v>1</v>
      </c>
      <c r="P2837" t="s">
        <v>8269</v>
      </c>
      <c r="Q2837" s="10" t="s">
        <v>8314</v>
      </c>
      <c r="R2837" t="s">
        <v>8315</v>
      </c>
      <c r="S2837">
        <f t="shared" si="178"/>
        <v>187</v>
      </c>
      <c r="T2837">
        <f t="shared" si="179"/>
        <v>2015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4">
        <f t="shared" si="176"/>
        <v>42784.207638888889</v>
      </c>
      <c r="J2838" s="14">
        <f t="shared" si="177"/>
        <v>42746.261782407411</v>
      </c>
      <c r="K2838">
        <v>1487393940</v>
      </c>
      <c r="L2838">
        <v>1484115418</v>
      </c>
      <c r="M2838" t="b">
        <v>0</v>
      </c>
      <c r="N2838">
        <v>11</v>
      </c>
      <c r="O2838" t="b">
        <v>1</v>
      </c>
      <c r="P2838" t="s">
        <v>8269</v>
      </c>
      <c r="Q2838" s="10" t="s">
        <v>8314</v>
      </c>
      <c r="R2838" t="s">
        <v>8315</v>
      </c>
      <c r="S2838">
        <f t="shared" si="178"/>
        <v>108</v>
      </c>
      <c r="T2838">
        <f t="shared" si="179"/>
        <v>2017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4">
        <f t="shared" si="176"/>
        <v>42347.950046296297</v>
      </c>
      <c r="J2839" s="14">
        <f t="shared" si="177"/>
        <v>42307.908379629633</v>
      </c>
      <c r="K2839">
        <v>1449701284</v>
      </c>
      <c r="L2839">
        <v>1446241684</v>
      </c>
      <c r="M2839" t="b">
        <v>0</v>
      </c>
      <c r="N2839">
        <v>21</v>
      </c>
      <c r="O2839" t="b">
        <v>1</v>
      </c>
      <c r="P2839" t="s">
        <v>8269</v>
      </c>
      <c r="Q2839" s="10" t="s">
        <v>8314</v>
      </c>
      <c r="R2839" t="s">
        <v>8315</v>
      </c>
      <c r="S2839">
        <f t="shared" si="178"/>
        <v>100</v>
      </c>
      <c r="T2839">
        <f t="shared" si="179"/>
        <v>2015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4">
        <f t="shared" si="176"/>
        <v>41864.916666666664</v>
      </c>
      <c r="J2840" s="14">
        <f t="shared" si="177"/>
        <v>41842.607592592591</v>
      </c>
      <c r="K2840">
        <v>1407967200</v>
      </c>
      <c r="L2840">
        <v>1406039696</v>
      </c>
      <c r="M2840" t="b">
        <v>0</v>
      </c>
      <c r="N2840">
        <v>54</v>
      </c>
      <c r="O2840" t="b">
        <v>1</v>
      </c>
      <c r="P2840" t="s">
        <v>8269</v>
      </c>
      <c r="Q2840" s="10" t="s">
        <v>8314</v>
      </c>
      <c r="R2840" t="s">
        <v>8315</v>
      </c>
      <c r="S2840">
        <f t="shared" si="178"/>
        <v>120</v>
      </c>
      <c r="T2840">
        <f t="shared" si="179"/>
        <v>2014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4">
        <f t="shared" si="176"/>
        <v>41876.207638888889</v>
      </c>
      <c r="J2841" s="14">
        <f t="shared" si="177"/>
        <v>41853.240208333329</v>
      </c>
      <c r="K2841">
        <v>1408942740</v>
      </c>
      <c r="L2841">
        <v>1406958354</v>
      </c>
      <c r="M2841" t="b">
        <v>0</v>
      </c>
      <c r="N2841">
        <v>31</v>
      </c>
      <c r="O2841" t="b">
        <v>1</v>
      </c>
      <c r="P2841" t="s">
        <v>8269</v>
      </c>
      <c r="Q2841" s="10" t="s">
        <v>8314</v>
      </c>
      <c r="R2841" t="s">
        <v>8315</v>
      </c>
      <c r="S2841">
        <f t="shared" si="178"/>
        <v>111</v>
      </c>
      <c r="T2841">
        <f t="shared" si="179"/>
        <v>2014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4">
        <f t="shared" si="176"/>
        <v>42081.708333333328</v>
      </c>
      <c r="J2842" s="14">
        <f t="shared" si="177"/>
        <v>42060.035636574074</v>
      </c>
      <c r="K2842">
        <v>1426698000</v>
      </c>
      <c r="L2842">
        <v>1424825479</v>
      </c>
      <c r="M2842" t="b">
        <v>0</v>
      </c>
      <c r="N2842">
        <v>132</v>
      </c>
      <c r="O2842" t="b">
        <v>1</v>
      </c>
      <c r="P2842" t="s">
        <v>8269</v>
      </c>
      <c r="Q2842" s="10" t="s">
        <v>8314</v>
      </c>
      <c r="R2842" t="s">
        <v>8315</v>
      </c>
      <c r="S2842">
        <f t="shared" si="178"/>
        <v>104</v>
      </c>
      <c r="T2842">
        <f t="shared" si="179"/>
        <v>2015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4">
        <f t="shared" si="176"/>
        <v>42351.781215277777</v>
      </c>
      <c r="J2843" s="14">
        <f t="shared" si="177"/>
        <v>42291.739548611105</v>
      </c>
      <c r="K2843">
        <v>1450032297</v>
      </c>
      <c r="L2843">
        <v>1444844697</v>
      </c>
      <c r="M2843" t="b">
        <v>0</v>
      </c>
      <c r="N2843">
        <v>1</v>
      </c>
      <c r="O2843" t="b">
        <v>0</v>
      </c>
      <c r="P2843" t="s">
        <v>8269</v>
      </c>
      <c r="Q2843" s="10" t="s">
        <v>8314</v>
      </c>
      <c r="R2843" t="s">
        <v>8315</v>
      </c>
      <c r="S2843">
        <f t="shared" si="178"/>
        <v>1</v>
      </c>
      <c r="T2843">
        <f t="shared" si="179"/>
        <v>2015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4">
        <f t="shared" si="176"/>
        <v>41811.458333333336</v>
      </c>
      <c r="J2844" s="14">
        <f t="shared" si="177"/>
        <v>41784.952488425923</v>
      </c>
      <c r="K2844">
        <v>1403348400</v>
      </c>
      <c r="L2844">
        <v>1401058295</v>
      </c>
      <c r="M2844" t="b">
        <v>0</v>
      </c>
      <c r="N2844">
        <v>0</v>
      </c>
      <c r="O2844" t="b">
        <v>0</v>
      </c>
      <c r="P2844" t="s">
        <v>8269</v>
      </c>
      <c r="Q2844" s="10" t="s">
        <v>8314</v>
      </c>
      <c r="R2844" t="s">
        <v>8315</v>
      </c>
      <c r="S2844">
        <f t="shared" si="178"/>
        <v>0</v>
      </c>
      <c r="T2844">
        <f t="shared" si="179"/>
        <v>2014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4">
        <f t="shared" si="176"/>
        <v>42534.166666666672</v>
      </c>
      <c r="J2845" s="14">
        <f t="shared" si="177"/>
        <v>42492.737847222219</v>
      </c>
      <c r="K2845">
        <v>1465790400</v>
      </c>
      <c r="L2845">
        <v>1462210950</v>
      </c>
      <c r="M2845" t="b">
        <v>0</v>
      </c>
      <c r="N2845">
        <v>0</v>
      </c>
      <c r="O2845" t="b">
        <v>0</v>
      </c>
      <c r="P2845" t="s">
        <v>8269</v>
      </c>
      <c r="Q2845" s="10" t="s">
        <v>8314</v>
      </c>
      <c r="R2845" t="s">
        <v>8315</v>
      </c>
      <c r="S2845">
        <f t="shared" si="178"/>
        <v>0</v>
      </c>
      <c r="T2845">
        <f t="shared" si="179"/>
        <v>2016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4">
        <f t="shared" si="176"/>
        <v>42739.546064814815</v>
      </c>
      <c r="J2846" s="14">
        <f t="shared" si="177"/>
        <v>42709.546064814815</v>
      </c>
      <c r="K2846">
        <v>1483535180</v>
      </c>
      <c r="L2846">
        <v>1480943180</v>
      </c>
      <c r="M2846" t="b">
        <v>0</v>
      </c>
      <c r="N2846">
        <v>1</v>
      </c>
      <c r="O2846" t="b">
        <v>0</v>
      </c>
      <c r="P2846" t="s">
        <v>8269</v>
      </c>
      <c r="Q2846" s="10" t="s">
        <v>8314</v>
      </c>
      <c r="R2846" t="s">
        <v>8315</v>
      </c>
      <c r="S2846">
        <f t="shared" si="178"/>
        <v>5</v>
      </c>
      <c r="T2846">
        <f t="shared" si="179"/>
        <v>2016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4">
        <f t="shared" si="176"/>
        <v>42163.016585648147</v>
      </c>
      <c r="J2847" s="14">
        <f t="shared" si="177"/>
        <v>42103.016585648147</v>
      </c>
      <c r="K2847">
        <v>1433723033</v>
      </c>
      <c r="L2847">
        <v>1428539033</v>
      </c>
      <c r="M2847" t="b">
        <v>0</v>
      </c>
      <c r="N2847">
        <v>39</v>
      </c>
      <c r="O2847" t="b">
        <v>0</v>
      </c>
      <c r="P2847" t="s">
        <v>8269</v>
      </c>
      <c r="Q2847" s="10" t="s">
        <v>8314</v>
      </c>
      <c r="R2847" t="s">
        <v>8315</v>
      </c>
      <c r="S2847">
        <f t="shared" si="178"/>
        <v>32</v>
      </c>
      <c r="T2847">
        <f t="shared" si="179"/>
        <v>2015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4">
        <f t="shared" si="176"/>
        <v>42153.692060185189</v>
      </c>
      <c r="J2848" s="14">
        <f t="shared" si="177"/>
        <v>42108.692060185189</v>
      </c>
      <c r="K2848">
        <v>1432917394</v>
      </c>
      <c r="L2848">
        <v>1429029394</v>
      </c>
      <c r="M2848" t="b">
        <v>0</v>
      </c>
      <c r="N2848">
        <v>0</v>
      </c>
      <c r="O2848" t="b">
        <v>0</v>
      </c>
      <c r="P2848" t="s">
        <v>8269</v>
      </c>
      <c r="Q2848" s="10" t="s">
        <v>8314</v>
      </c>
      <c r="R2848" t="s">
        <v>8315</v>
      </c>
      <c r="S2848">
        <f t="shared" si="178"/>
        <v>0</v>
      </c>
      <c r="T2848">
        <f t="shared" si="179"/>
        <v>2015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4">
        <f t="shared" si="176"/>
        <v>42513.806307870371</v>
      </c>
      <c r="J2849" s="14">
        <f t="shared" si="177"/>
        <v>42453.806307870371</v>
      </c>
      <c r="K2849">
        <v>1464031265</v>
      </c>
      <c r="L2849">
        <v>1458847265</v>
      </c>
      <c r="M2849" t="b">
        <v>0</v>
      </c>
      <c r="N2849">
        <v>0</v>
      </c>
      <c r="O2849" t="b">
        <v>0</v>
      </c>
      <c r="P2849" t="s">
        <v>8269</v>
      </c>
      <c r="Q2849" s="10" t="s">
        <v>8314</v>
      </c>
      <c r="R2849" t="s">
        <v>8315</v>
      </c>
      <c r="S2849">
        <f t="shared" si="178"/>
        <v>0</v>
      </c>
      <c r="T2849">
        <f t="shared" si="179"/>
        <v>2016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4">
        <f t="shared" si="176"/>
        <v>42153.648831018523</v>
      </c>
      <c r="J2850" s="14">
        <f t="shared" si="177"/>
        <v>42123.648831018523</v>
      </c>
      <c r="K2850">
        <v>1432913659</v>
      </c>
      <c r="L2850">
        <v>1430321659</v>
      </c>
      <c r="M2850" t="b">
        <v>0</v>
      </c>
      <c r="N2850">
        <v>3</v>
      </c>
      <c r="O2850" t="b">
        <v>0</v>
      </c>
      <c r="P2850" t="s">
        <v>8269</v>
      </c>
      <c r="Q2850" s="10" t="s">
        <v>8314</v>
      </c>
      <c r="R2850" t="s">
        <v>8315</v>
      </c>
      <c r="S2850">
        <f t="shared" si="178"/>
        <v>0</v>
      </c>
      <c r="T2850">
        <f t="shared" si="179"/>
        <v>2015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4">
        <f t="shared" si="176"/>
        <v>42483.428240740745</v>
      </c>
      <c r="J2851" s="14">
        <f t="shared" si="177"/>
        <v>42453.428240740745</v>
      </c>
      <c r="K2851">
        <v>1461406600</v>
      </c>
      <c r="L2851">
        <v>1458814600</v>
      </c>
      <c r="M2851" t="b">
        <v>0</v>
      </c>
      <c r="N2851">
        <v>1</v>
      </c>
      <c r="O2851" t="b">
        <v>0</v>
      </c>
      <c r="P2851" t="s">
        <v>8269</v>
      </c>
      <c r="Q2851" s="10" t="s">
        <v>8314</v>
      </c>
      <c r="R2851" t="s">
        <v>8315</v>
      </c>
      <c r="S2851">
        <f t="shared" si="178"/>
        <v>1</v>
      </c>
      <c r="T2851">
        <f t="shared" si="179"/>
        <v>2016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4">
        <f t="shared" si="176"/>
        <v>41888.007071759261</v>
      </c>
      <c r="J2852" s="14">
        <f t="shared" si="177"/>
        <v>41858.007071759261</v>
      </c>
      <c r="K2852">
        <v>1409962211</v>
      </c>
      <c r="L2852">
        <v>1407370211</v>
      </c>
      <c r="M2852" t="b">
        <v>0</v>
      </c>
      <c r="N2852">
        <v>13</v>
      </c>
      <c r="O2852" t="b">
        <v>0</v>
      </c>
      <c r="P2852" t="s">
        <v>8269</v>
      </c>
      <c r="Q2852" s="10" t="s">
        <v>8314</v>
      </c>
      <c r="R2852" t="s">
        <v>8315</v>
      </c>
      <c r="S2852">
        <f t="shared" si="178"/>
        <v>4</v>
      </c>
      <c r="T2852">
        <f t="shared" si="179"/>
        <v>2014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4">
        <f t="shared" si="176"/>
        <v>42398.970138888893</v>
      </c>
      <c r="J2853" s="14">
        <f t="shared" si="177"/>
        <v>42390.002650462964</v>
      </c>
      <c r="K2853">
        <v>1454109420</v>
      </c>
      <c r="L2853">
        <v>1453334629</v>
      </c>
      <c r="M2853" t="b">
        <v>0</v>
      </c>
      <c r="N2853">
        <v>0</v>
      </c>
      <c r="O2853" t="b">
        <v>0</v>
      </c>
      <c r="P2853" t="s">
        <v>8269</v>
      </c>
      <c r="Q2853" s="10" t="s">
        <v>8314</v>
      </c>
      <c r="R2853" t="s">
        <v>8315</v>
      </c>
      <c r="S2853">
        <f t="shared" si="178"/>
        <v>0</v>
      </c>
      <c r="T2853">
        <f t="shared" si="179"/>
        <v>2016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4">
        <f t="shared" si="176"/>
        <v>41811.045173611114</v>
      </c>
      <c r="J2854" s="14">
        <f t="shared" si="177"/>
        <v>41781.045173611114</v>
      </c>
      <c r="K2854">
        <v>1403312703</v>
      </c>
      <c r="L2854">
        <v>1400720703</v>
      </c>
      <c r="M2854" t="b">
        <v>0</v>
      </c>
      <c r="N2854">
        <v>6</v>
      </c>
      <c r="O2854" t="b">
        <v>0</v>
      </c>
      <c r="P2854" t="s">
        <v>8269</v>
      </c>
      <c r="Q2854" s="10" t="s">
        <v>8314</v>
      </c>
      <c r="R2854" t="s">
        <v>8315</v>
      </c>
      <c r="S2854">
        <f t="shared" si="178"/>
        <v>2</v>
      </c>
      <c r="T2854">
        <f t="shared" si="179"/>
        <v>2014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4">
        <f t="shared" si="176"/>
        <v>41896.190937499996</v>
      </c>
      <c r="J2855" s="14">
        <f t="shared" si="177"/>
        <v>41836.190937499996</v>
      </c>
      <c r="K2855">
        <v>1410669297</v>
      </c>
      <c r="L2855">
        <v>1405485297</v>
      </c>
      <c r="M2855" t="b">
        <v>0</v>
      </c>
      <c r="N2855">
        <v>0</v>
      </c>
      <c r="O2855" t="b">
        <v>0</v>
      </c>
      <c r="P2855" t="s">
        <v>8269</v>
      </c>
      <c r="Q2855" s="10" t="s">
        <v>8314</v>
      </c>
      <c r="R2855" t="s">
        <v>8315</v>
      </c>
      <c r="S2855">
        <f t="shared" si="178"/>
        <v>0</v>
      </c>
      <c r="T2855">
        <f t="shared" si="179"/>
        <v>2014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4">
        <f t="shared" si="176"/>
        <v>42131.71665509259</v>
      </c>
      <c r="J2856" s="14">
        <f t="shared" si="177"/>
        <v>42111.71665509259</v>
      </c>
      <c r="K2856">
        <v>1431018719</v>
      </c>
      <c r="L2856">
        <v>1429290719</v>
      </c>
      <c r="M2856" t="b">
        <v>0</v>
      </c>
      <c r="N2856">
        <v>14</v>
      </c>
      <c r="O2856" t="b">
        <v>0</v>
      </c>
      <c r="P2856" t="s">
        <v>8269</v>
      </c>
      <c r="Q2856" s="10" t="s">
        <v>8314</v>
      </c>
      <c r="R2856" t="s">
        <v>8315</v>
      </c>
      <c r="S2856">
        <f t="shared" si="178"/>
        <v>42</v>
      </c>
      <c r="T2856">
        <f t="shared" si="179"/>
        <v>2015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4">
        <f t="shared" si="176"/>
        <v>42398.981944444444</v>
      </c>
      <c r="J2857" s="14">
        <f t="shared" si="177"/>
        <v>42370.007766203707</v>
      </c>
      <c r="K2857">
        <v>1454110440</v>
      </c>
      <c r="L2857">
        <v>1451607071</v>
      </c>
      <c r="M2857" t="b">
        <v>0</v>
      </c>
      <c r="N2857">
        <v>5</v>
      </c>
      <c r="O2857" t="b">
        <v>0</v>
      </c>
      <c r="P2857" t="s">
        <v>8269</v>
      </c>
      <c r="Q2857" s="10" t="s">
        <v>8314</v>
      </c>
      <c r="R2857" t="s">
        <v>8315</v>
      </c>
      <c r="S2857">
        <f t="shared" si="178"/>
        <v>50</v>
      </c>
      <c r="T2857">
        <f t="shared" si="179"/>
        <v>2016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4">
        <f t="shared" si="176"/>
        <v>42224.898611111115</v>
      </c>
      <c r="J2858" s="14">
        <f t="shared" si="177"/>
        <v>42165.037581018521</v>
      </c>
      <c r="K2858">
        <v>1439069640</v>
      </c>
      <c r="L2858">
        <v>1433897647</v>
      </c>
      <c r="M2858" t="b">
        <v>0</v>
      </c>
      <c r="N2858">
        <v>6</v>
      </c>
      <c r="O2858" t="b">
        <v>0</v>
      </c>
      <c r="P2858" t="s">
        <v>8269</v>
      </c>
      <c r="Q2858" s="10" t="s">
        <v>8314</v>
      </c>
      <c r="R2858" t="s">
        <v>8315</v>
      </c>
      <c r="S2858">
        <f t="shared" si="178"/>
        <v>5</v>
      </c>
      <c r="T2858">
        <f t="shared" si="179"/>
        <v>2015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4">
        <f t="shared" si="176"/>
        <v>42786.75</v>
      </c>
      <c r="J2859" s="14">
        <f t="shared" si="177"/>
        <v>42726.920081018514</v>
      </c>
      <c r="K2859">
        <v>1487613600</v>
      </c>
      <c r="L2859">
        <v>1482444295</v>
      </c>
      <c r="M2859" t="b">
        <v>0</v>
      </c>
      <c r="N2859">
        <v>15</v>
      </c>
      <c r="O2859" t="b">
        <v>0</v>
      </c>
      <c r="P2859" t="s">
        <v>8269</v>
      </c>
      <c r="Q2859" s="10" t="s">
        <v>8314</v>
      </c>
      <c r="R2859" t="s">
        <v>8315</v>
      </c>
      <c r="S2859">
        <f t="shared" si="178"/>
        <v>20</v>
      </c>
      <c r="T2859">
        <f t="shared" si="179"/>
        <v>2016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4">
        <f t="shared" si="176"/>
        <v>41978.477777777778</v>
      </c>
      <c r="J2860" s="14">
        <f t="shared" si="177"/>
        <v>41954.545081018514</v>
      </c>
      <c r="K2860">
        <v>1417778880</v>
      </c>
      <c r="L2860">
        <v>1415711095</v>
      </c>
      <c r="M2860" t="b">
        <v>0</v>
      </c>
      <c r="N2860">
        <v>0</v>
      </c>
      <c r="O2860" t="b">
        <v>0</v>
      </c>
      <c r="P2860" t="s">
        <v>8269</v>
      </c>
      <c r="Q2860" s="10" t="s">
        <v>8314</v>
      </c>
      <c r="R2860" t="s">
        <v>8315</v>
      </c>
      <c r="S2860">
        <f t="shared" si="178"/>
        <v>0</v>
      </c>
      <c r="T2860">
        <f t="shared" si="179"/>
        <v>2014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4">
        <f t="shared" si="176"/>
        <v>42293.362314814818</v>
      </c>
      <c r="J2861" s="14">
        <f t="shared" si="177"/>
        <v>42233.362314814818</v>
      </c>
      <c r="K2861">
        <v>1444984904</v>
      </c>
      <c r="L2861">
        <v>1439800904</v>
      </c>
      <c r="M2861" t="b">
        <v>0</v>
      </c>
      <c r="N2861">
        <v>1</v>
      </c>
      <c r="O2861" t="b">
        <v>0</v>
      </c>
      <c r="P2861" t="s">
        <v>8269</v>
      </c>
      <c r="Q2861" s="10" t="s">
        <v>8314</v>
      </c>
      <c r="R2861" t="s">
        <v>8315</v>
      </c>
      <c r="S2861">
        <f t="shared" si="178"/>
        <v>2</v>
      </c>
      <c r="T2861">
        <f t="shared" si="179"/>
        <v>2015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4">
        <f t="shared" si="176"/>
        <v>42540.800648148142</v>
      </c>
      <c r="J2862" s="14">
        <f t="shared" si="177"/>
        <v>42480.800648148142</v>
      </c>
      <c r="K2862">
        <v>1466363576</v>
      </c>
      <c r="L2862">
        <v>1461179576</v>
      </c>
      <c r="M2862" t="b">
        <v>0</v>
      </c>
      <c r="N2862">
        <v>9</v>
      </c>
      <c r="O2862" t="b">
        <v>0</v>
      </c>
      <c r="P2862" t="s">
        <v>8269</v>
      </c>
      <c r="Q2862" s="10" t="s">
        <v>8314</v>
      </c>
      <c r="R2862" t="s">
        <v>8315</v>
      </c>
      <c r="S2862">
        <f t="shared" si="178"/>
        <v>7</v>
      </c>
      <c r="T2862">
        <f t="shared" si="179"/>
        <v>2016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4">
        <f t="shared" si="176"/>
        <v>42271.590833333335</v>
      </c>
      <c r="J2863" s="14">
        <f t="shared" si="177"/>
        <v>42257.590833333335</v>
      </c>
      <c r="K2863">
        <v>1443103848</v>
      </c>
      <c r="L2863">
        <v>1441894248</v>
      </c>
      <c r="M2863" t="b">
        <v>0</v>
      </c>
      <c r="N2863">
        <v>3</v>
      </c>
      <c r="O2863" t="b">
        <v>0</v>
      </c>
      <c r="P2863" t="s">
        <v>8269</v>
      </c>
      <c r="Q2863" s="10" t="s">
        <v>8314</v>
      </c>
      <c r="R2863" t="s">
        <v>8315</v>
      </c>
      <c r="S2863">
        <f t="shared" si="178"/>
        <v>32</v>
      </c>
      <c r="T2863">
        <f t="shared" si="179"/>
        <v>2015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4">
        <f t="shared" si="176"/>
        <v>41814.789687500001</v>
      </c>
      <c r="J2864" s="14">
        <f t="shared" si="177"/>
        <v>41784.789687500001</v>
      </c>
      <c r="K2864">
        <v>1403636229</v>
      </c>
      <c r="L2864">
        <v>1401044229</v>
      </c>
      <c r="M2864" t="b">
        <v>0</v>
      </c>
      <c r="N2864">
        <v>3</v>
      </c>
      <c r="O2864" t="b">
        <v>0</v>
      </c>
      <c r="P2864" t="s">
        <v>8269</v>
      </c>
      <c r="Q2864" s="10" t="s">
        <v>8314</v>
      </c>
      <c r="R2864" t="s">
        <v>8315</v>
      </c>
      <c r="S2864">
        <f t="shared" si="178"/>
        <v>0</v>
      </c>
      <c r="T2864">
        <f t="shared" si="179"/>
        <v>2014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4">
        <f t="shared" si="176"/>
        <v>41891.675034722226</v>
      </c>
      <c r="J2865" s="14">
        <f t="shared" si="177"/>
        <v>41831.675034722226</v>
      </c>
      <c r="K2865">
        <v>1410279123</v>
      </c>
      <c r="L2865">
        <v>1405095123</v>
      </c>
      <c r="M2865" t="b">
        <v>0</v>
      </c>
      <c r="N2865">
        <v>1</v>
      </c>
      <c r="O2865" t="b">
        <v>0</v>
      </c>
      <c r="P2865" t="s">
        <v>8269</v>
      </c>
      <c r="Q2865" s="10" t="s">
        <v>8314</v>
      </c>
      <c r="R2865" t="s">
        <v>8315</v>
      </c>
      <c r="S2865">
        <f t="shared" si="178"/>
        <v>0</v>
      </c>
      <c r="T2865">
        <f t="shared" si="179"/>
        <v>2014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4">
        <f t="shared" si="176"/>
        <v>42202.554166666669</v>
      </c>
      <c r="J2866" s="14">
        <f t="shared" si="177"/>
        <v>42172.613506944443</v>
      </c>
      <c r="K2866">
        <v>1437139080</v>
      </c>
      <c r="L2866">
        <v>1434552207</v>
      </c>
      <c r="M2866" t="b">
        <v>0</v>
      </c>
      <c r="N2866">
        <v>3</v>
      </c>
      <c r="O2866" t="b">
        <v>0</v>
      </c>
      <c r="P2866" t="s">
        <v>8269</v>
      </c>
      <c r="Q2866" s="10" t="s">
        <v>8314</v>
      </c>
      <c r="R2866" t="s">
        <v>8315</v>
      </c>
      <c r="S2866">
        <f t="shared" si="178"/>
        <v>2</v>
      </c>
      <c r="T2866">
        <f t="shared" si="179"/>
        <v>2015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4">
        <f t="shared" si="176"/>
        <v>42010.114108796297</v>
      </c>
      <c r="J2867" s="14">
        <f t="shared" si="177"/>
        <v>41950.114108796297</v>
      </c>
      <c r="K2867">
        <v>1420512259</v>
      </c>
      <c r="L2867">
        <v>1415328259</v>
      </c>
      <c r="M2867" t="b">
        <v>0</v>
      </c>
      <c r="N2867">
        <v>0</v>
      </c>
      <c r="O2867" t="b">
        <v>0</v>
      </c>
      <c r="P2867" t="s">
        <v>8269</v>
      </c>
      <c r="Q2867" s="10" t="s">
        <v>8314</v>
      </c>
      <c r="R2867" t="s">
        <v>8315</v>
      </c>
      <c r="S2867">
        <f t="shared" si="178"/>
        <v>0</v>
      </c>
      <c r="T2867">
        <f t="shared" si="179"/>
        <v>2014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4">
        <f t="shared" si="176"/>
        <v>42657.916666666672</v>
      </c>
      <c r="J2868" s="14">
        <f t="shared" si="177"/>
        <v>42627.955104166671</v>
      </c>
      <c r="K2868">
        <v>1476482400</v>
      </c>
      <c r="L2868">
        <v>1473893721</v>
      </c>
      <c r="M2868" t="b">
        <v>0</v>
      </c>
      <c r="N2868">
        <v>2</v>
      </c>
      <c r="O2868" t="b">
        <v>0</v>
      </c>
      <c r="P2868" t="s">
        <v>8269</v>
      </c>
      <c r="Q2868" s="10" t="s">
        <v>8314</v>
      </c>
      <c r="R2868" t="s">
        <v>8315</v>
      </c>
      <c r="S2868">
        <f t="shared" si="178"/>
        <v>1</v>
      </c>
      <c r="T2868">
        <f t="shared" si="179"/>
        <v>2016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4">
        <f t="shared" si="176"/>
        <v>42555.166666666672</v>
      </c>
      <c r="J2869" s="14">
        <f t="shared" si="177"/>
        <v>42531.195277777777</v>
      </c>
      <c r="K2869">
        <v>1467604800</v>
      </c>
      <c r="L2869">
        <v>1465533672</v>
      </c>
      <c r="M2869" t="b">
        <v>0</v>
      </c>
      <c r="N2869">
        <v>10</v>
      </c>
      <c r="O2869" t="b">
        <v>0</v>
      </c>
      <c r="P2869" t="s">
        <v>8269</v>
      </c>
      <c r="Q2869" s="10" t="s">
        <v>8314</v>
      </c>
      <c r="R2869" t="s">
        <v>8315</v>
      </c>
      <c r="S2869">
        <f t="shared" si="178"/>
        <v>20</v>
      </c>
      <c r="T2869">
        <f t="shared" si="179"/>
        <v>2016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4">
        <f t="shared" si="176"/>
        <v>42648.827013888891</v>
      </c>
      <c r="J2870" s="14">
        <f t="shared" si="177"/>
        <v>42618.827013888891</v>
      </c>
      <c r="K2870">
        <v>1475697054</v>
      </c>
      <c r="L2870">
        <v>1473105054</v>
      </c>
      <c r="M2870" t="b">
        <v>0</v>
      </c>
      <c r="N2870">
        <v>60</v>
      </c>
      <c r="O2870" t="b">
        <v>0</v>
      </c>
      <c r="P2870" t="s">
        <v>8269</v>
      </c>
      <c r="Q2870" s="10" t="s">
        <v>8314</v>
      </c>
      <c r="R2870" t="s">
        <v>8315</v>
      </c>
      <c r="S2870">
        <f t="shared" si="178"/>
        <v>42</v>
      </c>
      <c r="T2870">
        <f t="shared" si="179"/>
        <v>2016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4">
        <f t="shared" si="176"/>
        <v>42570.593530092592</v>
      </c>
      <c r="J2871" s="14">
        <f t="shared" si="177"/>
        <v>42540.593530092592</v>
      </c>
      <c r="K2871">
        <v>1468937681</v>
      </c>
      <c r="L2871">
        <v>1466345681</v>
      </c>
      <c r="M2871" t="b">
        <v>0</v>
      </c>
      <c r="N2871">
        <v>5</v>
      </c>
      <c r="O2871" t="b">
        <v>0</v>
      </c>
      <c r="P2871" t="s">
        <v>8269</v>
      </c>
      <c r="Q2871" s="10" t="s">
        <v>8314</v>
      </c>
      <c r="R2871" t="s">
        <v>8315</v>
      </c>
      <c r="S2871">
        <f t="shared" si="178"/>
        <v>1</v>
      </c>
      <c r="T2871">
        <f t="shared" si="179"/>
        <v>2016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4">
        <f t="shared" si="176"/>
        <v>41776.189409722225</v>
      </c>
      <c r="J2872" s="14">
        <f t="shared" si="177"/>
        <v>41746.189409722225</v>
      </c>
      <c r="K2872">
        <v>1400301165</v>
      </c>
      <c r="L2872">
        <v>1397709165</v>
      </c>
      <c r="M2872" t="b">
        <v>0</v>
      </c>
      <c r="N2872">
        <v>9</v>
      </c>
      <c r="O2872" t="b">
        <v>0</v>
      </c>
      <c r="P2872" t="s">
        <v>8269</v>
      </c>
      <c r="Q2872" s="10" t="s">
        <v>8314</v>
      </c>
      <c r="R2872" t="s">
        <v>8315</v>
      </c>
      <c r="S2872">
        <f t="shared" si="178"/>
        <v>15</v>
      </c>
      <c r="T2872">
        <f t="shared" si="179"/>
        <v>2014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4">
        <f t="shared" si="176"/>
        <v>41994.738576388889</v>
      </c>
      <c r="J2873" s="14">
        <f t="shared" si="177"/>
        <v>41974.738576388889</v>
      </c>
      <c r="K2873">
        <v>1419183813</v>
      </c>
      <c r="L2873">
        <v>1417455813</v>
      </c>
      <c r="M2873" t="b">
        <v>0</v>
      </c>
      <c r="N2873">
        <v>13</v>
      </c>
      <c r="O2873" t="b">
        <v>0</v>
      </c>
      <c r="P2873" t="s">
        <v>8269</v>
      </c>
      <c r="Q2873" s="10" t="s">
        <v>8314</v>
      </c>
      <c r="R2873" t="s">
        <v>8315</v>
      </c>
      <c r="S2873">
        <f t="shared" si="178"/>
        <v>5</v>
      </c>
      <c r="T2873">
        <f t="shared" si="179"/>
        <v>2014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4">
        <f t="shared" si="176"/>
        <v>42175.11618055556</v>
      </c>
      <c r="J2874" s="14">
        <f t="shared" si="177"/>
        <v>42115.11618055556</v>
      </c>
      <c r="K2874">
        <v>1434768438</v>
      </c>
      <c r="L2874">
        <v>1429584438</v>
      </c>
      <c r="M2874" t="b">
        <v>0</v>
      </c>
      <c r="N2874">
        <v>0</v>
      </c>
      <c r="O2874" t="b">
        <v>0</v>
      </c>
      <c r="P2874" t="s">
        <v>8269</v>
      </c>
      <c r="Q2874" s="10" t="s">
        <v>8314</v>
      </c>
      <c r="R2874" t="s">
        <v>8315</v>
      </c>
      <c r="S2874">
        <f t="shared" si="178"/>
        <v>0</v>
      </c>
      <c r="T2874">
        <f t="shared" si="179"/>
        <v>2015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4">
        <f t="shared" si="176"/>
        <v>42032.817488425921</v>
      </c>
      <c r="J2875" s="14">
        <f t="shared" si="177"/>
        <v>42002.817488425921</v>
      </c>
      <c r="K2875">
        <v>1422473831</v>
      </c>
      <c r="L2875">
        <v>1419881831</v>
      </c>
      <c r="M2875" t="b">
        <v>0</v>
      </c>
      <c r="N2875">
        <v>8</v>
      </c>
      <c r="O2875" t="b">
        <v>0</v>
      </c>
      <c r="P2875" t="s">
        <v>8269</v>
      </c>
      <c r="Q2875" s="10" t="s">
        <v>8314</v>
      </c>
      <c r="R2875" t="s">
        <v>8315</v>
      </c>
      <c r="S2875">
        <f t="shared" si="178"/>
        <v>38</v>
      </c>
      <c r="T2875">
        <f t="shared" si="179"/>
        <v>2014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4">
        <f t="shared" si="176"/>
        <v>42752.84474537037</v>
      </c>
      <c r="J2876" s="14">
        <f t="shared" si="177"/>
        <v>42722.84474537037</v>
      </c>
      <c r="K2876">
        <v>1484684186</v>
      </c>
      <c r="L2876">
        <v>1482092186</v>
      </c>
      <c r="M2876" t="b">
        <v>0</v>
      </c>
      <c r="N2876">
        <v>3</v>
      </c>
      <c r="O2876" t="b">
        <v>0</v>
      </c>
      <c r="P2876" t="s">
        <v>8269</v>
      </c>
      <c r="Q2876" s="10" t="s">
        <v>8314</v>
      </c>
      <c r="R2876" t="s">
        <v>8315</v>
      </c>
      <c r="S2876">
        <f t="shared" si="178"/>
        <v>5</v>
      </c>
      <c r="T2876">
        <f t="shared" si="179"/>
        <v>2016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4">
        <f t="shared" si="176"/>
        <v>42495.128391203703</v>
      </c>
      <c r="J2877" s="14">
        <f t="shared" si="177"/>
        <v>42465.128391203703</v>
      </c>
      <c r="K2877">
        <v>1462417493</v>
      </c>
      <c r="L2877">
        <v>1459825493</v>
      </c>
      <c r="M2877" t="b">
        <v>0</v>
      </c>
      <c r="N2877">
        <v>3</v>
      </c>
      <c r="O2877" t="b">
        <v>0</v>
      </c>
      <c r="P2877" t="s">
        <v>8269</v>
      </c>
      <c r="Q2877" s="10" t="s">
        <v>8314</v>
      </c>
      <c r="R2877" t="s">
        <v>8315</v>
      </c>
      <c r="S2877">
        <f t="shared" si="178"/>
        <v>0</v>
      </c>
      <c r="T2877">
        <f t="shared" si="179"/>
        <v>2016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4">
        <f t="shared" si="176"/>
        <v>42201.743969907402</v>
      </c>
      <c r="J2878" s="14">
        <f t="shared" si="177"/>
        <v>42171.743969907402</v>
      </c>
      <c r="K2878">
        <v>1437069079</v>
      </c>
      <c r="L2878">
        <v>1434477079</v>
      </c>
      <c r="M2878" t="b">
        <v>0</v>
      </c>
      <c r="N2878">
        <v>0</v>
      </c>
      <c r="O2878" t="b">
        <v>0</v>
      </c>
      <c r="P2878" t="s">
        <v>8269</v>
      </c>
      <c r="Q2878" s="10" t="s">
        <v>8314</v>
      </c>
      <c r="R2878" t="s">
        <v>8315</v>
      </c>
      <c r="S2878">
        <f t="shared" si="178"/>
        <v>0</v>
      </c>
      <c r="T2878">
        <f t="shared" si="179"/>
        <v>2015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4">
        <f t="shared" si="176"/>
        <v>42704.708333333328</v>
      </c>
      <c r="J2879" s="14">
        <f t="shared" si="177"/>
        <v>42672.955138888887</v>
      </c>
      <c r="K2879">
        <v>1480525200</v>
      </c>
      <c r="L2879">
        <v>1477781724</v>
      </c>
      <c r="M2879" t="b">
        <v>0</v>
      </c>
      <c r="N2879">
        <v>6</v>
      </c>
      <c r="O2879" t="b">
        <v>0</v>
      </c>
      <c r="P2879" t="s">
        <v>8269</v>
      </c>
      <c r="Q2879" s="10" t="s">
        <v>8314</v>
      </c>
      <c r="R2879" t="s">
        <v>8315</v>
      </c>
      <c r="S2879">
        <f t="shared" si="178"/>
        <v>11</v>
      </c>
      <c r="T2879">
        <f t="shared" si="179"/>
        <v>2016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4">
        <f t="shared" si="176"/>
        <v>42188.615682870368</v>
      </c>
      <c r="J2880" s="14">
        <f t="shared" si="177"/>
        <v>42128.615682870368</v>
      </c>
      <c r="K2880">
        <v>1435934795</v>
      </c>
      <c r="L2880">
        <v>1430750795</v>
      </c>
      <c r="M2880" t="b">
        <v>0</v>
      </c>
      <c r="N2880">
        <v>4</v>
      </c>
      <c r="O2880" t="b">
        <v>0</v>
      </c>
      <c r="P2880" t="s">
        <v>8269</v>
      </c>
      <c r="Q2880" s="10" t="s">
        <v>8314</v>
      </c>
      <c r="R2880" t="s">
        <v>8315</v>
      </c>
      <c r="S2880">
        <f t="shared" si="178"/>
        <v>2</v>
      </c>
      <c r="T2880">
        <f t="shared" si="179"/>
        <v>2015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4">
        <f t="shared" si="176"/>
        <v>42389.725243055553</v>
      </c>
      <c r="J2881" s="14">
        <f t="shared" si="177"/>
        <v>42359.725243055553</v>
      </c>
      <c r="K2881">
        <v>1453310661</v>
      </c>
      <c r="L2881">
        <v>1450718661</v>
      </c>
      <c r="M2881" t="b">
        <v>0</v>
      </c>
      <c r="N2881">
        <v>1</v>
      </c>
      <c r="O2881" t="b">
        <v>0</v>
      </c>
      <c r="P2881" t="s">
        <v>8269</v>
      </c>
      <c r="Q2881" s="10" t="s">
        <v>8314</v>
      </c>
      <c r="R2881" t="s">
        <v>8315</v>
      </c>
      <c r="S2881">
        <f t="shared" si="178"/>
        <v>0</v>
      </c>
      <c r="T2881">
        <f t="shared" si="179"/>
        <v>2015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4">
        <f t="shared" ref="I2882:I2945" si="180">K2882/60/60/24+DATE(1970,1,1)</f>
        <v>42236.711805555555</v>
      </c>
      <c r="J2882" s="14">
        <f t="shared" ref="J2882:J2945" si="181">L2882/60/60/24+DATE(1970,1,1)</f>
        <v>42192.905694444446</v>
      </c>
      <c r="K2882">
        <v>1440090300</v>
      </c>
      <c r="L2882">
        <v>1436305452</v>
      </c>
      <c r="M2882" t="b">
        <v>0</v>
      </c>
      <c r="N2882">
        <v>29</v>
      </c>
      <c r="O2882" t="b">
        <v>0</v>
      </c>
      <c r="P2882" t="s">
        <v>8269</v>
      </c>
      <c r="Q2882" s="10" t="s">
        <v>8314</v>
      </c>
      <c r="R2882" t="s">
        <v>8315</v>
      </c>
      <c r="S2882">
        <f t="shared" ref="S2882:S2945" si="182">ROUND(E2882/D2882*100,0)</f>
        <v>23</v>
      </c>
      <c r="T2882">
        <f t="shared" ref="T2882:T2945" si="183">YEAR(J2882)</f>
        <v>2015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4">
        <f t="shared" si="180"/>
        <v>41976.639305555553</v>
      </c>
      <c r="J2883" s="14">
        <f t="shared" si="181"/>
        <v>41916.597638888888</v>
      </c>
      <c r="K2883">
        <v>1417620036</v>
      </c>
      <c r="L2883">
        <v>1412432436</v>
      </c>
      <c r="M2883" t="b">
        <v>0</v>
      </c>
      <c r="N2883">
        <v>0</v>
      </c>
      <c r="O2883" t="b">
        <v>0</v>
      </c>
      <c r="P2883" t="s">
        <v>8269</v>
      </c>
      <c r="Q2883" s="10" t="s">
        <v>8314</v>
      </c>
      <c r="R2883" t="s">
        <v>8315</v>
      </c>
      <c r="S2883">
        <f t="shared" si="182"/>
        <v>0</v>
      </c>
      <c r="T2883">
        <f t="shared" si="183"/>
        <v>2014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4">
        <f t="shared" si="180"/>
        <v>42491.596273148149</v>
      </c>
      <c r="J2884" s="14">
        <f t="shared" si="181"/>
        <v>42461.596273148149</v>
      </c>
      <c r="K2884">
        <v>1462112318</v>
      </c>
      <c r="L2884">
        <v>1459520318</v>
      </c>
      <c r="M2884" t="b">
        <v>0</v>
      </c>
      <c r="N2884">
        <v>4</v>
      </c>
      <c r="O2884" t="b">
        <v>0</v>
      </c>
      <c r="P2884" t="s">
        <v>8269</v>
      </c>
      <c r="Q2884" s="10" t="s">
        <v>8314</v>
      </c>
      <c r="R2884" t="s">
        <v>8315</v>
      </c>
      <c r="S2884">
        <f t="shared" si="182"/>
        <v>34</v>
      </c>
      <c r="T2884">
        <f t="shared" si="183"/>
        <v>2016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4">
        <f t="shared" si="180"/>
        <v>42406.207638888889</v>
      </c>
      <c r="J2885" s="14">
        <f t="shared" si="181"/>
        <v>42370.90320601852</v>
      </c>
      <c r="K2885">
        <v>1454734740</v>
      </c>
      <c r="L2885">
        <v>1451684437</v>
      </c>
      <c r="M2885" t="b">
        <v>0</v>
      </c>
      <c r="N2885">
        <v>5</v>
      </c>
      <c r="O2885" t="b">
        <v>0</v>
      </c>
      <c r="P2885" t="s">
        <v>8269</v>
      </c>
      <c r="Q2885" s="10" t="s">
        <v>8314</v>
      </c>
      <c r="R2885" t="s">
        <v>8315</v>
      </c>
      <c r="S2885">
        <f t="shared" si="182"/>
        <v>19</v>
      </c>
      <c r="T2885">
        <f t="shared" si="183"/>
        <v>2016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4">
        <f t="shared" si="180"/>
        <v>41978.727256944447</v>
      </c>
      <c r="J2886" s="14">
        <f t="shared" si="181"/>
        <v>41948.727256944447</v>
      </c>
      <c r="K2886">
        <v>1417800435</v>
      </c>
      <c r="L2886">
        <v>1415208435</v>
      </c>
      <c r="M2886" t="b">
        <v>0</v>
      </c>
      <c r="N2886">
        <v>4</v>
      </c>
      <c r="O2886" t="b">
        <v>0</v>
      </c>
      <c r="P2886" t="s">
        <v>8269</v>
      </c>
      <c r="Q2886" s="10" t="s">
        <v>8314</v>
      </c>
      <c r="R2886" t="s">
        <v>8315</v>
      </c>
      <c r="S2886">
        <f t="shared" si="182"/>
        <v>0</v>
      </c>
      <c r="T2886">
        <f t="shared" si="183"/>
        <v>2014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4">
        <f t="shared" si="180"/>
        <v>42077.034733796296</v>
      </c>
      <c r="J2887" s="14">
        <f t="shared" si="181"/>
        <v>42047.07640046296</v>
      </c>
      <c r="K2887">
        <v>1426294201</v>
      </c>
      <c r="L2887">
        <v>1423705801</v>
      </c>
      <c r="M2887" t="b">
        <v>0</v>
      </c>
      <c r="N2887">
        <v>5</v>
      </c>
      <c r="O2887" t="b">
        <v>0</v>
      </c>
      <c r="P2887" t="s">
        <v>8269</v>
      </c>
      <c r="Q2887" s="10" t="s">
        <v>8314</v>
      </c>
      <c r="R2887" t="s">
        <v>8315</v>
      </c>
      <c r="S2887">
        <f t="shared" si="182"/>
        <v>33</v>
      </c>
      <c r="T2887">
        <f t="shared" si="183"/>
        <v>2015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4">
        <f t="shared" si="180"/>
        <v>42266.165972222225</v>
      </c>
      <c r="J2888" s="14">
        <f t="shared" si="181"/>
        <v>42261.632916666669</v>
      </c>
      <c r="K2888">
        <v>1442635140</v>
      </c>
      <c r="L2888">
        <v>1442243484</v>
      </c>
      <c r="M2888" t="b">
        <v>0</v>
      </c>
      <c r="N2888">
        <v>1</v>
      </c>
      <c r="O2888" t="b">
        <v>0</v>
      </c>
      <c r="P2888" t="s">
        <v>8269</v>
      </c>
      <c r="Q2888" s="10" t="s">
        <v>8314</v>
      </c>
      <c r="R2888" t="s">
        <v>8315</v>
      </c>
      <c r="S2888">
        <f t="shared" si="182"/>
        <v>5</v>
      </c>
      <c r="T2888">
        <f t="shared" si="183"/>
        <v>2015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4">
        <f t="shared" si="180"/>
        <v>42015.427361111113</v>
      </c>
      <c r="J2889" s="14">
        <f t="shared" si="181"/>
        <v>41985.427361111113</v>
      </c>
      <c r="K2889">
        <v>1420971324</v>
      </c>
      <c r="L2889">
        <v>1418379324</v>
      </c>
      <c r="M2889" t="b">
        <v>0</v>
      </c>
      <c r="N2889">
        <v>1</v>
      </c>
      <c r="O2889" t="b">
        <v>0</v>
      </c>
      <c r="P2889" t="s">
        <v>8269</v>
      </c>
      <c r="Q2889" s="10" t="s">
        <v>8314</v>
      </c>
      <c r="R2889" t="s">
        <v>8315</v>
      </c>
      <c r="S2889">
        <f t="shared" si="182"/>
        <v>0</v>
      </c>
      <c r="T2889">
        <f t="shared" si="183"/>
        <v>2014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4">
        <f t="shared" si="180"/>
        <v>41930.207638888889</v>
      </c>
      <c r="J2890" s="14">
        <f t="shared" si="181"/>
        <v>41922.535185185188</v>
      </c>
      <c r="K2890">
        <v>1413608340</v>
      </c>
      <c r="L2890">
        <v>1412945440</v>
      </c>
      <c r="M2890" t="b">
        <v>0</v>
      </c>
      <c r="N2890">
        <v>0</v>
      </c>
      <c r="O2890" t="b">
        <v>0</v>
      </c>
      <c r="P2890" t="s">
        <v>8269</v>
      </c>
      <c r="Q2890" s="10" t="s">
        <v>8314</v>
      </c>
      <c r="R2890" t="s">
        <v>8315</v>
      </c>
      <c r="S2890">
        <f t="shared" si="182"/>
        <v>0</v>
      </c>
      <c r="T2890">
        <f t="shared" si="183"/>
        <v>2014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4">
        <f t="shared" si="180"/>
        <v>41880.863252314812</v>
      </c>
      <c r="J2891" s="14">
        <f t="shared" si="181"/>
        <v>41850.863252314812</v>
      </c>
      <c r="K2891">
        <v>1409344985</v>
      </c>
      <c r="L2891">
        <v>1406752985</v>
      </c>
      <c r="M2891" t="b">
        <v>0</v>
      </c>
      <c r="N2891">
        <v>14</v>
      </c>
      <c r="O2891" t="b">
        <v>0</v>
      </c>
      <c r="P2891" t="s">
        <v>8269</v>
      </c>
      <c r="Q2891" s="10" t="s">
        <v>8314</v>
      </c>
      <c r="R2891" t="s">
        <v>8315</v>
      </c>
      <c r="S2891">
        <f t="shared" si="182"/>
        <v>38</v>
      </c>
      <c r="T2891">
        <f t="shared" si="183"/>
        <v>2014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4">
        <f t="shared" si="180"/>
        <v>41860.125</v>
      </c>
      <c r="J2892" s="14">
        <f t="shared" si="181"/>
        <v>41831.742962962962</v>
      </c>
      <c r="K2892">
        <v>1407553200</v>
      </c>
      <c r="L2892">
        <v>1405100992</v>
      </c>
      <c r="M2892" t="b">
        <v>0</v>
      </c>
      <c r="N2892">
        <v>3</v>
      </c>
      <c r="O2892" t="b">
        <v>0</v>
      </c>
      <c r="P2892" t="s">
        <v>8269</v>
      </c>
      <c r="Q2892" s="10" t="s">
        <v>8314</v>
      </c>
      <c r="R2892" t="s">
        <v>8315</v>
      </c>
      <c r="S2892">
        <f t="shared" si="182"/>
        <v>1</v>
      </c>
      <c r="T2892">
        <f t="shared" si="183"/>
        <v>2014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4">
        <f t="shared" si="180"/>
        <v>42475.84175925926</v>
      </c>
      <c r="J2893" s="14">
        <f t="shared" si="181"/>
        <v>42415.883425925931</v>
      </c>
      <c r="K2893">
        <v>1460751128</v>
      </c>
      <c r="L2893">
        <v>1455570728</v>
      </c>
      <c r="M2893" t="b">
        <v>0</v>
      </c>
      <c r="N2893">
        <v>10</v>
      </c>
      <c r="O2893" t="b">
        <v>0</v>
      </c>
      <c r="P2893" t="s">
        <v>8269</v>
      </c>
      <c r="Q2893" s="10" t="s">
        <v>8314</v>
      </c>
      <c r="R2893" t="s">
        <v>8315</v>
      </c>
      <c r="S2893">
        <f t="shared" si="182"/>
        <v>3</v>
      </c>
      <c r="T2893">
        <f t="shared" si="183"/>
        <v>2016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4">
        <f t="shared" si="180"/>
        <v>41876.875</v>
      </c>
      <c r="J2894" s="14">
        <f t="shared" si="181"/>
        <v>41869.714166666665</v>
      </c>
      <c r="K2894">
        <v>1409000400</v>
      </c>
      <c r="L2894">
        <v>1408381704</v>
      </c>
      <c r="M2894" t="b">
        <v>0</v>
      </c>
      <c r="N2894">
        <v>17</v>
      </c>
      <c r="O2894" t="b">
        <v>0</v>
      </c>
      <c r="P2894" t="s">
        <v>8269</v>
      </c>
      <c r="Q2894" s="10" t="s">
        <v>8314</v>
      </c>
      <c r="R2894" t="s">
        <v>8315</v>
      </c>
      <c r="S2894">
        <f t="shared" si="182"/>
        <v>9</v>
      </c>
      <c r="T2894">
        <f t="shared" si="183"/>
        <v>2014</v>
      </c>
    </row>
    <row r="2895" spans="1:20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4">
        <f t="shared" si="180"/>
        <v>42013.083333333328</v>
      </c>
      <c r="J2895" s="14">
        <f t="shared" si="181"/>
        <v>41953.773090277777</v>
      </c>
      <c r="K2895">
        <v>1420768800</v>
      </c>
      <c r="L2895">
        <v>1415644395</v>
      </c>
      <c r="M2895" t="b">
        <v>0</v>
      </c>
      <c r="N2895">
        <v>2</v>
      </c>
      <c r="O2895" t="b">
        <v>0</v>
      </c>
      <c r="P2895" t="s">
        <v>8269</v>
      </c>
      <c r="Q2895" s="10" t="s">
        <v>8314</v>
      </c>
      <c r="R2895" t="s">
        <v>8315</v>
      </c>
      <c r="S2895">
        <f t="shared" si="182"/>
        <v>1</v>
      </c>
      <c r="T2895">
        <f t="shared" si="183"/>
        <v>2014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4">
        <f t="shared" si="180"/>
        <v>42097.944618055553</v>
      </c>
      <c r="J2896" s="14">
        <f t="shared" si="181"/>
        <v>42037.986284722225</v>
      </c>
      <c r="K2896">
        <v>1428100815</v>
      </c>
      <c r="L2896">
        <v>1422920415</v>
      </c>
      <c r="M2896" t="b">
        <v>0</v>
      </c>
      <c r="N2896">
        <v>0</v>
      </c>
      <c r="O2896" t="b">
        <v>0</v>
      </c>
      <c r="P2896" t="s">
        <v>8269</v>
      </c>
      <c r="Q2896" s="10" t="s">
        <v>8314</v>
      </c>
      <c r="R2896" t="s">
        <v>8315</v>
      </c>
      <c r="S2896">
        <f t="shared" si="182"/>
        <v>0</v>
      </c>
      <c r="T2896">
        <f t="shared" si="183"/>
        <v>2015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4">
        <f t="shared" si="180"/>
        <v>41812.875</v>
      </c>
      <c r="J2897" s="14">
        <f t="shared" si="181"/>
        <v>41811.555462962962</v>
      </c>
      <c r="K2897">
        <v>1403470800</v>
      </c>
      <c r="L2897">
        <v>1403356792</v>
      </c>
      <c r="M2897" t="b">
        <v>0</v>
      </c>
      <c r="N2897">
        <v>4</v>
      </c>
      <c r="O2897" t="b">
        <v>0</v>
      </c>
      <c r="P2897" t="s">
        <v>8269</v>
      </c>
      <c r="Q2897" s="10" t="s">
        <v>8314</v>
      </c>
      <c r="R2897" t="s">
        <v>8315</v>
      </c>
      <c r="S2897">
        <f t="shared" si="182"/>
        <v>5</v>
      </c>
      <c r="T2897">
        <f t="shared" si="183"/>
        <v>2014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4">
        <f t="shared" si="180"/>
        <v>42716.25</v>
      </c>
      <c r="J2898" s="14">
        <f t="shared" si="181"/>
        <v>42701.908807870372</v>
      </c>
      <c r="K2898">
        <v>1481522400</v>
      </c>
      <c r="L2898">
        <v>1480283321</v>
      </c>
      <c r="M2898" t="b">
        <v>0</v>
      </c>
      <c r="N2898">
        <v>12</v>
      </c>
      <c r="O2898" t="b">
        <v>0</v>
      </c>
      <c r="P2898" t="s">
        <v>8269</v>
      </c>
      <c r="Q2898" s="10" t="s">
        <v>8314</v>
      </c>
      <c r="R2898" t="s">
        <v>8315</v>
      </c>
      <c r="S2898">
        <f t="shared" si="182"/>
        <v>21</v>
      </c>
      <c r="T2898">
        <f t="shared" si="183"/>
        <v>2016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4">
        <f t="shared" si="180"/>
        <v>42288.645196759258</v>
      </c>
      <c r="J2899" s="14">
        <f t="shared" si="181"/>
        <v>42258.646504629629</v>
      </c>
      <c r="K2899">
        <v>1444577345</v>
      </c>
      <c r="L2899">
        <v>1441985458</v>
      </c>
      <c r="M2899" t="b">
        <v>0</v>
      </c>
      <c r="N2899">
        <v>3</v>
      </c>
      <c r="O2899" t="b">
        <v>0</v>
      </c>
      <c r="P2899" t="s">
        <v>8269</v>
      </c>
      <c r="Q2899" s="10" t="s">
        <v>8314</v>
      </c>
      <c r="R2899" t="s">
        <v>8315</v>
      </c>
      <c r="S2899">
        <f t="shared" si="182"/>
        <v>5</v>
      </c>
      <c r="T2899">
        <f t="shared" si="183"/>
        <v>2015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4">
        <f t="shared" si="180"/>
        <v>42308.664965277778</v>
      </c>
      <c r="J2900" s="14">
        <f t="shared" si="181"/>
        <v>42278.664965277778</v>
      </c>
      <c r="K2900">
        <v>1446307053</v>
      </c>
      <c r="L2900">
        <v>1443715053</v>
      </c>
      <c r="M2900" t="b">
        <v>0</v>
      </c>
      <c r="N2900">
        <v>12</v>
      </c>
      <c r="O2900" t="b">
        <v>0</v>
      </c>
      <c r="P2900" t="s">
        <v>8269</v>
      </c>
      <c r="Q2900" s="10" t="s">
        <v>8314</v>
      </c>
      <c r="R2900" t="s">
        <v>8315</v>
      </c>
      <c r="S2900">
        <f t="shared" si="182"/>
        <v>4</v>
      </c>
      <c r="T2900">
        <f t="shared" si="183"/>
        <v>2015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4">
        <f t="shared" si="180"/>
        <v>42575.078217592592</v>
      </c>
      <c r="J2901" s="14">
        <f t="shared" si="181"/>
        <v>42515.078217592592</v>
      </c>
      <c r="K2901">
        <v>1469325158</v>
      </c>
      <c r="L2901">
        <v>1464141158</v>
      </c>
      <c r="M2901" t="b">
        <v>0</v>
      </c>
      <c r="N2901">
        <v>0</v>
      </c>
      <c r="O2901" t="b">
        <v>0</v>
      </c>
      <c r="P2901" t="s">
        <v>8269</v>
      </c>
      <c r="Q2901" s="10" t="s">
        <v>8314</v>
      </c>
      <c r="R2901" t="s">
        <v>8315</v>
      </c>
      <c r="S2901">
        <f t="shared" si="182"/>
        <v>0</v>
      </c>
      <c r="T2901">
        <f t="shared" si="183"/>
        <v>2016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4">
        <f t="shared" si="180"/>
        <v>41860.234166666669</v>
      </c>
      <c r="J2902" s="14">
        <f t="shared" si="181"/>
        <v>41830.234166666669</v>
      </c>
      <c r="K2902">
        <v>1407562632</v>
      </c>
      <c r="L2902">
        <v>1404970632</v>
      </c>
      <c r="M2902" t="b">
        <v>0</v>
      </c>
      <c r="N2902">
        <v>7</v>
      </c>
      <c r="O2902" t="b">
        <v>0</v>
      </c>
      <c r="P2902" t="s">
        <v>8269</v>
      </c>
      <c r="Q2902" s="10" t="s">
        <v>8314</v>
      </c>
      <c r="R2902" t="s">
        <v>8315</v>
      </c>
      <c r="S2902">
        <f t="shared" si="182"/>
        <v>62</v>
      </c>
      <c r="T2902">
        <f t="shared" si="183"/>
        <v>2014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4">
        <f t="shared" si="180"/>
        <v>42042.904386574075</v>
      </c>
      <c r="J2903" s="14">
        <f t="shared" si="181"/>
        <v>41982.904386574075</v>
      </c>
      <c r="K2903">
        <v>1423345339</v>
      </c>
      <c r="L2903">
        <v>1418161339</v>
      </c>
      <c r="M2903" t="b">
        <v>0</v>
      </c>
      <c r="N2903">
        <v>2</v>
      </c>
      <c r="O2903" t="b">
        <v>0</v>
      </c>
      <c r="P2903" t="s">
        <v>8269</v>
      </c>
      <c r="Q2903" s="10" t="s">
        <v>8314</v>
      </c>
      <c r="R2903" t="s">
        <v>8315</v>
      </c>
      <c r="S2903">
        <f t="shared" si="182"/>
        <v>1</v>
      </c>
      <c r="T2903">
        <f t="shared" si="183"/>
        <v>2014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4">
        <f t="shared" si="180"/>
        <v>42240.439768518518</v>
      </c>
      <c r="J2904" s="14">
        <f t="shared" si="181"/>
        <v>42210.439768518518</v>
      </c>
      <c r="K2904">
        <v>1440412396</v>
      </c>
      <c r="L2904">
        <v>1437820396</v>
      </c>
      <c r="M2904" t="b">
        <v>0</v>
      </c>
      <c r="N2904">
        <v>1</v>
      </c>
      <c r="O2904" t="b">
        <v>0</v>
      </c>
      <c r="P2904" t="s">
        <v>8269</v>
      </c>
      <c r="Q2904" s="10" t="s">
        <v>8314</v>
      </c>
      <c r="R2904" t="s">
        <v>8315</v>
      </c>
      <c r="S2904">
        <f t="shared" si="182"/>
        <v>0</v>
      </c>
      <c r="T2904">
        <f t="shared" si="183"/>
        <v>2015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4">
        <f t="shared" si="180"/>
        <v>42256.166874999995</v>
      </c>
      <c r="J2905" s="14">
        <f t="shared" si="181"/>
        <v>42196.166874999995</v>
      </c>
      <c r="K2905">
        <v>1441771218</v>
      </c>
      <c r="L2905">
        <v>1436587218</v>
      </c>
      <c r="M2905" t="b">
        <v>0</v>
      </c>
      <c r="N2905">
        <v>4</v>
      </c>
      <c r="O2905" t="b">
        <v>0</v>
      </c>
      <c r="P2905" t="s">
        <v>8269</v>
      </c>
      <c r="Q2905" s="10" t="s">
        <v>8314</v>
      </c>
      <c r="R2905" t="s">
        <v>8315</v>
      </c>
      <c r="S2905">
        <f t="shared" si="182"/>
        <v>1</v>
      </c>
      <c r="T2905">
        <f t="shared" si="183"/>
        <v>2015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4">
        <f t="shared" si="180"/>
        <v>41952.5</v>
      </c>
      <c r="J2906" s="14">
        <f t="shared" si="181"/>
        <v>41940.967951388891</v>
      </c>
      <c r="K2906">
        <v>1415534400</v>
      </c>
      <c r="L2906">
        <v>1414538031</v>
      </c>
      <c r="M2906" t="b">
        <v>0</v>
      </c>
      <c r="N2906">
        <v>4</v>
      </c>
      <c r="O2906" t="b">
        <v>0</v>
      </c>
      <c r="P2906" t="s">
        <v>8269</v>
      </c>
      <c r="Q2906" s="10" t="s">
        <v>8314</v>
      </c>
      <c r="R2906" t="s">
        <v>8315</v>
      </c>
      <c r="S2906">
        <f t="shared" si="182"/>
        <v>5</v>
      </c>
      <c r="T2906">
        <f t="shared" si="183"/>
        <v>2014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4">
        <f t="shared" si="180"/>
        <v>42620.056863425925</v>
      </c>
      <c r="J2907" s="14">
        <f t="shared" si="181"/>
        <v>42606.056863425925</v>
      </c>
      <c r="K2907">
        <v>1473211313</v>
      </c>
      <c r="L2907">
        <v>1472001713</v>
      </c>
      <c r="M2907" t="b">
        <v>0</v>
      </c>
      <c r="N2907">
        <v>17</v>
      </c>
      <c r="O2907" t="b">
        <v>0</v>
      </c>
      <c r="P2907" t="s">
        <v>8269</v>
      </c>
      <c r="Q2907" s="10" t="s">
        <v>8314</v>
      </c>
      <c r="R2907" t="s">
        <v>8315</v>
      </c>
      <c r="S2907">
        <f t="shared" si="182"/>
        <v>18</v>
      </c>
      <c r="T2907">
        <f t="shared" si="183"/>
        <v>2016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4">
        <f t="shared" si="180"/>
        <v>42217.041666666672</v>
      </c>
      <c r="J2908" s="14">
        <f t="shared" si="181"/>
        <v>42199.648912037039</v>
      </c>
      <c r="K2908">
        <v>1438390800</v>
      </c>
      <c r="L2908">
        <v>1436888066</v>
      </c>
      <c r="M2908" t="b">
        <v>0</v>
      </c>
      <c r="N2908">
        <v>7</v>
      </c>
      <c r="O2908" t="b">
        <v>0</v>
      </c>
      <c r="P2908" t="s">
        <v>8269</v>
      </c>
      <c r="Q2908" s="10" t="s">
        <v>8314</v>
      </c>
      <c r="R2908" t="s">
        <v>8315</v>
      </c>
      <c r="S2908">
        <f t="shared" si="182"/>
        <v>9</v>
      </c>
      <c r="T2908">
        <f t="shared" si="183"/>
        <v>2015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4">
        <f t="shared" si="180"/>
        <v>42504.877743055549</v>
      </c>
      <c r="J2909" s="14">
        <f t="shared" si="181"/>
        <v>42444.877743055549</v>
      </c>
      <c r="K2909">
        <v>1463259837</v>
      </c>
      <c r="L2909">
        <v>1458075837</v>
      </c>
      <c r="M2909" t="b">
        <v>0</v>
      </c>
      <c r="N2909">
        <v>2</v>
      </c>
      <c r="O2909" t="b">
        <v>0</v>
      </c>
      <c r="P2909" t="s">
        <v>8269</v>
      </c>
      <c r="Q2909" s="10" t="s">
        <v>8314</v>
      </c>
      <c r="R2909" t="s">
        <v>8315</v>
      </c>
      <c r="S2909">
        <f t="shared" si="182"/>
        <v>0</v>
      </c>
      <c r="T2909">
        <f t="shared" si="183"/>
        <v>2016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4">
        <f t="shared" si="180"/>
        <v>42529.731701388882</v>
      </c>
      <c r="J2910" s="14">
        <f t="shared" si="181"/>
        <v>42499.731701388882</v>
      </c>
      <c r="K2910">
        <v>1465407219</v>
      </c>
      <c r="L2910">
        <v>1462815219</v>
      </c>
      <c r="M2910" t="b">
        <v>0</v>
      </c>
      <c r="N2910">
        <v>5</v>
      </c>
      <c r="O2910" t="b">
        <v>0</v>
      </c>
      <c r="P2910" t="s">
        <v>8269</v>
      </c>
      <c r="Q2910" s="10" t="s">
        <v>8314</v>
      </c>
      <c r="R2910" t="s">
        <v>8315</v>
      </c>
      <c r="S2910">
        <f t="shared" si="182"/>
        <v>3</v>
      </c>
      <c r="T2910">
        <f t="shared" si="183"/>
        <v>2016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4">
        <f t="shared" si="180"/>
        <v>41968.823611111111</v>
      </c>
      <c r="J2911" s="14">
        <f t="shared" si="181"/>
        <v>41929.266215277778</v>
      </c>
      <c r="K2911">
        <v>1416944760</v>
      </c>
      <c r="L2911">
        <v>1413527001</v>
      </c>
      <c r="M2911" t="b">
        <v>0</v>
      </c>
      <c r="N2911">
        <v>1</v>
      </c>
      <c r="O2911" t="b">
        <v>0</v>
      </c>
      <c r="P2911" t="s">
        <v>8269</v>
      </c>
      <c r="Q2911" s="10" t="s">
        <v>8314</v>
      </c>
      <c r="R2911" t="s">
        <v>8315</v>
      </c>
      <c r="S2911">
        <f t="shared" si="182"/>
        <v>0</v>
      </c>
      <c r="T2911">
        <f t="shared" si="183"/>
        <v>2014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4">
        <f t="shared" si="180"/>
        <v>42167.841284722221</v>
      </c>
      <c r="J2912" s="14">
        <f t="shared" si="181"/>
        <v>42107.841284722221</v>
      </c>
      <c r="K2912">
        <v>1434139887</v>
      </c>
      <c r="L2912">
        <v>1428955887</v>
      </c>
      <c r="M2912" t="b">
        <v>0</v>
      </c>
      <c r="N2912">
        <v>1</v>
      </c>
      <c r="O2912" t="b">
        <v>0</v>
      </c>
      <c r="P2912" t="s">
        <v>8269</v>
      </c>
      <c r="Q2912" s="10" t="s">
        <v>8314</v>
      </c>
      <c r="R2912" t="s">
        <v>8315</v>
      </c>
      <c r="S2912">
        <f t="shared" si="182"/>
        <v>0</v>
      </c>
      <c r="T2912">
        <f t="shared" si="183"/>
        <v>2015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4">
        <f t="shared" si="180"/>
        <v>42182.768819444449</v>
      </c>
      <c r="J2913" s="14">
        <f t="shared" si="181"/>
        <v>42142.768819444449</v>
      </c>
      <c r="K2913">
        <v>1435429626</v>
      </c>
      <c r="L2913">
        <v>1431973626</v>
      </c>
      <c r="M2913" t="b">
        <v>0</v>
      </c>
      <c r="N2913">
        <v>14</v>
      </c>
      <c r="O2913" t="b">
        <v>0</v>
      </c>
      <c r="P2913" t="s">
        <v>8269</v>
      </c>
      <c r="Q2913" s="10" t="s">
        <v>8314</v>
      </c>
      <c r="R2913" t="s">
        <v>8315</v>
      </c>
      <c r="S2913">
        <f t="shared" si="182"/>
        <v>37</v>
      </c>
      <c r="T2913">
        <f t="shared" si="183"/>
        <v>2015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4">
        <f t="shared" si="180"/>
        <v>42384.131643518514</v>
      </c>
      <c r="J2914" s="14">
        <f t="shared" si="181"/>
        <v>42354.131643518514</v>
      </c>
      <c r="K2914">
        <v>1452827374</v>
      </c>
      <c r="L2914">
        <v>1450235374</v>
      </c>
      <c r="M2914" t="b">
        <v>0</v>
      </c>
      <c r="N2914">
        <v>26</v>
      </c>
      <c r="O2914" t="b">
        <v>0</v>
      </c>
      <c r="P2914" t="s">
        <v>8269</v>
      </c>
      <c r="Q2914" s="10" t="s">
        <v>8314</v>
      </c>
      <c r="R2914" t="s">
        <v>8315</v>
      </c>
      <c r="S2914">
        <f t="shared" si="182"/>
        <v>14</v>
      </c>
      <c r="T2914">
        <f t="shared" si="183"/>
        <v>2015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4">
        <f t="shared" si="180"/>
        <v>41888.922905092593</v>
      </c>
      <c r="J2915" s="14">
        <f t="shared" si="181"/>
        <v>41828.922905092593</v>
      </c>
      <c r="K2915">
        <v>1410041339</v>
      </c>
      <c r="L2915">
        <v>1404857339</v>
      </c>
      <c r="M2915" t="b">
        <v>0</v>
      </c>
      <c r="N2915">
        <v>2</v>
      </c>
      <c r="O2915" t="b">
        <v>0</v>
      </c>
      <c r="P2915" t="s">
        <v>8269</v>
      </c>
      <c r="Q2915" s="10" t="s">
        <v>8314</v>
      </c>
      <c r="R2915" t="s">
        <v>8315</v>
      </c>
      <c r="S2915">
        <f t="shared" si="182"/>
        <v>0</v>
      </c>
      <c r="T2915">
        <f t="shared" si="183"/>
        <v>2014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4">
        <f t="shared" si="180"/>
        <v>42077.865671296298</v>
      </c>
      <c r="J2916" s="14">
        <f t="shared" si="181"/>
        <v>42017.907337962963</v>
      </c>
      <c r="K2916">
        <v>1426365994</v>
      </c>
      <c r="L2916">
        <v>1421185594</v>
      </c>
      <c r="M2916" t="b">
        <v>0</v>
      </c>
      <c r="N2916">
        <v>1</v>
      </c>
      <c r="O2916" t="b">
        <v>0</v>
      </c>
      <c r="P2916" t="s">
        <v>8269</v>
      </c>
      <c r="Q2916" s="10" t="s">
        <v>8314</v>
      </c>
      <c r="R2916" t="s">
        <v>8315</v>
      </c>
      <c r="S2916">
        <f t="shared" si="182"/>
        <v>0</v>
      </c>
      <c r="T2916">
        <f t="shared" si="183"/>
        <v>2015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4">
        <f t="shared" si="180"/>
        <v>42445.356365740736</v>
      </c>
      <c r="J2917" s="14">
        <f t="shared" si="181"/>
        <v>42415.398032407407</v>
      </c>
      <c r="K2917">
        <v>1458117190</v>
      </c>
      <c r="L2917">
        <v>1455528790</v>
      </c>
      <c r="M2917" t="b">
        <v>0</v>
      </c>
      <c r="N2917">
        <v>3</v>
      </c>
      <c r="O2917" t="b">
        <v>0</v>
      </c>
      <c r="P2917" t="s">
        <v>8269</v>
      </c>
      <c r="Q2917" s="10" t="s">
        <v>8314</v>
      </c>
      <c r="R2917" t="s">
        <v>8315</v>
      </c>
      <c r="S2917">
        <f t="shared" si="182"/>
        <v>61</v>
      </c>
      <c r="T2917">
        <f t="shared" si="183"/>
        <v>2016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4">
        <f t="shared" si="180"/>
        <v>41778.476724537039</v>
      </c>
      <c r="J2918" s="14">
        <f t="shared" si="181"/>
        <v>41755.476724537039</v>
      </c>
      <c r="K2918">
        <v>1400498789</v>
      </c>
      <c r="L2918">
        <v>1398511589</v>
      </c>
      <c r="M2918" t="b">
        <v>0</v>
      </c>
      <c r="N2918">
        <v>7</v>
      </c>
      <c r="O2918" t="b">
        <v>0</v>
      </c>
      <c r="P2918" t="s">
        <v>8269</v>
      </c>
      <c r="Q2918" s="10" t="s">
        <v>8314</v>
      </c>
      <c r="R2918" t="s">
        <v>8315</v>
      </c>
      <c r="S2918">
        <f t="shared" si="182"/>
        <v>8</v>
      </c>
      <c r="T2918">
        <f t="shared" si="183"/>
        <v>2014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4">
        <f t="shared" si="180"/>
        <v>42263.234340277777</v>
      </c>
      <c r="J2919" s="14">
        <f t="shared" si="181"/>
        <v>42245.234340277777</v>
      </c>
      <c r="K2919">
        <v>1442381847</v>
      </c>
      <c r="L2919">
        <v>1440826647</v>
      </c>
      <c r="M2919" t="b">
        <v>0</v>
      </c>
      <c r="N2919">
        <v>9</v>
      </c>
      <c r="O2919" t="b">
        <v>0</v>
      </c>
      <c r="P2919" t="s">
        <v>8269</v>
      </c>
      <c r="Q2919" s="10" t="s">
        <v>8314</v>
      </c>
      <c r="R2919" t="s">
        <v>8315</v>
      </c>
      <c r="S2919">
        <f t="shared" si="182"/>
        <v>22</v>
      </c>
      <c r="T2919">
        <f t="shared" si="183"/>
        <v>2015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4">
        <f t="shared" si="180"/>
        <v>42306.629710648151</v>
      </c>
      <c r="J2920" s="14">
        <f t="shared" si="181"/>
        <v>42278.629710648151</v>
      </c>
      <c r="K2920">
        <v>1446131207</v>
      </c>
      <c r="L2920">
        <v>1443712007</v>
      </c>
      <c r="M2920" t="b">
        <v>0</v>
      </c>
      <c r="N2920">
        <v>20</v>
      </c>
      <c r="O2920" t="b">
        <v>0</v>
      </c>
      <c r="P2920" t="s">
        <v>8269</v>
      </c>
      <c r="Q2920" s="10" t="s">
        <v>8314</v>
      </c>
      <c r="R2920" t="s">
        <v>8315</v>
      </c>
      <c r="S2920">
        <f t="shared" si="182"/>
        <v>27</v>
      </c>
      <c r="T2920">
        <f t="shared" si="183"/>
        <v>2015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4">
        <f t="shared" si="180"/>
        <v>41856.61954861111</v>
      </c>
      <c r="J2921" s="14">
        <f t="shared" si="181"/>
        <v>41826.61954861111</v>
      </c>
      <c r="K2921">
        <v>1407250329</v>
      </c>
      <c r="L2921">
        <v>1404658329</v>
      </c>
      <c r="M2921" t="b">
        <v>0</v>
      </c>
      <c r="N2921">
        <v>6</v>
      </c>
      <c r="O2921" t="b">
        <v>0</v>
      </c>
      <c r="P2921" t="s">
        <v>8269</v>
      </c>
      <c r="Q2921" s="10" t="s">
        <v>8314</v>
      </c>
      <c r="R2921" t="s">
        <v>8315</v>
      </c>
      <c r="S2921">
        <f t="shared" si="182"/>
        <v>9</v>
      </c>
      <c r="T2921">
        <f t="shared" si="183"/>
        <v>2014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4">
        <f t="shared" si="180"/>
        <v>42088.750810185185</v>
      </c>
      <c r="J2922" s="14">
        <f t="shared" si="181"/>
        <v>42058.792476851857</v>
      </c>
      <c r="K2922">
        <v>1427306470</v>
      </c>
      <c r="L2922">
        <v>1424718070</v>
      </c>
      <c r="M2922" t="b">
        <v>0</v>
      </c>
      <c r="N2922">
        <v>13</v>
      </c>
      <c r="O2922" t="b">
        <v>0</v>
      </c>
      <c r="P2922" t="s">
        <v>8269</v>
      </c>
      <c r="Q2922" s="10" t="s">
        <v>8314</v>
      </c>
      <c r="R2922" t="s">
        <v>8315</v>
      </c>
      <c r="S2922">
        <f t="shared" si="182"/>
        <v>27</v>
      </c>
      <c r="T2922">
        <f t="shared" si="183"/>
        <v>2015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4">
        <f t="shared" si="180"/>
        <v>41907.886620370373</v>
      </c>
      <c r="J2923" s="14">
        <f t="shared" si="181"/>
        <v>41877.886620370373</v>
      </c>
      <c r="K2923">
        <v>1411679804</v>
      </c>
      <c r="L2923">
        <v>1409087804</v>
      </c>
      <c r="M2923" t="b">
        <v>0</v>
      </c>
      <c r="N2923">
        <v>3</v>
      </c>
      <c r="O2923" t="b">
        <v>1</v>
      </c>
      <c r="P2923" t="s">
        <v>8303</v>
      </c>
      <c r="Q2923" s="10" t="s">
        <v>8314</v>
      </c>
      <c r="R2923" t="s">
        <v>8356</v>
      </c>
      <c r="S2923">
        <f t="shared" si="182"/>
        <v>129</v>
      </c>
      <c r="T2923">
        <f t="shared" si="183"/>
        <v>2014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4">
        <f t="shared" si="180"/>
        <v>42142.874155092592</v>
      </c>
      <c r="J2924" s="14">
        <f t="shared" si="181"/>
        <v>42097.874155092592</v>
      </c>
      <c r="K2924">
        <v>1431982727</v>
      </c>
      <c r="L2924">
        <v>1428094727</v>
      </c>
      <c r="M2924" t="b">
        <v>0</v>
      </c>
      <c r="N2924">
        <v>6</v>
      </c>
      <c r="O2924" t="b">
        <v>1</v>
      </c>
      <c r="P2924" t="s">
        <v>8303</v>
      </c>
      <c r="Q2924" s="10" t="s">
        <v>8314</v>
      </c>
      <c r="R2924" t="s">
        <v>8356</v>
      </c>
      <c r="S2924">
        <f t="shared" si="182"/>
        <v>100</v>
      </c>
      <c r="T2924">
        <f t="shared" si="183"/>
        <v>2015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4">
        <f t="shared" si="180"/>
        <v>42028.125</v>
      </c>
      <c r="J2925" s="14">
        <f t="shared" si="181"/>
        <v>42013.15253472222</v>
      </c>
      <c r="K2925">
        <v>1422068400</v>
      </c>
      <c r="L2925">
        <v>1420774779</v>
      </c>
      <c r="M2925" t="b">
        <v>0</v>
      </c>
      <c r="N2925">
        <v>10</v>
      </c>
      <c r="O2925" t="b">
        <v>1</v>
      </c>
      <c r="P2925" t="s">
        <v>8303</v>
      </c>
      <c r="Q2925" s="10" t="s">
        <v>8314</v>
      </c>
      <c r="R2925" t="s">
        <v>8356</v>
      </c>
      <c r="S2925">
        <f t="shared" si="182"/>
        <v>100</v>
      </c>
      <c r="T2925">
        <f t="shared" si="183"/>
        <v>2015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4">
        <f t="shared" si="180"/>
        <v>42133.165972222225</v>
      </c>
      <c r="J2926" s="14">
        <f t="shared" si="181"/>
        <v>42103.556828703702</v>
      </c>
      <c r="K2926">
        <v>1431143940</v>
      </c>
      <c r="L2926">
        <v>1428585710</v>
      </c>
      <c r="M2926" t="b">
        <v>0</v>
      </c>
      <c r="N2926">
        <v>147</v>
      </c>
      <c r="O2926" t="b">
        <v>1</v>
      </c>
      <c r="P2926" t="s">
        <v>8303</v>
      </c>
      <c r="Q2926" s="10" t="s">
        <v>8314</v>
      </c>
      <c r="R2926" t="s">
        <v>8356</v>
      </c>
      <c r="S2926">
        <f t="shared" si="182"/>
        <v>103</v>
      </c>
      <c r="T2926">
        <f t="shared" si="183"/>
        <v>2015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4">
        <f t="shared" si="180"/>
        <v>41893.584120370368</v>
      </c>
      <c r="J2927" s="14">
        <f t="shared" si="181"/>
        <v>41863.584120370368</v>
      </c>
      <c r="K2927">
        <v>1410444068</v>
      </c>
      <c r="L2927">
        <v>1407852068</v>
      </c>
      <c r="M2927" t="b">
        <v>0</v>
      </c>
      <c r="N2927">
        <v>199</v>
      </c>
      <c r="O2927" t="b">
        <v>1</v>
      </c>
      <c r="P2927" t="s">
        <v>8303</v>
      </c>
      <c r="Q2927" s="10" t="s">
        <v>8314</v>
      </c>
      <c r="R2927" t="s">
        <v>8356</v>
      </c>
      <c r="S2927">
        <f t="shared" si="182"/>
        <v>102</v>
      </c>
      <c r="T2927">
        <f t="shared" si="183"/>
        <v>2014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4">
        <f t="shared" si="180"/>
        <v>42058.765960648147</v>
      </c>
      <c r="J2928" s="14">
        <f t="shared" si="181"/>
        <v>42044.765960648147</v>
      </c>
      <c r="K2928">
        <v>1424715779</v>
      </c>
      <c r="L2928">
        <v>1423506179</v>
      </c>
      <c r="M2928" t="b">
        <v>0</v>
      </c>
      <c r="N2928">
        <v>50</v>
      </c>
      <c r="O2928" t="b">
        <v>1</v>
      </c>
      <c r="P2928" t="s">
        <v>8303</v>
      </c>
      <c r="Q2928" s="10" t="s">
        <v>8314</v>
      </c>
      <c r="R2928" t="s">
        <v>8356</v>
      </c>
      <c r="S2928">
        <f t="shared" si="182"/>
        <v>125</v>
      </c>
      <c r="T2928">
        <f t="shared" si="183"/>
        <v>2015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4">
        <f t="shared" si="180"/>
        <v>41835.208333333336</v>
      </c>
      <c r="J2929" s="14">
        <f t="shared" si="181"/>
        <v>41806.669317129628</v>
      </c>
      <c r="K2929">
        <v>1405400400</v>
      </c>
      <c r="L2929">
        <v>1402934629</v>
      </c>
      <c r="M2929" t="b">
        <v>0</v>
      </c>
      <c r="N2929">
        <v>21</v>
      </c>
      <c r="O2929" t="b">
        <v>1</v>
      </c>
      <c r="P2929" t="s">
        <v>8303</v>
      </c>
      <c r="Q2929" s="10" t="s">
        <v>8314</v>
      </c>
      <c r="R2929" t="s">
        <v>8356</v>
      </c>
      <c r="S2929">
        <f t="shared" si="182"/>
        <v>131</v>
      </c>
      <c r="T2929">
        <f t="shared" si="183"/>
        <v>2014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4">
        <f t="shared" si="180"/>
        <v>42433.998217592598</v>
      </c>
      <c r="J2930" s="14">
        <f t="shared" si="181"/>
        <v>42403.998217592598</v>
      </c>
      <c r="K2930">
        <v>1457135846</v>
      </c>
      <c r="L2930">
        <v>1454543846</v>
      </c>
      <c r="M2930" t="b">
        <v>0</v>
      </c>
      <c r="N2930">
        <v>24</v>
      </c>
      <c r="O2930" t="b">
        <v>1</v>
      </c>
      <c r="P2930" t="s">
        <v>8303</v>
      </c>
      <c r="Q2930" s="10" t="s">
        <v>8314</v>
      </c>
      <c r="R2930" t="s">
        <v>8356</v>
      </c>
      <c r="S2930">
        <f t="shared" si="182"/>
        <v>100</v>
      </c>
      <c r="T2930">
        <f t="shared" si="183"/>
        <v>2016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4">
        <f t="shared" si="180"/>
        <v>41784.564328703702</v>
      </c>
      <c r="J2931" s="14">
        <f t="shared" si="181"/>
        <v>41754.564328703702</v>
      </c>
      <c r="K2931">
        <v>1401024758</v>
      </c>
      <c r="L2931">
        <v>1398432758</v>
      </c>
      <c r="M2931" t="b">
        <v>0</v>
      </c>
      <c r="N2931">
        <v>32</v>
      </c>
      <c r="O2931" t="b">
        <v>1</v>
      </c>
      <c r="P2931" t="s">
        <v>8303</v>
      </c>
      <c r="Q2931" s="10" t="s">
        <v>8314</v>
      </c>
      <c r="R2931" t="s">
        <v>8356</v>
      </c>
      <c r="S2931">
        <f t="shared" si="182"/>
        <v>102</v>
      </c>
      <c r="T2931">
        <f t="shared" si="183"/>
        <v>2014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4">
        <f t="shared" si="180"/>
        <v>42131.584074074075</v>
      </c>
      <c r="J2932" s="14">
        <f t="shared" si="181"/>
        <v>42101.584074074075</v>
      </c>
      <c r="K2932">
        <v>1431007264</v>
      </c>
      <c r="L2932">
        <v>1428415264</v>
      </c>
      <c r="M2932" t="b">
        <v>0</v>
      </c>
      <c r="N2932">
        <v>62</v>
      </c>
      <c r="O2932" t="b">
        <v>1</v>
      </c>
      <c r="P2932" t="s">
        <v>8303</v>
      </c>
      <c r="Q2932" s="10" t="s">
        <v>8314</v>
      </c>
      <c r="R2932" t="s">
        <v>8356</v>
      </c>
      <c r="S2932">
        <f t="shared" si="182"/>
        <v>101</v>
      </c>
      <c r="T2932">
        <f t="shared" si="183"/>
        <v>2015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4">
        <f t="shared" si="180"/>
        <v>41897.255555555559</v>
      </c>
      <c r="J2933" s="14">
        <f t="shared" si="181"/>
        <v>41872.291238425925</v>
      </c>
      <c r="K2933">
        <v>1410761280</v>
      </c>
      <c r="L2933">
        <v>1408604363</v>
      </c>
      <c r="M2933" t="b">
        <v>0</v>
      </c>
      <c r="N2933">
        <v>9</v>
      </c>
      <c r="O2933" t="b">
        <v>1</v>
      </c>
      <c r="P2933" t="s">
        <v>8303</v>
      </c>
      <c r="Q2933" s="10" t="s">
        <v>8314</v>
      </c>
      <c r="R2933" t="s">
        <v>8356</v>
      </c>
      <c r="S2933">
        <f t="shared" si="182"/>
        <v>106</v>
      </c>
      <c r="T2933">
        <f t="shared" si="183"/>
        <v>2014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4">
        <f t="shared" si="180"/>
        <v>42056.458333333328</v>
      </c>
      <c r="J2934" s="14">
        <f t="shared" si="181"/>
        <v>42025.164780092593</v>
      </c>
      <c r="K2934">
        <v>1424516400</v>
      </c>
      <c r="L2934">
        <v>1421812637</v>
      </c>
      <c r="M2934" t="b">
        <v>0</v>
      </c>
      <c r="N2934">
        <v>38</v>
      </c>
      <c r="O2934" t="b">
        <v>1</v>
      </c>
      <c r="P2934" t="s">
        <v>8303</v>
      </c>
      <c r="Q2934" s="10" t="s">
        <v>8314</v>
      </c>
      <c r="R2934" t="s">
        <v>8356</v>
      </c>
      <c r="S2934">
        <f t="shared" si="182"/>
        <v>105</v>
      </c>
      <c r="T2934">
        <f t="shared" si="183"/>
        <v>2015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4">
        <f t="shared" si="180"/>
        <v>42525.956631944442</v>
      </c>
      <c r="J2935" s="14">
        <f t="shared" si="181"/>
        <v>42495.956631944442</v>
      </c>
      <c r="K2935">
        <v>1465081053</v>
      </c>
      <c r="L2935">
        <v>1462489053</v>
      </c>
      <c r="M2935" t="b">
        <v>0</v>
      </c>
      <c r="N2935">
        <v>54</v>
      </c>
      <c r="O2935" t="b">
        <v>1</v>
      </c>
      <c r="P2935" t="s">
        <v>8303</v>
      </c>
      <c r="Q2935" s="10" t="s">
        <v>8314</v>
      </c>
      <c r="R2935" t="s">
        <v>8356</v>
      </c>
      <c r="S2935">
        <f t="shared" si="182"/>
        <v>103</v>
      </c>
      <c r="T2935">
        <f t="shared" si="183"/>
        <v>2016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4">
        <f t="shared" si="180"/>
        <v>41805.636157407411</v>
      </c>
      <c r="J2936" s="14">
        <f t="shared" si="181"/>
        <v>41775.636157407411</v>
      </c>
      <c r="K2936">
        <v>1402845364</v>
      </c>
      <c r="L2936">
        <v>1400253364</v>
      </c>
      <c r="M2936" t="b">
        <v>0</v>
      </c>
      <c r="N2936">
        <v>37</v>
      </c>
      <c r="O2936" t="b">
        <v>1</v>
      </c>
      <c r="P2936" t="s">
        <v>8303</v>
      </c>
      <c r="Q2936" s="10" t="s">
        <v>8314</v>
      </c>
      <c r="R2936" t="s">
        <v>8356</v>
      </c>
      <c r="S2936">
        <f t="shared" si="182"/>
        <v>108</v>
      </c>
      <c r="T2936">
        <f t="shared" si="183"/>
        <v>2014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4">
        <f t="shared" si="180"/>
        <v>42611.708333333328</v>
      </c>
      <c r="J2937" s="14">
        <f t="shared" si="181"/>
        <v>42553.583425925928</v>
      </c>
      <c r="K2937">
        <v>1472490000</v>
      </c>
      <c r="L2937">
        <v>1467468008</v>
      </c>
      <c r="M2937" t="b">
        <v>0</v>
      </c>
      <c r="N2937">
        <v>39</v>
      </c>
      <c r="O2937" t="b">
        <v>1</v>
      </c>
      <c r="P2937" t="s">
        <v>8303</v>
      </c>
      <c r="Q2937" s="10" t="s">
        <v>8314</v>
      </c>
      <c r="R2937" t="s">
        <v>8356</v>
      </c>
      <c r="S2937">
        <f t="shared" si="182"/>
        <v>101</v>
      </c>
      <c r="T2937">
        <f t="shared" si="183"/>
        <v>2016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4">
        <f t="shared" si="180"/>
        <v>41925.207638888889</v>
      </c>
      <c r="J2938" s="14">
        <f t="shared" si="181"/>
        <v>41912.650729166664</v>
      </c>
      <c r="K2938">
        <v>1413176340</v>
      </c>
      <c r="L2938">
        <v>1412091423</v>
      </c>
      <c r="M2938" t="b">
        <v>0</v>
      </c>
      <c r="N2938">
        <v>34</v>
      </c>
      <c r="O2938" t="b">
        <v>1</v>
      </c>
      <c r="P2938" t="s">
        <v>8303</v>
      </c>
      <c r="Q2938" s="10" t="s">
        <v>8314</v>
      </c>
      <c r="R2938" t="s">
        <v>8356</v>
      </c>
      <c r="S2938">
        <f t="shared" si="182"/>
        <v>128</v>
      </c>
      <c r="T2938">
        <f t="shared" si="183"/>
        <v>2014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4">
        <f t="shared" si="180"/>
        <v>41833.457326388889</v>
      </c>
      <c r="J2939" s="14">
        <f t="shared" si="181"/>
        <v>41803.457326388889</v>
      </c>
      <c r="K2939">
        <v>1405249113</v>
      </c>
      <c r="L2939">
        <v>1402657113</v>
      </c>
      <c r="M2939" t="b">
        <v>0</v>
      </c>
      <c r="N2939">
        <v>55</v>
      </c>
      <c r="O2939" t="b">
        <v>1</v>
      </c>
      <c r="P2939" t="s">
        <v>8303</v>
      </c>
      <c r="Q2939" s="10" t="s">
        <v>8314</v>
      </c>
      <c r="R2939" t="s">
        <v>8356</v>
      </c>
      <c r="S2939">
        <f t="shared" si="182"/>
        <v>133</v>
      </c>
      <c r="T2939">
        <f t="shared" si="183"/>
        <v>2014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4">
        <f t="shared" si="180"/>
        <v>42034.703865740739</v>
      </c>
      <c r="J2940" s="14">
        <f t="shared" si="181"/>
        <v>42004.703865740739</v>
      </c>
      <c r="K2940">
        <v>1422636814</v>
      </c>
      <c r="L2940">
        <v>1420044814</v>
      </c>
      <c r="M2940" t="b">
        <v>0</v>
      </c>
      <c r="N2940">
        <v>32</v>
      </c>
      <c r="O2940" t="b">
        <v>1</v>
      </c>
      <c r="P2940" t="s">
        <v>8303</v>
      </c>
      <c r="Q2940" s="10" t="s">
        <v>8314</v>
      </c>
      <c r="R2940" t="s">
        <v>8356</v>
      </c>
      <c r="S2940">
        <f t="shared" si="182"/>
        <v>101</v>
      </c>
      <c r="T2940">
        <f t="shared" si="183"/>
        <v>2014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4">
        <f t="shared" si="180"/>
        <v>41879.041666666664</v>
      </c>
      <c r="J2941" s="14">
        <f t="shared" si="181"/>
        <v>41845.809166666666</v>
      </c>
      <c r="K2941">
        <v>1409187600</v>
      </c>
      <c r="L2941">
        <v>1406316312</v>
      </c>
      <c r="M2941" t="b">
        <v>0</v>
      </c>
      <c r="N2941">
        <v>25</v>
      </c>
      <c r="O2941" t="b">
        <v>1</v>
      </c>
      <c r="P2941" t="s">
        <v>8303</v>
      </c>
      <c r="Q2941" s="10" t="s">
        <v>8314</v>
      </c>
      <c r="R2941" t="s">
        <v>8356</v>
      </c>
      <c r="S2941">
        <f t="shared" si="182"/>
        <v>103</v>
      </c>
      <c r="T2941">
        <f t="shared" si="183"/>
        <v>2014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4">
        <f t="shared" si="180"/>
        <v>42022.773356481484</v>
      </c>
      <c r="J2942" s="14">
        <f t="shared" si="181"/>
        <v>41982.773356481484</v>
      </c>
      <c r="K2942">
        <v>1421606018</v>
      </c>
      <c r="L2942">
        <v>1418150018</v>
      </c>
      <c r="M2942" t="b">
        <v>0</v>
      </c>
      <c r="N2942">
        <v>33</v>
      </c>
      <c r="O2942" t="b">
        <v>1</v>
      </c>
      <c r="P2942" t="s">
        <v>8303</v>
      </c>
      <c r="Q2942" s="10" t="s">
        <v>8314</v>
      </c>
      <c r="R2942" t="s">
        <v>8356</v>
      </c>
      <c r="S2942">
        <f t="shared" si="182"/>
        <v>107</v>
      </c>
      <c r="T2942">
        <f t="shared" si="183"/>
        <v>2014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4">
        <f t="shared" si="180"/>
        <v>42064.960127314815</v>
      </c>
      <c r="J2943" s="14">
        <f t="shared" si="181"/>
        <v>42034.960127314815</v>
      </c>
      <c r="K2943">
        <v>1425250955</v>
      </c>
      <c r="L2943">
        <v>1422658955</v>
      </c>
      <c r="M2943" t="b">
        <v>0</v>
      </c>
      <c r="N2943">
        <v>1</v>
      </c>
      <c r="O2943" t="b">
        <v>0</v>
      </c>
      <c r="P2943" t="s">
        <v>8301</v>
      </c>
      <c r="Q2943" s="10" t="s">
        <v>8314</v>
      </c>
      <c r="R2943" t="s">
        <v>8354</v>
      </c>
      <c r="S2943">
        <f t="shared" si="182"/>
        <v>0</v>
      </c>
      <c r="T2943">
        <f t="shared" si="183"/>
        <v>2015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4">
        <f t="shared" si="180"/>
        <v>42354.845833333333</v>
      </c>
      <c r="J2944" s="14">
        <f t="shared" si="181"/>
        <v>42334.803923611107</v>
      </c>
      <c r="K2944">
        <v>1450297080</v>
      </c>
      <c r="L2944">
        <v>1448565459</v>
      </c>
      <c r="M2944" t="b">
        <v>0</v>
      </c>
      <c r="N2944">
        <v>202</v>
      </c>
      <c r="O2944" t="b">
        <v>0</v>
      </c>
      <c r="P2944" t="s">
        <v>8301</v>
      </c>
      <c r="Q2944" s="10" t="s">
        <v>8314</v>
      </c>
      <c r="R2944" t="s">
        <v>8354</v>
      </c>
      <c r="S2944">
        <f t="shared" si="182"/>
        <v>20</v>
      </c>
      <c r="T2944">
        <f t="shared" si="183"/>
        <v>2015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4">
        <f t="shared" si="180"/>
        <v>42107.129398148143</v>
      </c>
      <c r="J2945" s="14">
        <f t="shared" si="181"/>
        <v>42077.129398148143</v>
      </c>
      <c r="K2945">
        <v>1428894380</v>
      </c>
      <c r="L2945">
        <v>1426302380</v>
      </c>
      <c r="M2945" t="b">
        <v>0</v>
      </c>
      <c r="N2945">
        <v>0</v>
      </c>
      <c r="O2945" t="b">
        <v>0</v>
      </c>
      <c r="P2945" t="s">
        <v>8301</v>
      </c>
      <c r="Q2945" s="10" t="s">
        <v>8314</v>
      </c>
      <c r="R2945" t="s">
        <v>8354</v>
      </c>
      <c r="S2945">
        <f t="shared" si="182"/>
        <v>0</v>
      </c>
      <c r="T2945">
        <f t="shared" si="183"/>
        <v>2015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4">
        <f t="shared" ref="I2946:I3009" si="184">K2946/60/60/24+DATE(1970,1,1)</f>
        <v>42162.9143287037</v>
      </c>
      <c r="J2946" s="14">
        <f t="shared" ref="J2946:J3009" si="185">L2946/60/60/24+DATE(1970,1,1)</f>
        <v>42132.9143287037</v>
      </c>
      <c r="K2946">
        <v>1433714198</v>
      </c>
      <c r="L2946">
        <v>1431122198</v>
      </c>
      <c r="M2946" t="b">
        <v>0</v>
      </c>
      <c r="N2946">
        <v>1</v>
      </c>
      <c r="O2946" t="b">
        <v>0</v>
      </c>
      <c r="P2946" t="s">
        <v>8301</v>
      </c>
      <c r="Q2946" s="10" t="s">
        <v>8314</v>
      </c>
      <c r="R2946" t="s">
        <v>8354</v>
      </c>
      <c r="S2946">
        <f t="shared" ref="S2946:S3009" si="186">ROUND(E2946/D2946*100,0)</f>
        <v>1</v>
      </c>
      <c r="T2946">
        <f t="shared" ref="T2946:T3009" si="187">YEAR(J2946)</f>
        <v>2015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4">
        <f t="shared" si="184"/>
        <v>42148.139583333337</v>
      </c>
      <c r="J2947" s="14">
        <f t="shared" si="185"/>
        <v>42118.139583333337</v>
      </c>
      <c r="K2947">
        <v>1432437660</v>
      </c>
      <c r="L2947">
        <v>1429845660</v>
      </c>
      <c r="M2947" t="b">
        <v>0</v>
      </c>
      <c r="N2947">
        <v>0</v>
      </c>
      <c r="O2947" t="b">
        <v>0</v>
      </c>
      <c r="P2947" t="s">
        <v>8301</v>
      </c>
      <c r="Q2947" s="10" t="s">
        <v>8314</v>
      </c>
      <c r="R2947" t="s">
        <v>8354</v>
      </c>
      <c r="S2947">
        <f t="shared" si="186"/>
        <v>0</v>
      </c>
      <c r="T2947">
        <f t="shared" si="187"/>
        <v>2015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4">
        <f t="shared" si="184"/>
        <v>42597.531157407408</v>
      </c>
      <c r="J2948" s="14">
        <f t="shared" si="185"/>
        <v>42567.531157407408</v>
      </c>
      <c r="K2948">
        <v>1471265092</v>
      </c>
      <c r="L2948">
        <v>1468673092</v>
      </c>
      <c r="M2948" t="b">
        <v>0</v>
      </c>
      <c r="N2948">
        <v>2</v>
      </c>
      <c r="O2948" t="b">
        <v>0</v>
      </c>
      <c r="P2948" t="s">
        <v>8301</v>
      </c>
      <c r="Q2948" s="10" t="s">
        <v>8314</v>
      </c>
      <c r="R2948" t="s">
        <v>8354</v>
      </c>
      <c r="S2948">
        <f t="shared" si="186"/>
        <v>0</v>
      </c>
      <c r="T2948">
        <f t="shared" si="187"/>
        <v>2016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4">
        <f t="shared" si="184"/>
        <v>42698.715972222228</v>
      </c>
      <c r="J2949" s="14">
        <f t="shared" si="185"/>
        <v>42649.562118055561</v>
      </c>
      <c r="K2949">
        <v>1480007460</v>
      </c>
      <c r="L2949">
        <v>1475760567</v>
      </c>
      <c r="M2949" t="b">
        <v>0</v>
      </c>
      <c r="N2949">
        <v>13</v>
      </c>
      <c r="O2949" t="b">
        <v>0</v>
      </c>
      <c r="P2949" t="s">
        <v>8301</v>
      </c>
      <c r="Q2949" s="10" t="s">
        <v>8314</v>
      </c>
      <c r="R2949" t="s">
        <v>8354</v>
      </c>
      <c r="S2949">
        <f t="shared" si="186"/>
        <v>4</v>
      </c>
      <c r="T2949">
        <f t="shared" si="187"/>
        <v>2016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4">
        <f t="shared" si="184"/>
        <v>42157.649224537032</v>
      </c>
      <c r="J2950" s="14">
        <f t="shared" si="185"/>
        <v>42097.649224537032</v>
      </c>
      <c r="K2950">
        <v>1433259293</v>
      </c>
      <c r="L2950">
        <v>1428075293</v>
      </c>
      <c r="M2950" t="b">
        <v>0</v>
      </c>
      <c r="N2950">
        <v>9</v>
      </c>
      <c r="O2950" t="b">
        <v>0</v>
      </c>
      <c r="P2950" t="s">
        <v>8301</v>
      </c>
      <c r="Q2950" s="10" t="s">
        <v>8314</v>
      </c>
      <c r="R2950" t="s">
        <v>8354</v>
      </c>
      <c r="S2950">
        <f t="shared" si="186"/>
        <v>0</v>
      </c>
      <c r="T2950">
        <f t="shared" si="187"/>
        <v>2015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4">
        <f t="shared" si="184"/>
        <v>42327.864780092597</v>
      </c>
      <c r="J2951" s="14">
        <f t="shared" si="185"/>
        <v>42297.823113425926</v>
      </c>
      <c r="K2951">
        <v>1447965917</v>
      </c>
      <c r="L2951">
        <v>1445370317</v>
      </c>
      <c r="M2951" t="b">
        <v>0</v>
      </c>
      <c r="N2951">
        <v>2</v>
      </c>
      <c r="O2951" t="b">
        <v>0</v>
      </c>
      <c r="P2951" t="s">
        <v>8301</v>
      </c>
      <c r="Q2951" s="10" t="s">
        <v>8314</v>
      </c>
      <c r="R2951" t="s">
        <v>8354</v>
      </c>
      <c r="S2951">
        <f t="shared" si="186"/>
        <v>3</v>
      </c>
      <c r="T2951">
        <f t="shared" si="187"/>
        <v>2015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4">
        <f t="shared" si="184"/>
        <v>42392.36518518519</v>
      </c>
      <c r="J2952" s="14">
        <f t="shared" si="185"/>
        <v>42362.36518518519</v>
      </c>
      <c r="K2952">
        <v>1453538752</v>
      </c>
      <c r="L2952">
        <v>1450946752</v>
      </c>
      <c r="M2952" t="b">
        <v>0</v>
      </c>
      <c r="N2952">
        <v>0</v>
      </c>
      <c r="O2952" t="b">
        <v>0</v>
      </c>
      <c r="P2952" t="s">
        <v>8301</v>
      </c>
      <c r="Q2952" s="10" t="s">
        <v>8314</v>
      </c>
      <c r="R2952" t="s">
        <v>8354</v>
      </c>
      <c r="S2952">
        <f t="shared" si="186"/>
        <v>0</v>
      </c>
      <c r="T2952">
        <f t="shared" si="187"/>
        <v>2015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4">
        <f t="shared" si="184"/>
        <v>41917.802928240737</v>
      </c>
      <c r="J2953" s="14">
        <f t="shared" si="185"/>
        <v>41872.802928240737</v>
      </c>
      <c r="K2953">
        <v>1412536573</v>
      </c>
      <c r="L2953">
        <v>1408648573</v>
      </c>
      <c r="M2953" t="b">
        <v>0</v>
      </c>
      <c r="N2953">
        <v>58</v>
      </c>
      <c r="O2953" t="b">
        <v>0</v>
      </c>
      <c r="P2953" t="s">
        <v>8301</v>
      </c>
      <c r="Q2953" s="10" t="s">
        <v>8314</v>
      </c>
      <c r="R2953" t="s">
        <v>8354</v>
      </c>
      <c r="S2953">
        <f t="shared" si="186"/>
        <v>2</v>
      </c>
      <c r="T2953">
        <f t="shared" si="187"/>
        <v>2014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4">
        <f t="shared" si="184"/>
        <v>42660.166666666672</v>
      </c>
      <c r="J2954" s="14">
        <f t="shared" si="185"/>
        <v>42628.690266203703</v>
      </c>
      <c r="K2954">
        <v>1476676800</v>
      </c>
      <c r="L2954">
        <v>1473957239</v>
      </c>
      <c r="M2954" t="b">
        <v>0</v>
      </c>
      <c r="N2954">
        <v>8</v>
      </c>
      <c r="O2954" t="b">
        <v>0</v>
      </c>
      <c r="P2954" t="s">
        <v>8301</v>
      </c>
      <c r="Q2954" s="10" t="s">
        <v>8314</v>
      </c>
      <c r="R2954" t="s">
        <v>8354</v>
      </c>
      <c r="S2954">
        <f t="shared" si="186"/>
        <v>8</v>
      </c>
      <c r="T2954">
        <f t="shared" si="187"/>
        <v>2016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4">
        <f t="shared" si="184"/>
        <v>42285.791909722218</v>
      </c>
      <c r="J2955" s="14">
        <f t="shared" si="185"/>
        <v>42255.791909722218</v>
      </c>
      <c r="K2955">
        <v>1444330821</v>
      </c>
      <c r="L2955">
        <v>1441738821</v>
      </c>
      <c r="M2955" t="b">
        <v>0</v>
      </c>
      <c r="N2955">
        <v>3</v>
      </c>
      <c r="O2955" t="b">
        <v>0</v>
      </c>
      <c r="P2955" t="s">
        <v>8301</v>
      </c>
      <c r="Q2955" s="10" t="s">
        <v>8314</v>
      </c>
      <c r="R2955" t="s">
        <v>8354</v>
      </c>
      <c r="S2955">
        <f t="shared" si="186"/>
        <v>0</v>
      </c>
      <c r="T2955">
        <f t="shared" si="187"/>
        <v>2015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4">
        <f t="shared" si="184"/>
        <v>42810.541701388895</v>
      </c>
      <c r="J2956" s="14">
        <f t="shared" si="185"/>
        <v>42790.583368055552</v>
      </c>
      <c r="K2956">
        <v>1489669203</v>
      </c>
      <c r="L2956">
        <v>1487944803</v>
      </c>
      <c r="M2956" t="b">
        <v>0</v>
      </c>
      <c r="N2956">
        <v>0</v>
      </c>
      <c r="O2956" t="b">
        <v>0</v>
      </c>
      <c r="P2956" t="s">
        <v>8301</v>
      </c>
      <c r="Q2956" s="10" t="s">
        <v>8314</v>
      </c>
      <c r="R2956" t="s">
        <v>8354</v>
      </c>
      <c r="S2956">
        <f t="shared" si="186"/>
        <v>0</v>
      </c>
      <c r="T2956">
        <f t="shared" si="187"/>
        <v>2017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4">
        <f t="shared" si="184"/>
        <v>42171.741307870368</v>
      </c>
      <c r="J2957" s="14">
        <f t="shared" si="185"/>
        <v>42141.741307870368</v>
      </c>
      <c r="K2957">
        <v>1434476849</v>
      </c>
      <c r="L2957">
        <v>1431884849</v>
      </c>
      <c r="M2957" t="b">
        <v>0</v>
      </c>
      <c r="N2957">
        <v>11</v>
      </c>
      <c r="O2957" t="b">
        <v>0</v>
      </c>
      <c r="P2957" t="s">
        <v>8301</v>
      </c>
      <c r="Q2957" s="10" t="s">
        <v>8314</v>
      </c>
      <c r="R2957" t="s">
        <v>8354</v>
      </c>
      <c r="S2957">
        <f t="shared" si="186"/>
        <v>60</v>
      </c>
      <c r="T2957">
        <f t="shared" si="187"/>
        <v>2015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4">
        <f t="shared" si="184"/>
        <v>42494.958912037036</v>
      </c>
      <c r="J2958" s="14">
        <f t="shared" si="185"/>
        <v>42464.958912037036</v>
      </c>
      <c r="K2958">
        <v>1462402850</v>
      </c>
      <c r="L2958">
        <v>1459810850</v>
      </c>
      <c r="M2958" t="b">
        <v>0</v>
      </c>
      <c r="N2958">
        <v>20</v>
      </c>
      <c r="O2958" t="b">
        <v>0</v>
      </c>
      <c r="P2958" t="s">
        <v>8301</v>
      </c>
      <c r="Q2958" s="10" t="s">
        <v>8314</v>
      </c>
      <c r="R2958" t="s">
        <v>8354</v>
      </c>
      <c r="S2958">
        <f t="shared" si="186"/>
        <v>17</v>
      </c>
      <c r="T2958">
        <f t="shared" si="187"/>
        <v>2016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4">
        <f t="shared" si="184"/>
        <v>42090.969583333332</v>
      </c>
      <c r="J2959" s="14">
        <f t="shared" si="185"/>
        <v>42031.011249999996</v>
      </c>
      <c r="K2959">
        <v>1427498172</v>
      </c>
      <c r="L2959">
        <v>1422317772</v>
      </c>
      <c r="M2959" t="b">
        <v>0</v>
      </c>
      <c r="N2959">
        <v>3</v>
      </c>
      <c r="O2959" t="b">
        <v>0</v>
      </c>
      <c r="P2959" t="s">
        <v>8301</v>
      </c>
      <c r="Q2959" s="10" t="s">
        <v>8314</v>
      </c>
      <c r="R2959" t="s">
        <v>8354</v>
      </c>
      <c r="S2959">
        <f t="shared" si="186"/>
        <v>2</v>
      </c>
      <c r="T2959">
        <f t="shared" si="187"/>
        <v>2015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4">
        <f t="shared" si="184"/>
        <v>42498.73746527778</v>
      </c>
      <c r="J2960" s="14">
        <f t="shared" si="185"/>
        <v>42438.779131944444</v>
      </c>
      <c r="K2960">
        <v>1462729317</v>
      </c>
      <c r="L2960">
        <v>1457548917</v>
      </c>
      <c r="M2960" t="b">
        <v>0</v>
      </c>
      <c r="N2960">
        <v>0</v>
      </c>
      <c r="O2960" t="b">
        <v>0</v>
      </c>
      <c r="P2960" t="s">
        <v>8301</v>
      </c>
      <c r="Q2960" s="10" t="s">
        <v>8314</v>
      </c>
      <c r="R2960" t="s">
        <v>8354</v>
      </c>
      <c r="S2960">
        <f t="shared" si="186"/>
        <v>0</v>
      </c>
      <c r="T2960">
        <f t="shared" si="187"/>
        <v>2016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4">
        <f t="shared" si="184"/>
        <v>42528.008391203708</v>
      </c>
      <c r="J2961" s="14">
        <f t="shared" si="185"/>
        <v>42498.008391203708</v>
      </c>
      <c r="K2961">
        <v>1465258325</v>
      </c>
      <c r="L2961">
        <v>1462666325</v>
      </c>
      <c r="M2961" t="b">
        <v>0</v>
      </c>
      <c r="N2961">
        <v>0</v>
      </c>
      <c r="O2961" t="b">
        <v>0</v>
      </c>
      <c r="P2961" t="s">
        <v>8301</v>
      </c>
      <c r="Q2961" s="10" t="s">
        <v>8314</v>
      </c>
      <c r="R2961" t="s">
        <v>8354</v>
      </c>
      <c r="S2961">
        <f t="shared" si="186"/>
        <v>0</v>
      </c>
      <c r="T2961">
        <f t="shared" si="187"/>
        <v>2016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4">
        <f t="shared" si="184"/>
        <v>41893.757210648146</v>
      </c>
      <c r="J2962" s="14">
        <f t="shared" si="185"/>
        <v>41863.757210648146</v>
      </c>
      <c r="K2962">
        <v>1410459023</v>
      </c>
      <c r="L2962">
        <v>1407867023</v>
      </c>
      <c r="M2962" t="b">
        <v>0</v>
      </c>
      <c r="N2962">
        <v>0</v>
      </c>
      <c r="O2962" t="b">
        <v>0</v>
      </c>
      <c r="P2962" t="s">
        <v>8301</v>
      </c>
      <c r="Q2962" s="10" t="s">
        <v>8314</v>
      </c>
      <c r="R2962" t="s">
        <v>8354</v>
      </c>
      <c r="S2962">
        <f t="shared" si="186"/>
        <v>0</v>
      </c>
      <c r="T2962">
        <f t="shared" si="187"/>
        <v>2014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4">
        <f t="shared" si="184"/>
        <v>42089.166666666672</v>
      </c>
      <c r="J2963" s="14">
        <f t="shared" si="185"/>
        <v>42061.212488425925</v>
      </c>
      <c r="K2963">
        <v>1427342400</v>
      </c>
      <c r="L2963">
        <v>1424927159</v>
      </c>
      <c r="M2963" t="b">
        <v>0</v>
      </c>
      <c r="N2963">
        <v>108</v>
      </c>
      <c r="O2963" t="b">
        <v>1</v>
      </c>
      <c r="P2963" t="s">
        <v>8269</v>
      </c>
      <c r="Q2963" s="10" t="s">
        <v>8314</v>
      </c>
      <c r="R2963" t="s">
        <v>8315</v>
      </c>
      <c r="S2963">
        <f t="shared" si="186"/>
        <v>110</v>
      </c>
      <c r="T2963">
        <f t="shared" si="187"/>
        <v>2015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4">
        <f t="shared" si="184"/>
        <v>42064.290972222225</v>
      </c>
      <c r="J2964" s="14">
        <f t="shared" si="185"/>
        <v>42036.24428240741</v>
      </c>
      <c r="K2964">
        <v>1425193140</v>
      </c>
      <c r="L2964">
        <v>1422769906</v>
      </c>
      <c r="M2964" t="b">
        <v>0</v>
      </c>
      <c r="N2964">
        <v>20</v>
      </c>
      <c r="O2964" t="b">
        <v>1</v>
      </c>
      <c r="P2964" t="s">
        <v>8269</v>
      </c>
      <c r="Q2964" s="10" t="s">
        <v>8314</v>
      </c>
      <c r="R2964" t="s">
        <v>8315</v>
      </c>
      <c r="S2964">
        <f t="shared" si="186"/>
        <v>122</v>
      </c>
      <c r="T2964">
        <f t="shared" si="187"/>
        <v>2015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4">
        <f t="shared" si="184"/>
        <v>42187.470185185186</v>
      </c>
      <c r="J2965" s="14">
        <f t="shared" si="185"/>
        <v>42157.470185185186</v>
      </c>
      <c r="K2965">
        <v>1435835824</v>
      </c>
      <c r="L2965">
        <v>1433243824</v>
      </c>
      <c r="M2965" t="b">
        <v>0</v>
      </c>
      <c r="N2965">
        <v>98</v>
      </c>
      <c r="O2965" t="b">
        <v>1</v>
      </c>
      <c r="P2965" t="s">
        <v>8269</v>
      </c>
      <c r="Q2965" s="10" t="s">
        <v>8314</v>
      </c>
      <c r="R2965" t="s">
        <v>8315</v>
      </c>
      <c r="S2965">
        <f t="shared" si="186"/>
        <v>107</v>
      </c>
      <c r="T2965">
        <f t="shared" si="187"/>
        <v>2015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4">
        <f t="shared" si="184"/>
        <v>41857.897222222222</v>
      </c>
      <c r="J2966" s="14">
        <f t="shared" si="185"/>
        <v>41827.909942129627</v>
      </c>
      <c r="K2966">
        <v>1407360720</v>
      </c>
      <c r="L2966">
        <v>1404769819</v>
      </c>
      <c r="M2966" t="b">
        <v>0</v>
      </c>
      <c r="N2966">
        <v>196</v>
      </c>
      <c r="O2966" t="b">
        <v>1</v>
      </c>
      <c r="P2966" t="s">
        <v>8269</v>
      </c>
      <c r="Q2966" s="10" t="s">
        <v>8314</v>
      </c>
      <c r="R2966" t="s">
        <v>8315</v>
      </c>
      <c r="S2966">
        <f t="shared" si="186"/>
        <v>101</v>
      </c>
      <c r="T2966">
        <f t="shared" si="187"/>
        <v>2014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4">
        <f t="shared" si="184"/>
        <v>42192.729548611111</v>
      </c>
      <c r="J2967" s="14">
        <f t="shared" si="185"/>
        <v>42162.729548611111</v>
      </c>
      <c r="K2967">
        <v>1436290233</v>
      </c>
      <c r="L2967">
        <v>1433698233</v>
      </c>
      <c r="M2967" t="b">
        <v>0</v>
      </c>
      <c r="N2967">
        <v>39</v>
      </c>
      <c r="O2967" t="b">
        <v>1</v>
      </c>
      <c r="P2967" t="s">
        <v>8269</v>
      </c>
      <c r="Q2967" s="10" t="s">
        <v>8314</v>
      </c>
      <c r="R2967" t="s">
        <v>8315</v>
      </c>
      <c r="S2967">
        <f t="shared" si="186"/>
        <v>109</v>
      </c>
      <c r="T2967">
        <f t="shared" si="187"/>
        <v>2015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4">
        <f t="shared" si="184"/>
        <v>42263.738564814819</v>
      </c>
      <c r="J2968" s="14">
        <f t="shared" si="185"/>
        <v>42233.738564814819</v>
      </c>
      <c r="K2968">
        <v>1442425412</v>
      </c>
      <c r="L2968">
        <v>1439833412</v>
      </c>
      <c r="M2968" t="b">
        <v>0</v>
      </c>
      <c r="N2968">
        <v>128</v>
      </c>
      <c r="O2968" t="b">
        <v>1</v>
      </c>
      <c r="P2968" t="s">
        <v>8269</v>
      </c>
      <c r="Q2968" s="10" t="s">
        <v>8314</v>
      </c>
      <c r="R2968" t="s">
        <v>8315</v>
      </c>
      <c r="S2968">
        <f t="shared" si="186"/>
        <v>114</v>
      </c>
      <c r="T2968">
        <f t="shared" si="187"/>
        <v>2015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4">
        <f t="shared" si="184"/>
        <v>42072.156157407408</v>
      </c>
      <c r="J2969" s="14">
        <f t="shared" si="185"/>
        <v>42042.197824074072</v>
      </c>
      <c r="K2969">
        <v>1425872692</v>
      </c>
      <c r="L2969">
        <v>1423284292</v>
      </c>
      <c r="M2969" t="b">
        <v>0</v>
      </c>
      <c r="N2969">
        <v>71</v>
      </c>
      <c r="O2969" t="b">
        <v>1</v>
      </c>
      <c r="P2969" t="s">
        <v>8269</v>
      </c>
      <c r="Q2969" s="10" t="s">
        <v>8314</v>
      </c>
      <c r="R2969" t="s">
        <v>8315</v>
      </c>
      <c r="S2969">
        <f t="shared" si="186"/>
        <v>114</v>
      </c>
      <c r="T2969">
        <f t="shared" si="187"/>
        <v>2015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4">
        <f t="shared" si="184"/>
        <v>42599.165972222225</v>
      </c>
      <c r="J2970" s="14">
        <f t="shared" si="185"/>
        <v>42585.523842592593</v>
      </c>
      <c r="K2970">
        <v>1471406340</v>
      </c>
      <c r="L2970">
        <v>1470227660</v>
      </c>
      <c r="M2970" t="b">
        <v>0</v>
      </c>
      <c r="N2970">
        <v>47</v>
      </c>
      <c r="O2970" t="b">
        <v>1</v>
      </c>
      <c r="P2970" t="s">
        <v>8269</v>
      </c>
      <c r="Q2970" s="10" t="s">
        <v>8314</v>
      </c>
      <c r="R2970" t="s">
        <v>8315</v>
      </c>
      <c r="S2970">
        <f t="shared" si="186"/>
        <v>106</v>
      </c>
      <c r="T2970">
        <f t="shared" si="187"/>
        <v>2016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4">
        <f t="shared" si="184"/>
        <v>42127.952083333337</v>
      </c>
      <c r="J2971" s="14">
        <f t="shared" si="185"/>
        <v>42097.786493055552</v>
      </c>
      <c r="K2971">
        <v>1430693460</v>
      </c>
      <c r="L2971">
        <v>1428087153</v>
      </c>
      <c r="M2971" t="b">
        <v>0</v>
      </c>
      <c r="N2971">
        <v>17</v>
      </c>
      <c r="O2971" t="b">
        <v>1</v>
      </c>
      <c r="P2971" t="s">
        <v>8269</v>
      </c>
      <c r="Q2971" s="10" t="s">
        <v>8314</v>
      </c>
      <c r="R2971" t="s">
        <v>8315</v>
      </c>
      <c r="S2971">
        <f t="shared" si="186"/>
        <v>163</v>
      </c>
      <c r="T2971">
        <f t="shared" si="187"/>
        <v>2015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4">
        <f t="shared" si="184"/>
        <v>41838.669571759259</v>
      </c>
      <c r="J2972" s="14">
        <f t="shared" si="185"/>
        <v>41808.669571759259</v>
      </c>
      <c r="K2972">
        <v>1405699451</v>
      </c>
      <c r="L2972">
        <v>1403107451</v>
      </c>
      <c r="M2972" t="b">
        <v>0</v>
      </c>
      <c r="N2972">
        <v>91</v>
      </c>
      <c r="O2972" t="b">
        <v>1</v>
      </c>
      <c r="P2972" t="s">
        <v>8269</v>
      </c>
      <c r="Q2972" s="10" t="s">
        <v>8314</v>
      </c>
      <c r="R2972" t="s">
        <v>8315</v>
      </c>
      <c r="S2972">
        <f t="shared" si="186"/>
        <v>106</v>
      </c>
      <c r="T2972">
        <f t="shared" si="187"/>
        <v>2014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4">
        <f t="shared" si="184"/>
        <v>41882.658310185187</v>
      </c>
      <c r="J2973" s="14">
        <f t="shared" si="185"/>
        <v>41852.658310185187</v>
      </c>
      <c r="K2973">
        <v>1409500078</v>
      </c>
      <c r="L2973">
        <v>1406908078</v>
      </c>
      <c r="M2973" t="b">
        <v>0</v>
      </c>
      <c r="N2973">
        <v>43</v>
      </c>
      <c r="O2973" t="b">
        <v>1</v>
      </c>
      <c r="P2973" t="s">
        <v>8269</v>
      </c>
      <c r="Q2973" s="10" t="s">
        <v>8314</v>
      </c>
      <c r="R2973" t="s">
        <v>8315</v>
      </c>
      <c r="S2973">
        <f t="shared" si="186"/>
        <v>100</v>
      </c>
      <c r="T2973">
        <f t="shared" si="187"/>
        <v>2014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4">
        <f t="shared" si="184"/>
        <v>42709.041666666672</v>
      </c>
      <c r="J2974" s="14">
        <f t="shared" si="185"/>
        <v>42694.110185185185</v>
      </c>
      <c r="K2974">
        <v>1480899600</v>
      </c>
      <c r="L2974">
        <v>1479609520</v>
      </c>
      <c r="M2974" t="b">
        <v>0</v>
      </c>
      <c r="N2974">
        <v>17</v>
      </c>
      <c r="O2974" t="b">
        <v>1</v>
      </c>
      <c r="P2974" t="s">
        <v>8269</v>
      </c>
      <c r="Q2974" s="10" t="s">
        <v>8314</v>
      </c>
      <c r="R2974" t="s">
        <v>8315</v>
      </c>
      <c r="S2974">
        <f t="shared" si="186"/>
        <v>105</v>
      </c>
      <c r="T2974">
        <f t="shared" si="187"/>
        <v>2016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4">
        <f t="shared" si="184"/>
        <v>42370.166666666672</v>
      </c>
      <c r="J2975" s="14">
        <f t="shared" si="185"/>
        <v>42341.818379629629</v>
      </c>
      <c r="K2975">
        <v>1451620800</v>
      </c>
      <c r="L2975">
        <v>1449171508</v>
      </c>
      <c r="M2975" t="b">
        <v>0</v>
      </c>
      <c r="N2975">
        <v>33</v>
      </c>
      <c r="O2975" t="b">
        <v>1</v>
      </c>
      <c r="P2975" t="s">
        <v>8269</v>
      </c>
      <c r="Q2975" s="10" t="s">
        <v>8314</v>
      </c>
      <c r="R2975" t="s">
        <v>8315</v>
      </c>
      <c r="S2975">
        <f t="shared" si="186"/>
        <v>175</v>
      </c>
      <c r="T2975">
        <f t="shared" si="187"/>
        <v>2015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4">
        <f t="shared" si="184"/>
        <v>41908.065972222219</v>
      </c>
      <c r="J2976" s="14">
        <f t="shared" si="185"/>
        <v>41880.061006944445</v>
      </c>
      <c r="K2976">
        <v>1411695300</v>
      </c>
      <c r="L2976">
        <v>1409275671</v>
      </c>
      <c r="M2976" t="b">
        <v>0</v>
      </c>
      <c r="N2976">
        <v>87</v>
      </c>
      <c r="O2976" t="b">
        <v>1</v>
      </c>
      <c r="P2976" t="s">
        <v>8269</v>
      </c>
      <c r="Q2976" s="10" t="s">
        <v>8314</v>
      </c>
      <c r="R2976" t="s">
        <v>8315</v>
      </c>
      <c r="S2976">
        <f t="shared" si="186"/>
        <v>102</v>
      </c>
      <c r="T2976">
        <f t="shared" si="187"/>
        <v>2014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4">
        <f t="shared" si="184"/>
        <v>41970.125</v>
      </c>
      <c r="J2977" s="14">
        <f t="shared" si="185"/>
        <v>41941.683865740742</v>
      </c>
      <c r="K2977">
        <v>1417057200</v>
      </c>
      <c r="L2977">
        <v>1414599886</v>
      </c>
      <c r="M2977" t="b">
        <v>0</v>
      </c>
      <c r="N2977">
        <v>113</v>
      </c>
      <c r="O2977" t="b">
        <v>1</v>
      </c>
      <c r="P2977" t="s">
        <v>8269</v>
      </c>
      <c r="Q2977" s="10" t="s">
        <v>8314</v>
      </c>
      <c r="R2977" t="s">
        <v>8315</v>
      </c>
      <c r="S2977">
        <f t="shared" si="186"/>
        <v>100</v>
      </c>
      <c r="T2977">
        <f t="shared" si="187"/>
        <v>2014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4">
        <f t="shared" si="184"/>
        <v>42442.5</v>
      </c>
      <c r="J2978" s="14">
        <f t="shared" si="185"/>
        <v>42425.730671296296</v>
      </c>
      <c r="K2978">
        <v>1457870400</v>
      </c>
      <c r="L2978">
        <v>1456421530</v>
      </c>
      <c r="M2978" t="b">
        <v>0</v>
      </c>
      <c r="N2978">
        <v>14</v>
      </c>
      <c r="O2978" t="b">
        <v>1</v>
      </c>
      <c r="P2978" t="s">
        <v>8269</v>
      </c>
      <c r="Q2978" s="10" t="s">
        <v>8314</v>
      </c>
      <c r="R2978" t="s">
        <v>8315</v>
      </c>
      <c r="S2978">
        <f t="shared" si="186"/>
        <v>171</v>
      </c>
      <c r="T2978">
        <f t="shared" si="187"/>
        <v>2016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4">
        <f t="shared" si="184"/>
        <v>42086.093055555553</v>
      </c>
      <c r="J2979" s="14">
        <f t="shared" si="185"/>
        <v>42026.88118055556</v>
      </c>
      <c r="K2979">
        <v>1427076840</v>
      </c>
      <c r="L2979">
        <v>1421960934</v>
      </c>
      <c r="M2979" t="b">
        <v>0</v>
      </c>
      <c r="N2979">
        <v>30</v>
      </c>
      <c r="O2979" t="b">
        <v>1</v>
      </c>
      <c r="P2979" t="s">
        <v>8269</v>
      </c>
      <c r="Q2979" s="10" t="s">
        <v>8314</v>
      </c>
      <c r="R2979" t="s">
        <v>8315</v>
      </c>
      <c r="S2979">
        <f t="shared" si="186"/>
        <v>114</v>
      </c>
      <c r="T2979">
        <f t="shared" si="187"/>
        <v>2015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4">
        <f t="shared" si="184"/>
        <v>41932.249305555553</v>
      </c>
      <c r="J2980" s="14">
        <f t="shared" si="185"/>
        <v>41922.640590277777</v>
      </c>
      <c r="K2980">
        <v>1413784740</v>
      </c>
      <c r="L2980">
        <v>1412954547</v>
      </c>
      <c r="M2980" t="b">
        <v>0</v>
      </c>
      <c r="N2980">
        <v>16</v>
      </c>
      <c r="O2980" t="b">
        <v>1</v>
      </c>
      <c r="P2980" t="s">
        <v>8269</v>
      </c>
      <c r="Q2980" s="10" t="s">
        <v>8314</v>
      </c>
      <c r="R2980" t="s">
        <v>8315</v>
      </c>
      <c r="S2980">
        <f t="shared" si="186"/>
        <v>129</v>
      </c>
      <c r="T2980">
        <f t="shared" si="187"/>
        <v>2014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4">
        <f t="shared" si="184"/>
        <v>42010.25</v>
      </c>
      <c r="J2981" s="14">
        <f t="shared" si="185"/>
        <v>41993.824340277773</v>
      </c>
      <c r="K2981">
        <v>1420524000</v>
      </c>
      <c r="L2981">
        <v>1419104823</v>
      </c>
      <c r="M2981" t="b">
        <v>0</v>
      </c>
      <c r="N2981">
        <v>46</v>
      </c>
      <c r="O2981" t="b">
        <v>1</v>
      </c>
      <c r="P2981" t="s">
        <v>8269</v>
      </c>
      <c r="Q2981" s="10" t="s">
        <v>8314</v>
      </c>
      <c r="R2981" t="s">
        <v>8315</v>
      </c>
      <c r="S2981">
        <f t="shared" si="186"/>
        <v>101</v>
      </c>
      <c r="T2981">
        <f t="shared" si="187"/>
        <v>2014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4">
        <f t="shared" si="184"/>
        <v>42240.083333333328</v>
      </c>
      <c r="J2982" s="14">
        <f t="shared" si="185"/>
        <v>42219.915856481486</v>
      </c>
      <c r="K2982">
        <v>1440381600</v>
      </c>
      <c r="L2982">
        <v>1438639130</v>
      </c>
      <c r="M2982" t="b">
        <v>0</v>
      </c>
      <c r="N2982">
        <v>24</v>
      </c>
      <c r="O2982" t="b">
        <v>1</v>
      </c>
      <c r="P2982" t="s">
        <v>8269</v>
      </c>
      <c r="Q2982" s="10" t="s">
        <v>8314</v>
      </c>
      <c r="R2982" t="s">
        <v>8315</v>
      </c>
      <c r="S2982">
        <f t="shared" si="186"/>
        <v>109</v>
      </c>
      <c r="T2982">
        <f t="shared" si="187"/>
        <v>2015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4">
        <f t="shared" si="184"/>
        <v>42270.559675925921</v>
      </c>
      <c r="J2983" s="14">
        <f t="shared" si="185"/>
        <v>42225.559675925921</v>
      </c>
      <c r="K2983">
        <v>1443014756</v>
      </c>
      <c r="L2983">
        <v>1439126756</v>
      </c>
      <c r="M2983" t="b">
        <v>1</v>
      </c>
      <c r="N2983">
        <v>97</v>
      </c>
      <c r="O2983" t="b">
        <v>1</v>
      </c>
      <c r="P2983" t="s">
        <v>8301</v>
      </c>
      <c r="Q2983" s="10" t="s">
        <v>8314</v>
      </c>
      <c r="R2983" t="s">
        <v>8354</v>
      </c>
      <c r="S2983">
        <f t="shared" si="186"/>
        <v>129</v>
      </c>
      <c r="T2983">
        <f t="shared" si="187"/>
        <v>2015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4">
        <f t="shared" si="184"/>
        <v>42411.686840277776</v>
      </c>
      <c r="J2984" s="14">
        <f t="shared" si="185"/>
        <v>42381.686840277776</v>
      </c>
      <c r="K2984">
        <v>1455208143</v>
      </c>
      <c r="L2984">
        <v>1452616143</v>
      </c>
      <c r="M2984" t="b">
        <v>1</v>
      </c>
      <c r="N2984">
        <v>59</v>
      </c>
      <c r="O2984" t="b">
        <v>1</v>
      </c>
      <c r="P2984" t="s">
        <v>8301</v>
      </c>
      <c r="Q2984" s="10" t="s">
        <v>8314</v>
      </c>
      <c r="R2984" t="s">
        <v>8354</v>
      </c>
      <c r="S2984">
        <f t="shared" si="186"/>
        <v>102</v>
      </c>
      <c r="T2984">
        <f t="shared" si="187"/>
        <v>2016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4">
        <f t="shared" si="184"/>
        <v>41954.674027777779</v>
      </c>
      <c r="J2985" s="14">
        <f t="shared" si="185"/>
        <v>41894.632361111115</v>
      </c>
      <c r="K2985">
        <v>1415722236</v>
      </c>
      <c r="L2985">
        <v>1410534636</v>
      </c>
      <c r="M2985" t="b">
        <v>1</v>
      </c>
      <c r="N2985">
        <v>1095</v>
      </c>
      <c r="O2985" t="b">
        <v>1</v>
      </c>
      <c r="P2985" t="s">
        <v>8301</v>
      </c>
      <c r="Q2985" s="10" t="s">
        <v>8314</v>
      </c>
      <c r="R2985" t="s">
        <v>8354</v>
      </c>
      <c r="S2985">
        <f t="shared" si="186"/>
        <v>147</v>
      </c>
      <c r="T2985">
        <f t="shared" si="187"/>
        <v>2014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4">
        <f t="shared" si="184"/>
        <v>42606.278715277775</v>
      </c>
      <c r="J2986" s="14">
        <f t="shared" si="185"/>
        <v>42576.278715277775</v>
      </c>
      <c r="K2986">
        <v>1472020881</v>
      </c>
      <c r="L2986">
        <v>1469428881</v>
      </c>
      <c r="M2986" t="b">
        <v>1</v>
      </c>
      <c r="N2986">
        <v>218</v>
      </c>
      <c r="O2986" t="b">
        <v>1</v>
      </c>
      <c r="P2986" t="s">
        <v>8301</v>
      </c>
      <c r="Q2986" s="10" t="s">
        <v>8314</v>
      </c>
      <c r="R2986" t="s">
        <v>8354</v>
      </c>
      <c r="S2986">
        <f t="shared" si="186"/>
        <v>100</v>
      </c>
      <c r="T2986">
        <f t="shared" si="187"/>
        <v>2016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4">
        <f t="shared" si="184"/>
        <v>42674.166666666672</v>
      </c>
      <c r="J2987" s="14">
        <f t="shared" si="185"/>
        <v>42654.973703703698</v>
      </c>
      <c r="K2987">
        <v>1477886400</v>
      </c>
      <c r="L2987">
        <v>1476228128</v>
      </c>
      <c r="M2987" t="b">
        <v>0</v>
      </c>
      <c r="N2987">
        <v>111</v>
      </c>
      <c r="O2987" t="b">
        <v>1</v>
      </c>
      <c r="P2987" t="s">
        <v>8301</v>
      </c>
      <c r="Q2987" s="10" t="s">
        <v>8314</v>
      </c>
      <c r="R2987" t="s">
        <v>8354</v>
      </c>
      <c r="S2987">
        <f t="shared" si="186"/>
        <v>122</v>
      </c>
      <c r="T2987">
        <f t="shared" si="187"/>
        <v>2016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4">
        <f t="shared" si="184"/>
        <v>42491.458402777775</v>
      </c>
      <c r="J2988" s="14">
        <f t="shared" si="185"/>
        <v>42431.500069444446</v>
      </c>
      <c r="K2988">
        <v>1462100406</v>
      </c>
      <c r="L2988">
        <v>1456920006</v>
      </c>
      <c r="M2988" t="b">
        <v>0</v>
      </c>
      <c r="N2988">
        <v>56</v>
      </c>
      <c r="O2988" t="b">
        <v>1</v>
      </c>
      <c r="P2988" t="s">
        <v>8301</v>
      </c>
      <c r="Q2988" s="10" t="s">
        <v>8314</v>
      </c>
      <c r="R2988" t="s">
        <v>8354</v>
      </c>
      <c r="S2988">
        <f t="shared" si="186"/>
        <v>106</v>
      </c>
      <c r="T2988">
        <f t="shared" si="187"/>
        <v>2016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4">
        <f t="shared" si="184"/>
        <v>42656</v>
      </c>
      <c r="J2989" s="14">
        <f t="shared" si="185"/>
        <v>42627.307303240741</v>
      </c>
      <c r="K2989">
        <v>1476316800</v>
      </c>
      <c r="L2989">
        <v>1473837751</v>
      </c>
      <c r="M2989" t="b">
        <v>0</v>
      </c>
      <c r="N2989">
        <v>265</v>
      </c>
      <c r="O2989" t="b">
        <v>1</v>
      </c>
      <c r="P2989" t="s">
        <v>8301</v>
      </c>
      <c r="Q2989" s="10" t="s">
        <v>8314</v>
      </c>
      <c r="R2989" t="s">
        <v>8354</v>
      </c>
      <c r="S2989">
        <f t="shared" si="186"/>
        <v>110</v>
      </c>
      <c r="T2989">
        <f t="shared" si="187"/>
        <v>2016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4">
        <f t="shared" si="184"/>
        <v>42541.362048611118</v>
      </c>
      <c r="J2990" s="14">
        <f t="shared" si="185"/>
        <v>42511.362048611118</v>
      </c>
      <c r="K2990">
        <v>1466412081</v>
      </c>
      <c r="L2990">
        <v>1463820081</v>
      </c>
      <c r="M2990" t="b">
        <v>0</v>
      </c>
      <c r="N2990">
        <v>28</v>
      </c>
      <c r="O2990" t="b">
        <v>1</v>
      </c>
      <c r="P2990" t="s">
        <v>8301</v>
      </c>
      <c r="Q2990" s="10" t="s">
        <v>8314</v>
      </c>
      <c r="R2990" t="s">
        <v>8354</v>
      </c>
      <c r="S2990">
        <f t="shared" si="186"/>
        <v>100</v>
      </c>
      <c r="T2990">
        <f t="shared" si="187"/>
        <v>2016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4">
        <f t="shared" si="184"/>
        <v>42359.207638888889</v>
      </c>
      <c r="J2991" s="14">
        <f t="shared" si="185"/>
        <v>42337.02039351852</v>
      </c>
      <c r="K2991">
        <v>1450673940</v>
      </c>
      <c r="L2991">
        <v>1448756962</v>
      </c>
      <c r="M2991" t="b">
        <v>0</v>
      </c>
      <c r="N2991">
        <v>364</v>
      </c>
      <c r="O2991" t="b">
        <v>1</v>
      </c>
      <c r="P2991" t="s">
        <v>8301</v>
      </c>
      <c r="Q2991" s="10" t="s">
        <v>8314</v>
      </c>
      <c r="R2991" t="s">
        <v>8354</v>
      </c>
      <c r="S2991">
        <f t="shared" si="186"/>
        <v>177</v>
      </c>
      <c r="T2991">
        <f t="shared" si="187"/>
        <v>2015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4">
        <f t="shared" si="184"/>
        <v>42376.57430555555</v>
      </c>
      <c r="J2992" s="14">
        <f t="shared" si="185"/>
        <v>42341.57430555555</v>
      </c>
      <c r="K2992">
        <v>1452174420</v>
      </c>
      <c r="L2992">
        <v>1449150420</v>
      </c>
      <c r="M2992" t="b">
        <v>0</v>
      </c>
      <c r="N2992">
        <v>27</v>
      </c>
      <c r="O2992" t="b">
        <v>1</v>
      </c>
      <c r="P2992" t="s">
        <v>8301</v>
      </c>
      <c r="Q2992" s="10" t="s">
        <v>8314</v>
      </c>
      <c r="R2992" t="s">
        <v>8354</v>
      </c>
      <c r="S2992">
        <f t="shared" si="186"/>
        <v>100</v>
      </c>
      <c r="T2992">
        <f t="shared" si="187"/>
        <v>2015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4">
        <f t="shared" si="184"/>
        <v>42762.837152777778</v>
      </c>
      <c r="J2993" s="14">
        <f t="shared" si="185"/>
        <v>42740.837152777778</v>
      </c>
      <c r="K2993">
        <v>1485547530</v>
      </c>
      <c r="L2993">
        <v>1483646730</v>
      </c>
      <c r="M2993" t="b">
        <v>0</v>
      </c>
      <c r="N2993">
        <v>93</v>
      </c>
      <c r="O2993" t="b">
        <v>1</v>
      </c>
      <c r="P2993" t="s">
        <v>8301</v>
      </c>
      <c r="Q2993" s="10" t="s">
        <v>8314</v>
      </c>
      <c r="R2993" t="s">
        <v>8354</v>
      </c>
      <c r="S2993">
        <f t="shared" si="186"/>
        <v>103</v>
      </c>
      <c r="T2993">
        <f t="shared" si="187"/>
        <v>2017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4">
        <f t="shared" si="184"/>
        <v>42652.767476851848</v>
      </c>
      <c r="J2994" s="14">
        <f t="shared" si="185"/>
        <v>42622.767476851848</v>
      </c>
      <c r="K2994">
        <v>1476037510</v>
      </c>
      <c r="L2994">
        <v>1473445510</v>
      </c>
      <c r="M2994" t="b">
        <v>0</v>
      </c>
      <c r="N2994">
        <v>64</v>
      </c>
      <c r="O2994" t="b">
        <v>1</v>
      </c>
      <c r="P2994" t="s">
        <v>8301</v>
      </c>
      <c r="Q2994" s="10" t="s">
        <v>8314</v>
      </c>
      <c r="R2994" t="s">
        <v>8354</v>
      </c>
      <c r="S2994">
        <f t="shared" si="186"/>
        <v>105</v>
      </c>
      <c r="T2994">
        <f t="shared" si="187"/>
        <v>2016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4">
        <f t="shared" si="184"/>
        <v>42420.838738425926</v>
      </c>
      <c r="J2995" s="14">
        <f t="shared" si="185"/>
        <v>42390.838738425926</v>
      </c>
      <c r="K2995">
        <v>1455998867</v>
      </c>
      <c r="L2995">
        <v>1453406867</v>
      </c>
      <c r="M2995" t="b">
        <v>0</v>
      </c>
      <c r="N2995">
        <v>22</v>
      </c>
      <c r="O2995" t="b">
        <v>1</v>
      </c>
      <c r="P2995" t="s">
        <v>8301</v>
      </c>
      <c r="Q2995" s="10" t="s">
        <v>8314</v>
      </c>
      <c r="R2995" t="s">
        <v>8354</v>
      </c>
      <c r="S2995">
        <f t="shared" si="186"/>
        <v>100</v>
      </c>
      <c r="T2995">
        <f t="shared" si="187"/>
        <v>2016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4">
        <f t="shared" si="184"/>
        <v>41915.478842592594</v>
      </c>
      <c r="J2996" s="14">
        <f t="shared" si="185"/>
        <v>41885.478842592594</v>
      </c>
      <c r="K2996">
        <v>1412335772</v>
      </c>
      <c r="L2996">
        <v>1409743772</v>
      </c>
      <c r="M2996" t="b">
        <v>0</v>
      </c>
      <c r="N2996">
        <v>59</v>
      </c>
      <c r="O2996" t="b">
        <v>1</v>
      </c>
      <c r="P2996" t="s">
        <v>8301</v>
      </c>
      <c r="Q2996" s="10" t="s">
        <v>8314</v>
      </c>
      <c r="R2996" t="s">
        <v>8354</v>
      </c>
      <c r="S2996">
        <f t="shared" si="186"/>
        <v>458</v>
      </c>
      <c r="T2996">
        <f t="shared" si="187"/>
        <v>2014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4">
        <f t="shared" si="184"/>
        <v>42754.665173611109</v>
      </c>
      <c r="J2997" s="14">
        <f t="shared" si="185"/>
        <v>42724.665173611109</v>
      </c>
      <c r="K2997">
        <v>1484841471</v>
      </c>
      <c r="L2997">
        <v>1482249471</v>
      </c>
      <c r="M2997" t="b">
        <v>0</v>
      </c>
      <c r="N2997">
        <v>249</v>
      </c>
      <c r="O2997" t="b">
        <v>1</v>
      </c>
      <c r="P2997" t="s">
        <v>8301</v>
      </c>
      <c r="Q2997" s="10" t="s">
        <v>8314</v>
      </c>
      <c r="R2997" t="s">
        <v>8354</v>
      </c>
      <c r="S2997">
        <f t="shared" si="186"/>
        <v>105</v>
      </c>
      <c r="T2997">
        <f t="shared" si="187"/>
        <v>2016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4">
        <f t="shared" si="184"/>
        <v>42150.912500000006</v>
      </c>
      <c r="J2998" s="14">
        <f t="shared" si="185"/>
        <v>42090.912500000006</v>
      </c>
      <c r="K2998">
        <v>1432677240</v>
      </c>
      <c r="L2998">
        <v>1427493240</v>
      </c>
      <c r="M2998" t="b">
        <v>0</v>
      </c>
      <c r="N2998">
        <v>392</v>
      </c>
      <c r="O2998" t="b">
        <v>1</v>
      </c>
      <c r="P2998" t="s">
        <v>8301</v>
      </c>
      <c r="Q2998" s="10" t="s">
        <v>8314</v>
      </c>
      <c r="R2998" t="s">
        <v>8354</v>
      </c>
      <c r="S2998">
        <f t="shared" si="186"/>
        <v>172</v>
      </c>
      <c r="T2998">
        <f t="shared" si="187"/>
        <v>2015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4">
        <f t="shared" si="184"/>
        <v>42793.207638888889</v>
      </c>
      <c r="J2999" s="14">
        <f t="shared" si="185"/>
        <v>42775.733715277776</v>
      </c>
      <c r="K2999">
        <v>1488171540</v>
      </c>
      <c r="L2999">
        <v>1486661793</v>
      </c>
      <c r="M2999" t="b">
        <v>0</v>
      </c>
      <c r="N2999">
        <v>115</v>
      </c>
      <c r="O2999" t="b">
        <v>1</v>
      </c>
      <c r="P2999" t="s">
        <v>8301</v>
      </c>
      <c r="Q2999" s="10" t="s">
        <v>8314</v>
      </c>
      <c r="R2999" t="s">
        <v>8354</v>
      </c>
      <c r="S2999">
        <f t="shared" si="186"/>
        <v>104</v>
      </c>
      <c r="T2999">
        <f t="shared" si="187"/>
        <v>2017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4">
        <f t="shared" si="184"/>
        <v>41806.184027777781</v>
      </c>
      <c r="J3000" s="14">
        <f t="shared" si="185"/>
        <v>41778.193622685183</v>
      </c>
      <c r="K3000">
        <v>1402892700</v>
      </c>
      <c r="L3000">
        <v>1400474329</v>
      </c>
      <c r="M3000" t="b">
        <v>0</v>
      </c>
      <c r="N3000">
        <v>433</v>
      </c>
      <c r="O3000" t="b">
        <v>1</v>
      </c>
      <c r="P3000" t="s">
        <v>8301</v>
      </c>
      <c r="Q3000" s="10" t="s">
        <v>8314</v>
      </c>
      <c r="R3000" t="s">
        <v>8354</v>
      </c>
      <c r="S3000">
        <f t="shared" si="186"/>
        <v>103</v>
      </c>
      <c r="T3000">
        <f t="shared" si="187"/>
        <v>2014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4">
        <f t="shared" si="184"/>
        <v>42795.083333333328</v>
      </c>
      <c r="J3001" s="14">
        <f t="shared" si="185"/>
        <v>42780.740277777775</v>
      </c>
      <c r="K3001">
        <v>1488333600</v>
      </c>
      <c r="L3001">
        <v>1487094360</v>
      </c>
      <c r="M3001" t="b">
        <v>0</v>
      </c>
      <c r="N3001">
        <v>20</v>
      </c>
      <c r="O3001" t="b">
        <v>1</v>
      </c>
      <c r="P3001" t="s">
        <v>8301</v>
      </c>
      <c r="Q3001" s="10" t="s">
        <v>8314</v>
      </c>
      <c r="R3001" t="s">
        <v>8354</v>
      </c>
      <c r="S3001">
        <f t="shared" si="186"/>
        <v>119</v>
      </c>
      <c r="T3001">
        <f t="shared" si="187"/>
        <v>2017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4">
        <f t="shared" si="184"/>
        <v>42766.75</v>
      </c>
      <c r="J3002" s="14">
        <f t="shared" si="185"/>
        <v>42752.827199074076</v>
      </c>
      <c r="K3002">
        <v>1485885600</v>
      </c>
      <c r="L3002">
        <v>1484682670</v>
      </c>
      <c r="M3002" t="b">
        <v>0</v>
      </c>
      <c r="N3002">
        <v>8</v>
      </c>
      <c r="O3002" t="b">
        <v>1</v>
      </c>
      <c r="P3002" t="s">
        <v>8301</v>
      </c>
      <c r="Q3002" s="10" t="s">
        <v>8314</v>
      </c>
      <c r="R3002" t="s">
        <v>8354</v>
      </c>
      <c r="S3002">
        <f t="shared" si="186"/>
        <v>100</v>
      </c>
      <c r="T3002">
        <f t="shared" si="187"/>
        <v>2017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4">
        <f t="shared" si="184"/>
        <v>42564.895625000005</v>
      </c>
      <c r="J3003" s="14">
        <f t="shared" si="185"/>
        <v>42534.895625000005</v>
      </c>
      <c r="K3003">
        <v>1468445382</v>
      </c>
      <c r="L3003">
        <v>1465853382</v>
      </c>
      <c r="M3003" t="b">
        <v>0</v>
      </c>
      <c r="N3003">
        <v>175</v>
      </c>
      <c r="O3003" t="b">
        <v>1</v>
      </c>
      <c r="P3003" t="s">
        <v>8301</v>
      </c>
      <c r="Q3003" s="10" t="s">
        <v>8314</v>
      </c>
      <c r="R3003" t="s">
        <v>8354</v>
      </c>
      <c r="S3003">
        <f t="shared" si="186"/>
        <v>319</v>
      </c>
      <c r="T3003">
        <f t="shared" si="187"/>
        <v>2016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4">
        <f t="shared" si="184"/>
        <v>41269.83625</v>
      </c>
      <c r="J3004" s="14">
        <f t="shared" si="185"/>
        <v>41239.83625</v>
      </c>
      <c r="K3004">
        <v>1356552252</v>
      </c>
      <c r="L3004">
        <v>1353960252</v>
      </c>
      <c r="M3004" t="b">
        <v>0</v>
      </c>
      <c r="N3004">
        <v>104</v>
      </c>
      <c r="O3004" t="b">
        <v>1</v>
      </c>
      <c r="P3004" t="s">
        <v>8301</v>
      </c>
      <c r="Q3004" s="10" t="s">
        <v>8314</v>
      </c>
      <c r="R3004" t="s">
        <v>8354</v>
      </c>
      <c r="S3004">
        <f t="shared" si="186"/>
        <v>109</v>
      </c>
      <c r="T3004">
        <f t="shared" si="187"/>
        <v>2012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4">
        <f t="shared" si="184"/>
        <v>42430.249305555553</v>
      </c>
      <c r="J3005" s="14">
        <f t="shared" si="185"/>
        <v>42398.849259259259</v>
      </c>
      <c r="K3005">
        <v>1456811940</v>
      </c>
      <c r="L3005">
        <v>1454098976</v>
      </c>
      <c r="M3005" t="b">
        <v>0</v>
      </c>
      <c r="N3005">
        <v>17</v>
      </c>
      <c r="O3005" t="b">
        <v>1</v>
      </c>
      <c r="P3005" t="s">
        <v>8301</v>
      </c>
      <c r="Q3005" s="10" t="s">
        <v>8314</v>
      </c>
      <c r="R3005" t="s">
        <v>8354</v>
      </c>
      <c r="S3005">
        <f t="shared" si="186"/>
        <v>101</v>
      </c>
      <c r="T3005">
        <f t="shared" si="187"/>
        <v>2016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4">
        <f t="shared" si="184"/>
        <v>41958.922731481478</v>
      </c>
      <c r="J3006" s="14">
        <f t="shared" si="185"/>
        <v>41928.881064814814</v>
      </c>
      <c r="K3006">
        <v>1416089324</v>
      </c>
      <c r="L3006">
        <v>1413493724</v>
      </c>
      <c r="M3006" t="b">
        <v>0</v>
      </c>
      <c r="N3006">
        <v>277</v>
      </c>
      <c r="O3006" t="b">
        <v>1</v>
      </c>
      <c r="P3006" t="s">
        <v>8301</v>
      </c>
      <c r="Q3006" s="10" t="s">
        <v>8314</v>
      </c>
      <c r="R3006" t="s">
        <v>8354</v>
      </c>
      <c r="S3006">
        <f t="shared" si="186"/>
        <v>113</v>
      </c>
      <c r="T3006">
        <f t="shared" si="187"/>
        <v>2014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4">
        <f t="shared" si="184"/>
        <v>41918.674826388888</v>
      </c>
      <c r="J3007" s="14">
        <f t="shared" si="185"/>
        <v>41888.674826388888</v>
      </c>
      <c r="K3007">
        <v>1412611905</v>
      </c>
      <c r="L3007">
        <v>1410019905</v>
      </c>
      <c r="M3007" t="b">
        <v>0</v>
      </c>
      <c r="N3007">
        <v>118</v>
      </c>
      <c r="O3007" t="b">
        <v>1</v>
      </c>
      <c r="P3007" t="s">
        <v>8301</v>
      </c>
      <c r="Q3007" s="10" t="s">
        <v>8314</v>
      </c>
      <c r="R3007" t="s">
        <v>8354</v>
      </c>
      <c r="S3007">
        <f t="shared" si="186"/>
        <v>120</v>
      </c>
      <c r="T3007">
        <f t="shared" si="187"/>
        <v>2014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4">
        <f t="shared" si="184"/>
        <v>41987.756840277783</v>
      </c>
      <c r="J3008" s="14">
        <f t="shared" si="185"/>
        <v>41957.756840277783</v>
      </c>
      <c r="K3008">
        <v>1418580591</v>
      </c>
      <c r="L3008">
        <v>1415988591</v>
      </c>
      <c r="M3008" t="b">
        <v>0</v>
      </c>
      <c r="N3008">
        <v>97</v>
      </c>
      <c r="O3008" t="b">
        <v>1</v>
      </c>
      <c r="P3008" t="s">
        <v>8301</v>
      </c>
      <c r="Q3008" s="10" t="s">
        <v>8314</v>
      </c>
      <c r="R3008" t="s">
        <v>8354</v>
      </c>
      <c r="S3008">
        <f t="shared" si="186"/>
        <v>108</v>
      </c>
      <c r="T3008">
        <f t="shared" si="187"/>
        <v>2014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4">
        <f t="shared" si="184"/>
        <v>42119.216238425928</v>
      </c>
      <c r="J3009" s="14">
        <f t="shared" si="185"/>
        <v>42098.216238425928</v>
      </c>
      <c r="K3009">
        <v>1429938683</v>
      </c>
      <c r="L3009">
        <v>1428124283</v>
      </c>
      <c r="M3009" t="b">
        <v>0</v>
      </c>
      <c r="N3009">
        <v>20</v>
      </c>
      <c r="O3009" t="b">
        <v>1</v>
      </c>
      <c r="P3009" t="s">
        <v>8301</v>
      </c>
      <c r="Q3009" s="10" t="s">
        <v>8314</v>
      </c>
      <c r="R3009" t="s">
        <v>8354</v>
      </c>
      <c r="S3009">
        <f t="shared" si="186"/>
        <v>180</v>
      </c>
      <c r="T3009">
        <f t="shared" si="187"/>
        <v>2015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4">
        <f t="shared" ref="I3010:I3073" si="188">K3010/60/60/24+DATE(1970,1,1)</f>
        <v>42390.212025462963</v>
      </c>
      <c r="J3010" s="14">
        <f t="shared" ref="J3010:J3073" si="189">L3010/60/60/24+DATE(1970,1,1)</f>
        <v>42360.212025462963</v>
      </c>
      <c r="K3010">
        <v>1453352719</v>
      </c>
      <c r="L3010">
        <v>1450760719</v>
      </c>
      <c r="M3010" t="b">
        <v>0</v>
      </c>
      <c r="N3010">
        <v>26</v>
      </c>
      <c r="O3010" t="b">
        <v>1</v>
      </c>
      <c r="P3010" t="s">
        <v>8301</v>
      </c>
      <c r="Q3010" s="10" t="s">
        <v>8314</v>
      </c>
      <c r="R3010" t="s">
        <v>8354</v>
      </c>
      <c r="S3010">
        <f t="shared" ref="S3010:S3073" si="190">ROUND(E3010/D3010*100,0)</f>
        <v>101</v>
      </c>
      <c r="T3010">
        <f t="shared" ref="T3010:T3073" si="191">YEAR(J3010)</f>
        <v>2015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4">
        <f t="shared" si="188"/>
        <v>41969.611574074079</v>
      </c>
      <c r="J3011" s="14">
        <f t="shared" si="189"/>
        <v>41939.569907407407</v>
      </c>
      <c r="K3011">
        <v>1417012840</v>
      </c>
      <c r="L3011">
        <v>1414417240</v>
      </c>
      <c r="M3011" t="b">
        <v>0</v>
      </c>
      <c r="N3011">
        <v>128</v>
      </c>
      <c r="O3011" t="b">
        <v>1</v>
      </c>
      <c r="P3011" t="s">
        <v>8301</v>
      </c>
      <c r="Q3011" s="10" t="s">
        <v>8314</v>
      </c>
      <c r="R3011" t="s">
        <v>8354</v>
      </c>
      <c r="S3011">
        <f t="shared" si="190"/>
        <v>120</v>
      </c>
      <c r="T3011">
        <f t="shared" si="191"/>
        <v>2014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4">
        <f t="shared" si="188"/>
        <v>42056.832395833335</v>
      </c>
      <c r="J3012" s="14">
        <f t="shared" si="189"/>
        <v>41996.832395833335</v>
      </c>
      <c r="K3012">
        <v>1424548719</v>
      </c>
      <c r="L3012">
        <v>1419364719</v>
      </c>
      <c r="M3012" t="b">
        <v>0</v>
      </c>
      <c r="N3012">
        <v>15</v>
      </c>
      <c r="O3012" t="b">
        <v>1</v>
      </c>
      <c r="P3012" t="s">
        <v>8301</v>
      </c>
      <c r="Q3012" s="10" t="s">
        <v>8314</v>
      </c>
      <c r="R3012" t="s">
        <v>8354</v>
      </c>
      <c r="S3012">
        <f t="shared" si="190"/>
        <v>158</v>
      </c>
      <c r="T3012">
        <f t="shared" si="191"/>
        <v>2014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4">
        <f t="shared" si="188"/>
        <v>42361.957638888889</v>
      </c>
      <c r="J3013" s="14">
        <f t="shared" si="189"/>
        <v>42334.468935185185</v>
      </c>
      <c r="K3013">
        <v>1450911540</v>
      </c>
      <c r="L3013">
        <v>1448536516</v>
      </c>
      <c r="M3013" t="b">
        <v>0</v>
      </c>
      <c r="N3013">
        <v>25</v>
      </c>
      <c r="O3013" t="b">
        <v>1</v>
      </c>
      <c r="P3013" t="s">
        <v>8301</v>
      </c>
      <c r="Q3013" s="10" t="s">
        <v>8314</v>
      </c>
      <c r="R3013" t="s">
        <v>8354</v>
      </c>
      <c r="S3013">
        <f t="shared" si="190"/>
        <v>124</v>
      </c>
      <c r="T3013">
        <f t="shared" si="191"/>
        <v>2015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4">
        <f t="shared" si="188"/>
        <v>42045.702893518523</v>
      </c>
      <c r="J3014" s="14">
        <f t="shared" si="189"/>
        <v>42024.702893518523</v>
      </c>
      <c r="K3014">
        <v>1423587130</v>
      </c>
      <c r="L3014">
        <v>1421772730</v>
      </c>
      <c r="M3014" t="b">
        <v>0</v>
      </c>
      <c r="N3014">
        <v>55</v>
      </c>
      <c r="O3014" t="b">
        <v>1</v>
      </c>
      <c r="P3014" t="s">
        <v>8301</v>
      </c>
      <c r="Q3014" s="10" t="s">
        <v>8314</v>
      </c>
      <c r="R3014" t="s">
        <v>8354</v>
      </c>
      <c r="S3014">
        <f t="shared" si="190"/>
        <v>117</v>
      </c>
      <c r="T3014">
        <f t="shared" si="191"/>
        <v>2015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4">
        <f t="shared" si="188"/>
        <v>42176.836215277777</v>
      </c>
      <c r="J3015" s="14">
        <f t="shared" si="189"/>
        <v>42146.836215277777</v>
      </c>
      <c r="K3015">
        <v>1434917049</v>
      </c>
      <c r="L3015">
        <v>1432325049</v>
      </c>
      <c r="M3015" t="b">
        <v>0</v>
      </c>
      <c r="N3015">
        <v>107</v>
      </c>
      <c r="O3015" t="b">
        <v>1</v>
      </c>
      <c r="P3015" t="s">
        <v>8301</v>
      </c>
      <c r="Q3015" s="10" t="s">
        <v>8314</v>
      </c>
      <c r="R3015" t="s">
        <v>8354</v>
      </c>
      <c r="S3015">
        <f t="shared" si="190"/>
        <v>157</v>
      </c>
      <c r="T3015">
        <f t="shared" si="191"/>
        <v>2015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4">
        <f t="shared" si="188"/>
        <v>41948.208333333336</v>
      </c>
      <c r="J3016" s="14">
        <f t="shared" si="189"/>
        <v>41920.123611111114</v>
      </c>
      <c r="K3016">
        <v>1415163600</v>
      </c>
      <c r="L3016">
        <v>1412737080</v>
      </c>
      <c r="M3016" t="b">
        <v>0</v>
      </c>
      <c r="N3016">
        <v>557</v>
      </c>
      <c r="O3016" t="b">
        <v>1</v>
      </c>
      <c r="P3016" t="s">
        <v>8301</v>
      </c>
      <c r="Q3016" s="10" t="s">
        <v>8314</v>
      </c>
      <c r="R3016" t="s">
        <v>8354</v>
      </c>
      <c r="S3016">
        <f t="shared" si="190"/>
        <v>113</v>
      </c>
      <c r="T3016">
        <f t="shared" si="191"/>
        <v>2014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4">
        <f t="shared" si="188"/>
        <v>41801.166666666664</v>
      </c>
      <c r="J3017" s="14">
        <f t="shared" si="189"/>
        <v>41785.72729166667</v>
      </c>
      <c r="K3017">
        <v>1402459200</v>
      </c>
      <c r="L3017">
        <v>1401125238</v>
      </c>
      <c r="M3017" t="b">
        <v>0</v>
      </c>
      <c r="N3017">
        <v>40</v>
      </c>
      <c r="O3017" t="b">
        <v>1</v>
      </c>
      <c r="P3017" t="s">
        <v>8301</v>
      </c>
      <c r="Q3017" s="10" t="s">
        <v>8314</v>
      </c>
      <c r="R3017" t="s">
        <v>8354</v>
      </c>
      <c r="S3017">
        <f t="shared" si="190"/>
        <v>103</v>
      </c>
      <c r="T3017">
        <f t="shared" si="191"/>
        <v>2014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4">
        <f t="shared" si="188"/>
        <v>41838.548055555555</v>
      </c>
      <c r="J3018" s="14">
        <f t="shared" si="189"/>
        <v>41778.548055555555</v>
      </c>
      <c r="K3018">
        <v>1405688952</v>
      </c>
      <c r="L3018">
        <v>1400504952</v>
      </c>
      <c r="M3018" t="b">
        <v>0</v>
      </c>
      <c r="N3018">
        <v>36</v>
      </c>
      <c r="O3018" t="b">
        <v>1</v>
      </c>
      <c r="P3018" t="s">
        <v>8301</v>
      </c>
      <c r="Q3018" s="10" t="s">
        <v>8314</v>
      </c>
      <c r="R3018" t="s">
        <v>8354</v>
      </c>
      <c r="S3018">
        <f t="shared" si="190"/>
        <v>103</v>
      </c>
      <c r="T3018">
        <f t="shared" si="191"/>
        <v>2014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4">
        <f t="shared" si="188"/>
        <v>41871.850034722222</v>
      </c>
      <c r="J3019" s="14">
        <f t="shared" si="189"/>
        <v>41841.850034722222</v>
      </c>
      <c r="K3019">
        <v>1408566243</v>
      </c>
      <c r="L3019">
        <v>1405974243</v>
      </c>
      <c r="M3019" t="b">
        <v>0</v>
      </c>
      <c r="N3019">
        <v>159</v>
      </c>
      <c r="O3019" t="b">
        <v>1</v>
      </c>
      <c r="P3019" t="s">
        <v>8301</v>
      </c>
      <c r="Q3019" s="10" t="s">
        <v>8314</v>
      </c>
      <c r="R3019" t="s">
        <v>8354</v>
      </c>
      <c r="S3019">
        <f t="shared" si="190"/>
        <v>106</v>
      </c>
      <c r="T3019">
        <f t="shared" si="191"/>
        <v>2014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4">
        <f t="shared" si="188"/>
        <v>42205.916666666672</v>
      </c>
      <c r="J3020" s="14">
        <f t="shared" si="189"/>
        <v>42163.29833333334</v>
      </c>
      <c r="K3020">
        <v>1437429600</v>
      </c>
      <c r="L3020">
        <v>1433747376</v>
      </c>
      <c r="M3020" t="b">
        <v>0</v>
      </c>
      <c r="N3020">
        <v>41</v>
      </c>
      <c r="O3020" t="b">
        <v>1</v>
      </c>
      <c r="P3020" t="s">
        <v>8301</v>
      </c>
      <c r="Q3020" s="10" t="s">
        <v>8314</v>
      </c>
      <c r="R3020" t="s">
        <v>8354</v>
      </c>
      <c r="S3020">
        <f t="shared" si="190"/>
        <v>101</v>
      </c>
      <c r="T3020">
        <f t="shared" si="191"/>
        <v>2015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4">
        <f t="shared" si="188"/>
        <v>41786.125</v>
      </c>
      <c r="J3021" s="14">
        <f t="shared" si="189"/>
        <v>41758.833564814813</v>
      </c>
      <c r="K3021">
        <v>1401159600</v>
      </c>
      <c r="L3021">
        <v>1398801620</v>
      </c>
      <c r="M3021" t="b">
        <v>0</v>
      </c>
      <c r="N3021">
        <v>226</v>
      </c>
      <c r="O3021" t="b">
        <v>1</v>
      </c>
      <c r="P3021" t="s">
        <v>8301</v>
      </c>
      <c r="Q3021" s="10" t="s">
        <v>8314</v>
      </c>
      <c r="R3021" t="s">
        <v>8354</v>
      </c>
      <c r="S3021">
        <f t="shared" si="190"/>
        <v>121</v>
      </c>
      <c r="T3021">
        <f t="shared" si="191"/>
        <v>2014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4">
        <f t="shared" si="188"/>
        <v>42230.846446759257</v>
      </c>
      <c r="J3022" s="14">
        <f t="shared" si="189"/>
        <v>42170.846446759257</v>
      </c>
      <c r="K3022">
        <v>1439583533</v>
      </c>
      <c r="L3022">
        <v>1434399533</v>
      </c>
      <c r="M3022" t="b">
        <v>0</v>
      </c>
      <c r="N3022">
        <v>30</v>
      </c>
      <c r="O3022" t="b">
        <v>1</v>
      </c>
      <c r="P3022" t="s">
        <v>8301</v>
      </c>
      <c r="Q3022" s="10" t="s">
        <v>8314</v>
      </c>
      <c r="R3022" t="s">
        <v>8354</v>
      </c>
      <c r="S3022">
        <f t="shared" si="190"/>
        <v>101</v>
      </c>
      <c r="T3022">
        <f t="shared" si="191"/>
        <v>2015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4">
        <f t="shared" si="188"/>
        <v>42696.249305555553</v>
      </c>
      <c r="J3023" s="14">
        <f t="shared" si="189"/>
        <v>42660.618854166663</v>
      </c>
      <c r="K3023">
        <v>1479794340</v>
      </c>
      <c r="L3023">
        <v>1476715869</v>
      </c>
      <c r="M3023" t="b">
        <v>0</v>
      </c>
      <c r="N3023">
        <v>103</v>
      </c>
      <c r="O3023" t="b">
        <v>1</v>
      </c>
      <c r="P3023" t="s">
        <v>8301</v>
      </c>
      <c r="Q3023" s="10" t="s">
        <v>8314</v>
      </c>
      <c r="R3023" t="s">
        <v>8354</v>
      </c>
      <c r="S3023">
        <f t="shared" si="190"/>
        <v>116</v>
      </c>
      <c r="T3023">
        <f t="shared" si="191"/>
        <v>2016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4">
        <f t="shared" si="188"/>
        <v>42609.95380787037</v>
      </c>
      <c r="J3024" s="14">
        <f t="shared" si="189"/>
        <v>42564.95380787037</v>
      </c>
      <c r="K3024">
        <v>1472338409</v>
      </c>
      <c r="L3024">
        <v>1468450409</v>
      </c>
      <c r="M3024" t="b">
        <v>0</v>
      </c>
      <c r="N3024">
        <v>62</v>
      </c>
      <c r="O3024" t="b">
        <v>1</v>
      </c>
      <c r="P3024" t="s">
        <v>8301</v>
      </c>
      <c r="Q3024" s="10" t="s">
        <v>8314</v>
      </c>
      <c r="R3024" t="s">
        <v>8354</v>
      </c>
      <c r="S3024">
        <f t="shared" si="190"/>
        <v>101</v>
      </c>
      <c r="T3024">
        <f t="shared" si="191"/>
        <v>2016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4">
        <f t="shared" si="188"/>
        <v>42166.675763888896</v>
      </c>
      <c r="J3025" s="14">
        <f t="shared" si="189"/>
        <v>42121.675763888896</v>
      </c>
      <c r="K3025">
        <v>1434039186</v>
      </c>
      <c r="L3025">
        <v>1430151186</v>
      </c>
      <c r="M3025" t="b">
        <v>0</v>
      </c>
      <c r="N3025">
        <v>6</v>
      </c>
      <c r="O3025" t="b">
        <v>1</v>
      </c>
      <c r="P3025" t="s">
        <v>8301</v>
      </c>
      <c r="Q3025" s="10" t="s">
        <v>8314</v>
      </c>
      <c r="R3025" t="s">
        <v>8354</v>
      </c>
      <c r="S3025">
        <f t="shared" si="190"/>
        <v>103</v>
      </c>
      <c r="T3025">
        <f t="shared" si="191"/>
        <v>2015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4">
        <f t="shared" si="188"/>
        <v>41188.993923611109</v>
      </c>
      <c r="J3026" s="14">
        <f t="shared" si="189"/>
        <v>41158.993923611109</v>
      </c>
      <c r="K3026">
        <v>1349567475</v>
      </c>
      <c r="L3026">
        <v>1346975475</v>
      </c>
      <c r="M3026" t="b">
        <v>0</v>
      </c>
      <c r="N3026">
        <v>182</v>
      </c>
      <c r="O3026" t="b">
        <v>1</v>
      </c>
      <c r="P3026" t="s">
        <v>8301</v>
      </c>
      <c r="Q3026" s="10" t="s">
        <v>8314</v>
      </c>
      <c r="R3026" t="s">
        <v>8354</v>
      </c>
      <c r="S3026">
        <f t="shared" si="190"/>
        <v>246</v>
      </c>
      <c r="T3026">
        <f t="shared" si="191"/>
        <v>2012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4">
        <f t="shared" si="188"/>
        <v>41789.666666666664</v>
      </c>
      <c r="J3027" s="14">
        <f t="shared" si="189"/>
        <v>41761.509409722225</v>
      </c>
      <c r="K3027">
        <v>1401465600</v>
      </c>
      <c r="L3027">
        <v>1399032813</v>
      </c>
      <c r="M3027" t="b">
        <v>0</v>
      </c>
      <c r="N3027">
        <v>145</v>
      </c>
      <c r="O3027" t="b">
        <v>1</v>
      </c>
      <c r="P3027" t="s">
        <v>8301</v>
      </c>
      <c r="Q3027" s="10" t="s">
        <v>8314</v>
      </c>
      <c r="R3027" t="s">
        <v>8354</v>
      </c>
      <c r="S3027">
        <f t="shared" si="190"/>
        <v>302</v>
      </c>
      <c r="T3027">
        <f t="shared" si="191"/>
        <v>2014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4">
        <f t="shared" si="188"/>
        <v>42797.459398148145</v>
      </c>
      <c r="J3028" s="14">
        <f t="shared" si="189"/>
        <v>42783.459398148145</v>
      </c>
      <c r="K3028">
        <v>1488538892</v>
      </c>
      <c r="L3028">
        <v>1487329292</v>
      </c>
      <c r="M3028" t="b">
        <v>0</v>
      </c>
      <c r="N3028">
        <v>25</v>
      </c>
      <c r="O3028" t="b">
        <v>1</v>
      </c>
      <c r="P3028" t="s">
        <v>8301</v>
      </c>
      <c r="Q3028" s="10" t="s">
        <v>8314</v>
      </c>
      <c r="R3028" t="s">
        <v>8354</v>
      </c>
      <c r="S3028">
        <f t="shared" si="190"/>
        <v>143</v>
      </c>
      <c r="T3028">
        <f t="shared" si="191"/>
        <v>2017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4">
        <f t="shared" si="188"/>
        <v>42083.662627314814</v>
      </c>
      <c r="J3029" s="14">
        <f t="shared" si="189"/>
        <v>42053.704293981486</v>
      </c>
      <c r="K3029">
        <v>1426866851</v>
      </c>
      <c r="L3029">
        <v>1424278451</v>
      </c>
      <c r="M3029" t="b">
        <v>0</v>
      </c>
      <c r="N3029">
        <v>320</v>
      </c>
      <c r="O3029" t="b">
        <v>1</v>
      </c>
      <c r="P3029" t="s">
        <v>8301</v>
      </c>
      <c r="Q3029" s="10" t="s">
        <v>8314</v>
      </c>
      <c r="R3029" t="s">
        <v>8354</v>
      </c>
      <c r="S3029">
        <f t="shared" si="190"/>
        <v>131</v>
      </c>
      <c r="T3029">
        <f t="shared" si="191"/>
        <v>2015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4">
        <f t="shared" si="188"/>
        <v>42597.264178240745</v>
      </c>
      <c r="J3030" s="14">
        <f t="shared" si="189"/>
        <v>42567.264178240745</v>
      </c>
      <c r="K3030">
        <v>1471242025</v>
      </c>
      <c r="L3030">
        <v>1468650025</v>
      </c>
      <c r="M3030" t="b">
        <v>0</v>
      </c>
      <c r="N3030">
        <v>99</v>
      </c>
      <c r="O3030" t="b">
        <v>1</v>
      </c>
      <c r="P3030" t="s">
        <v>8301</v>
      </c>
      <c r="Q3030" s="10" t="s">
        <v>8314</v>
      </c>
      <c r="R3030" t="s">
        <v>8354</v>
      </c>
      <c r="S3030">
        <f t="shared" si="190"/>
        <v>168</v>
      </c>
      <c r="T3030">
        <f t="shared" si="191"/>
        <v>2016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4">
        <f t="shared" si="188"/>
        <v>41961.190972222219</v>
      </c>
      <c r="J3031" s="14">
        <f t="shared" si="189"/>
        <v>41932.708877314813</v>
      </c>
      <c r="K3031">
        <v>1416285300</v>
      </c>
      <c r="L3031">
        <v>1413824447</v>
      </c>
      <c r="M3031" t="b">
        <v>0</v>
      </c>
      <c r="N3031">
        <v>348</v>
      </c>
      <c r="O3031" t="b">
        <v>1</v>
      </c>
      <c r="P3031" t="s">
        <v>8301</v>
      </c>
      <c r="Q3031" s="10" t="s">
        <v>8314</v>
      </c>
      <c r="R3031" t="s">
        <v>8354</v>
      </c>
      <c r="S3031">
        <f t="shared" si="190"/>
        <v>110</v>
      </c>
      <c r="T3031">
        <f t="shared" si="191"/>
        <v>2014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4">
        <f t="shared" si="188"/>
        <v>42263.747349537036</v>
      </c>
      <c r="J3032" s="14">
        <f t="shared" si="189"/>
        <v>42233.747349537036</v>
      </c>
      <c r="K3032">
        <v>1442426171</v>
      </c>
      <c r="L3032">
        <v>1439834171</v>
      </c>
      <c r="M3032" t="b">
        <v>0</v>
      </c>
      <c r="N3032">
        <v>41</v>
      </c>
      <c r="O3032" t="b">
        <v>1</v>
      </c>
      <c r="P3032" t="s">
        <v>8301</v>
      </c>
      <c r="Q3032" s="10" t="s">
        <v>8314</v>
      </c>
      <c r="R3032" t="s">
        <v>8354</v>
      </c>
      <c r="S3032">
        <f t="shared" si="190"/>
        <v>107</v>
      </c>
      <c r="T3032">
        <f t="shared" si="191"/>
        <v>2015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4">
        <f t="shared" si="188"/>
        <v>42657.882488425923</v>
      </c>
      <c r="J3033" s="14">
        <f t="shared" si="189"/>
        <v>42597.882488425923</v>
      </c>
      <c r="K3033">
        <v>1476479447</v>
      </c>
      <c r="L3033">
        <v>1471295447</v>
      </c>
      <c r="M3033" t="b">
        <v>0</v>
      </c>
      <c r="N3033">
        <v>29</v>
      </c>
      <c r="O3033" t="b">
        <v>1</v>
      </c>
      <c r="P3033" t="s">
        <v>8301</v>
      </c>
      <c r="Q3033" s="10" t="s">
        <v>8314</v>
      </c>
      <c r="R3033" t="s">
        <v>8354</v>
      </c>
      <c r="S3033">
        <f t="shared" si="190"/>
        <v>100</v>
      </c>
      <c r="T3033">
        <f t="shared" si="191"/>
        <v>2016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4">
        <f t="shared" si="188"/>
        <v>42258.044664351852</v>
      </c>
      <c r="J3034" s="14">
        <f t="shared" si="189"/>
        <v>42228.044664351852</v>
      </c>
      <c r="K3034">
        <v>1441933459</v>
      </c>
      <c r="L3034">
        <v>1439341459</v>
      </c>
      <c r="M3034" t="b">
        <v>0</v>
      </c>
      <c r="N3034">
        <v>25</v>
      </c>
      <c r="O3034" t="b">
        <v>1</v>
      </c>
      <c r="P3034" t="s">
        <v>8301</v>
      </c>
      <c r="Q3034" s="10" t="s">
        <v>8314</v>
      </c>
      <c r="R3034" t="s">
        <v>8354</v>
      </c>
      <c r="S3034">
        <f t="shared" si="190"/>
        <v>127</v>
      </c>
      <c r="T3034">
        <f t="shared" si="191"/>
        <v>2015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4">
        <f t="shared" si="188"/>
        <v>42600.110243055555</v>
      </c>
      <c r="J3035" s="14">
        <f t="shared" si="189"/>
        <v>42570.110243055555</v>
      </c>
      <c r="K3035">
        <v>1471487925</v>
      </c>
      <c r="L3035">
        <v>1468895925</v>
      </c>
      <c r="M3035" t="b">
        <v>0</v>
      </c>
      <c r="N3035">
        <v>23</v>
      </c>
      <c r="O3035" t="b">
        <v>1</v>
      </c>
      <c r="P3035" t="s">
        <v>8301</v>
      </c>
      <c r="Q3035" s="10" t="s">
        <v>8314</v>
      </c>
      <c r="R3035" t="s">
        <v>8354</v>
      </c>
      <c r="S3035">
        <f t="shared" si="190"/>
        <v>147</v>
      </c>
      <c r="T3035">
        <f t="shared" si="191"/>
        <v>2016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4">
        <f t="shared" si="188"/>
        <v>42675.165972222225</v>
      </c>
      <c r="J3036" s="14">
        <f t="shared" si="189"/>
        <v>42644.535358796296</v>
      </c>
      <c r="K3036">
        <v>1477972740</v>
      </c>
      <c r="L3036">
        <v>1475326255</v>
      </c>
      <c r="M3036" t="b">
        <v>0</v>
      </c>
      <c r="N3036">
        <v>1260</v>
      </c>
      <c r="O3036" t="b">
        <v>1</v>
      </c>
      <c r="P3036" t="s">
        <v>8301</v>
      </c>
      <c r="Q3036" s="10" t="s">
        <v>8314</v>
      </c>
      <c r="R3036" t="s">
        <v>8354</v>
      </c>
      <c r="S3036">
        <f t="shared" si="190"/>
        <v>113</v>
      </c>
      <c r="T3036">
        <f t="shared" si="191"/>
        <v>2016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4">
        <f t="shared" si="188"/>
        <v>41398.560289351852</v>
      </c>
      <c r="J3037" s="14">
        <f t="shared" si="189"/>
        <v>41368.560289351852</v>
      </c>
      <c r="K3037">
        <v>1367674009</v>
      </c>
      <c r="L3037">
        <v>1365082009</v>
      </c>
      <c r="M3037" t="b">
        <v>0</v>
      </c>
      <c r="N3037">
        <v>307</v>
      </c>
      <c r="O3037" t="b">
        <v>1</v>
      </c>
      <c r="P3037" t="s">
        <v>8301</v>
      </c>
      <c r="Q3037" s="10" t="s">
        <v>8314</v>
      </c>
      <c r="R3037" t="s">
        <v>8354</v>
      </c>
      <c r="S3037">
        <f t="shared" si="190"/>
        <v>109</v>
      </c>
      <c r="T3037">
        <f t="shared" si="191"/>
        <v>2013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4">
        <f t="shared" si="188"/>
        <v>41502.499305555553</v>
      </c>
      <c r="J3038" s="14">
        <f t="shared" si="189"/>
        <v>41466.785231481481</v>
      </c>
      <c r="K3038">
        <v>1376654340</v>
      </c>
      <c r="L3038">
        <v>1373568644</v>
      </c>
      <c r="M3038" t="b">
        <v>0</v>
      </c>
      <c r="N3038">
        <v>329</v>
      </c>
      <c r="O3038" t="b">
        <v>1</v>
      </c>
      <c r="P3038" t="s">
        <v>8301</v>
      </c>
      <c r="Q3038" s="10" t="s">
        <v>8314</v>
      </c>
      <c r="R3038" t="s">
        <v>8354</v>
      </c>
      <c r="S3038">
        <f t="shared" si="190"/>
        <v>127</v>
      </c>
      <c r="T3038">
        <f t="shared" si="191"/>
        <v>2013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4">
        <f t="shared" si="188"/>
        <v>40453.207638888889</v>
      </c>
      <c r="J3039" s="14">
        <f t="shared" si="189"/>
        <v>40378.893206018518</v>
      </c>
      <c r="K3039">
        <v>1285995540</v>
      </c>
      <c r="L3039">
        <v>1279574773</v>
      </c>
      <c r="M3039" t="b">
        <v>0</v>
      </c>
      <c r="N3039">
        <v>32</v>
      </c>
      <c r="O3039" t="b">
        <v>1</v>
      </c>
      <c r="P3039" t="s">
        <v>8301</v>
      </c>
      <c r="Q3039" s="10" t="s">
        <v>8314</v>
      </c>
      <c r="R3039" t="s">
        <v>8354</v>
      </c>
      <c r="S3039">
        <f t="shared" si="190"/>
        <v>213</v>
      </c>
      <c r="T3039">
        <f t="shared" si="191"/>
        <v>2010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4">
        <f t="shared" si="188"/>
        <v>42433.252280092594</v>
      </c>
      <c r="J3040" s="14">
        <f t="shared" si="189"/>
        <v>42373.252280092594</v>
      </c>
      <c r="K3040">
        <v>1457071397</v>
      </c>
      <c r="L3040">
        <v>1451887397</v>
      </c>
      <c r="M3040" t="b">
        <v>0</v>
      </c>
      <c r="N3040">
        <v>27</v>
      </c>
      <c r="O3040" t="b">
        <v>1</v>
      </c>
      <c r="P3040" t="s">
        <v>8301</v>
      </c>
      <c r="Q3040" s="10" t="s">
        <v>8314</v>
      </c>
      <c r="R3040" t="s">
        <v>8354</v>
      </c>
      <c r="S3040">
        <f t="shared" si="190"/>
        <v>101</v>
      </c>
      <c r="T3040">
        <f t="shared" si="191"/>
        <v>2016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4">
        <f t="shared" si="188"/>
        <v>41637.332638888889</v>
      </c>
      <c r="J3041" s="14">
        <f t="shared" si="189"/>
        <v>41610.794421296298</v>
      </c>
      <c r="K3041">
        <v>1388303940</v>
      </c>
      <c r="L3041">
        <v>1386011038</v>
      </c>
      <c r="M3041" t="b">
        <v>0</v>
      </c>
      <c r="N3041">
        <v>236</v>
      </c>
      <c r="O3041" t="b">
        <v>1</v>
      </c>
      <c r="P3041" t="s">
        <v>8301</v>
      </c>
      <c r="Q3041" s="10" t="s">
        <v>8314</v>
      </c>
      <c r="R3041" t="s">
        <v>8354</v>
      </c>
      <c r="S3041">
        <f t="shared" si="190"/>
        <v>109</v>
      </c>
      <c r="T3041">
        <f t="shared" si="191"/>
        <v>2013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4">
        <f t="shared" si="188"/>
        <v>42181.958333333328</v>
      </c>
      <c r="J3042" s="14">
        <f t="shared" si="189"/>
        <v>42177.791909722218</v>
      </c>
      <c r="K3042">
        <v>1435359600</v>
      </c>
      <c r="L3042">
        <v>1434999621</v>
      </c>
      <c r="M3042" t="b">
        <v>0</v>
      </c>
      <c r="N3042">
        <v>42</v>
      </c>
      <c r="O3042" t="b">
        <v>1</v>
      </c>
      <c r="P3042" t="s">
        <v>8301</v>
      </c>
      <c r="Q3042" s="10" t="s">
        <v>8314</v>
      </c>
      <c r="R3042" t="s">
        <v>8354</v>
      </c>
      <c r="S3042">
        <f t="shared" si="190"/>
        <v>108</v>
      </c>
      <c r="T3042">
        <f t="shared" si="191"/>
        <v>2015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4">
        <f t="shared" si="188"/>
        <v>42389.868611111116</v>
      </c>
      <c r="J3043" s="14">
        <f t="shared" si="189"/>
        <v>42359.868611111116</v>
      </c>
      <c r="K3043">
        <v>1453323048</v>
      </c>
      <c r="L3043">
        <v>1450731048</v>
      </c>
      <c r="M3043" t="b">
        <v>0</v>
      </c>
      <c r="N3043">
        <v>95</v>
      </c>
      <c r="O3043" t="b">
        <v>1</v>
      </c>
      <c r="P3043" t="s">
        <v>8301</v>
      </c>
      <c r="Q3043" s="10" t="s">
        <v>8314</v>
      </c>
      <c r="R3043" t="s">
        <v>8354</v>
      </c>
      <c r="S3043">
        <f t="shared" si="190"/>
        <v>110</v>
      </c>
      <c r="T3043">
        <f t="shared" si="191"/>
        <v>2015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4">
        <f t="shared" si="188"/>
        <v>42283.688043981485</v>
      </c>
      <c r="J3044" s="14">
        <f t="shared" si="189"/>
        <v>42253.688043981485</v>
      </c>
      <c r="K3044">
        <v>1444149047</v>
      </c>
      <c r="L3044">
        <v>1441557047</v>
      </c>
      <c r="M3044" t="b">
        <v>0</v>
      </c>
      <c r="N3044">
        <v>37</v>
      </c>
      <c r="O3044" t="b">
        <v>1</v>
      </c>
      <c r="P3044" t="s">
        <v>8301</v>
      </c>
      <c r="Q3044" s="10" t="s">
        <v>8314</v>
      </c>
      <c r="R3044" t="s">
        <v>8354</v>
      </c>
      <c r="S3044">
        <f t="shared" si="190"/>
        <v>128</v>
      </c>
      <c r="T3044">
        <f t="shared" si="191"/>
        <v>2015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4">
        <f t="shared" si="188"/>
        <v>42110.118055555555</v>
      </c>
      <c r="J3045" s="14">
        <f t="shared" si="189"/>
        <v>42083.070590277777</v>
      </c>
      <c r="K3045">
        <v>1429152600</v>
      </c>
      <c r="L3045">
        <v>1426815699</v>
      </c>
      <c r="M3045" t="b">
        <v>0</v>
      </c>
      <c r="N3045">
        <v>128</v>
      </c>
      <c r="O3045" t="b">
        <v>1</v>
      </c>
      <c r="P3045" t="s">
        <v>8301</v>
      </c>
      <c r="Q3045" s="10" t="s">
        <v>8314</v>
      </c>
      <c r="R3045" t="s">
        <v>8354</v>
      </c>
      <c r="S3045">
        <f t="shared" si="190"/>
        <v>110</v>
      </c>
      <c r="T3045">
        <f t="shared" si="191"/>
        <v>2015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4">
        <f t="shared" si="188"/>
        <v>42402.7268287037</v>
      </c>
      <c r="J3046" s="14">
        <f t="shared" si="189"/>
        <v>42387.7268287037</v>
      </c>
      <c r="K3046">
        <v>1454433998</v>
      </c>
      <c r="L3046">
        <v>1453137998</v>
      </c>
      <c r="M3046" t="b">
        <v>0</v>
      </c>
      <c r="N3046">
        <v>156</v>
      </c>
      <c r="O3046" t="b">
        <v>1</v>
      </c>
      <c r="P3046" t="s">
        <v>8301</v>
      </c>
      <c r="Q3046" s="10" t="s">
        <v>8314</v>
      </c>
      <c r="R3046" t="s">
        <v>8354</v>
      </c>
      <c r="S3046">
        <f t="shared" si="190"/>
        <v>109</v>
      </c>
      <c r="T3046">
        <f t="shared" si="191"/>
        <v>2016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4">
        <f t="shared" si="188"/>
        <v>41873.155729166669</v>
      </c>
      <c r="J3047" s="14">
        <f t="shared" si="189"/>
        <v>41843.155729166669</v>
      </c>
      <c r="K3047">
        <v>1408679055</v>
      </c>
      <c r="L3047">
        <v>1406087055</v>
      </c>
      <c r="M3047" t="b">
        <v>0</v>
      </c>
      <c r="N3047">
        <v>64</v>
      </c>
      <c r="O3047" t="b">
        <v>1</v>
      </c>
      <c r="P3047" t="s">
        <v>8301</v>
      </c>
      <c r="Q3047" s="10" t="s">
        <v>8314</v>
      </c>
      <c r="R3047" t="s">
        <v>8354</v>
      </c>
      <c r="S3047">
        <f t="shared" si="190"/>
        <v>133</v>
      </c>
      <c r="T3047">
        <f t="shared" si="191"/>
        <v>2014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4">
        <f t="shared" si="188"/>
        <v>41892.202777777777</v>
      </c>
      <c r="J3048" s="14">
        <f t="shared" si="189"/>
        <v>41862.803078703706</v>
      </c>
      <c r="K3048">
        <v>1410324720</v>
      </c>
      <c r="L3048">
        <v>1407784586</v>
      </c>
      <c r="M3048" t="b">
        <v>0</v>
      </c>
      <c r="N3048">
        <v>58</v>
      </c>
      <c r="O3048" t="b">
        <v>1</v>
      </c>
      <c r="P3048" t="s">
        <v>8301</v>
      </c>
      <c r="Q3048" s="10" t="s">
        <v>8314</v>
      </c>
      <c r="R3048" t="s">
        <v>8354</v>
      </c>
      <c r="S3048">
        <f t="shared" si="190"/>
        <v>191</v>
      </c>
      <c r="T3048">
        <f t="shared" si="191"/>
        <v>2014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4">
        <f t="shared" si="188"/>
        <v>42487.552777777775</v>
      </c>
      <c r="J3049" s="14">
        <f t="shared" si="189"/>
        <v>42443.989050925928</v>
      </c>
      <c r="K3049">
        <v>1461762960</v>
      </c>
      <c r="L3049">
        <v>1457999054</v>
      </c>
      <c r="M3049" t="b">
        <v>0</v>
      </c>
      <c r="N3049">
        <v>20</v>
      </c>
      <c r="O3049" t="b">
        <v>1</v>
      </c>
      <c r="P3049" t="s">
        <v>8301</v>
      </c>
      <c r="Q3049" s="10" t="s">
        <v>8314</v>
      </c>
      <c r="R3049" t="s">
        <v>8354</v>
      </c>
      <c r="S3049">
        <f t="shared" si="190"/>
        <v>149</v>
      </c>
      <c r="T3049">
        <f t="shared" si="191"/>
        <v>2016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4">
        <f t="shared" si="188"/>
        <v>42004.890277777777</v>
      </c>
      <c r="J3050" s="14">
        <f t="shared" si="189"/>
        <v>41975.901180555549</v>
      </c>
      <c r="K3050">
        <v>1420060920</v>
      </c>
      <c r="L3050">
        <v>1417556262</v>
      </c>
      <c r="M3050" t="b">
        <v>0</v>
      </c>
      <c r="N3050">
        <v>47</v>
      </c>
      <c r="O3050" t="b">
        <v>1</v>
      </c>
      <c r="P3050" t="s">
        <v>8301</v>
      </c>
      <c r="Q3050" s="10" t="s">
        <v>8314</v>
      </c>
      <c r="R3050" t="s">
        <v>8354</v>
      </c>
      <c r="S3050">
        <f t="shared" si="190"/>
        <v>166</v>
      </c>
      <c r="T3050">
        <f t="shared" si="191"/>
        <v>2014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4">
        <f t="shared" si="188"/>
        <v>42169.014525462961</v>
      </c>
      <c r="J3051" s="14">
        <f t="shared" si="189"/>
        <v>42139.014525462961</v>
      </c>
      <c r="K3051">
        <v>1434241255</v>
      </c>
      <c r="L3051">
        <v>1431649255</v>
      </c>
      <c r="M3051" t="b">
        <v>0</v>
      </c>
      <c r="N3051">
        <v>54</v>
      </c>
      <c r="O3051" t="b">
        <v>1</v>
      </c>
      <c r="P3051" t="s">
        <v>8301</v>
      </c>
      <c r="Q3051" s="10" t="s">
        <v>8314</v>
      </c>
      <c r="R3051" t="s">
        <v>8354</v>
      </c>
      <c r="S3051">
        <f t="shared" si="190"/>
        <v>107</v>
      </c>
      <c r="T3051">
        <f t="shared" si="191"/>
        <v>2015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4">
        <f t="shared" si="188"/>
        <v>42495.16851851852</v>
      </c>
      <c r="J3052" s="14">
        <f t="shared" si="189"/>
        <v>42465.16851851852</v>
      </c>
      <c r="K3052">
        <v>1462420960</v>
      </c>
      <c r="L3052">
        <v>1459828960</v>
      </c>
      <c r="M3052" t="b">
        <v>0</v>
      </c>
      <c r="N3052">
        <v>9</v>
      </c>
      <c r="O3052" t="b">
        <v>1</v>
      </c>
      <c r="P3052" t="s">
        <v>8301</v>
      </c>
      <c r="Q3052" s="10" t="s">
        <v>8314</v>
      </c>
      <c r="R3052" t="s">
        <v>8354</v>
      </c>
      <c r="S3052">
        <f t="shared" si="190"/>
        <v>106</v>
      </c>
      <c r="T3052">
        <f t="shared" si="191"/>
        <v>2016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4">
        <f t="shared" si="188"/>
        <v>42774.416030092587</v>
      </c>
      <c r="J3053" s="14">
        <f t="shared" si="189"/>
        <v>42744.416030092587</v>
      </c>
      <c r="K3053">
        <v>1486547945</v>
      </c>
      <c r="L3053">
        <v>1483955945</v>
      </c>
      <c r="M3053" t="b">
        <v>1</v>
      </c>
      <c r="N3053">
        <v>35</v>
      </c>
      <c r="O3053" t="b">
        <v>0</v>
      </c>
      <c r="P3053" t="s">
        <v>8301</v>
      </c>
      <c r="Q3053" s="10" t="s">
        <v>8314</v>
      </c>
      <c r="R3053" t="s">
        <v>8354</v>
      </c>
      <c r="S3053">
        <f t="shared" si="190"/>
        <v>24</v>
      </c>
      <c r="T3053">
        <f t="shared" si="191"/>
        <v>2017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4">
        <f t="shared" si="188"/>
        <v>42152.665972222225</v>
      </c>
      <c r="J3054" s="14">
        <f t="shared" si="189"/>
        <v>42122.670069444444</v>
      </c>
      <c r="K3054">
        <v>1432828740</v>
      </c>
      <c r="L3054">
        <v>1430237094</v>
      </c>
      <c r="M3054" t="b">
        <v>0</v>
      </c>
      <c r="N3054">
        <v>2</v>
      </c>
      <c r="O3054" t="b">
        <v>0</v>
      </c>
      <c r="P3054" t="s">
        <v>8301</v>
      </c>
      <c r="Q3054" s="10" t="s">
        <v>8314</v>
      </c>
      <c r="R3054" t="s">
        <v>8354</v>
      </c>
      <c r="S3054">
        <f t="shared" si="190"/>
        <v>0</v>
      </c>
      <c r="T3054">
        <f t="shared" si="191"/>
        <v>2015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4">
        <f t="shared" si="188"/>
        <v>41914.165972222225</v>
      </c>
      <c r="J3055" s="14">
        <f t="shared" si="189"/>
        <v>41862.761724537035</v>
      </c>
      <c r="K3055">
        <v>1412222340</v>
      </c>
      <c r="L3055">
        <v>1407781013</v>
      </c>
      <c r="M3055" t="b">
        <v>0</v>
      </c>
      <c r="N3055">
        <v>3</v>
      </c>
      <c r="O3055" t="b">
        <v>0</v>
      </c>
      <c r="P3055" t="s">
        <v>8301</v>
      </c>
      <c r="Q3055" s="10" t="s">
        <v>8314</v>
      </c>
      <c r="R3055" t="s">
        <v>8354</v>
      </c>
      <c r="S3055">
        <f t="shared" si="190"/>
        <v>0</v>
      </c>
      <c r="T3055">
        <f t="shared" si="191"/>
        <v>2014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4">
        <f t="shared" si="188"/>
        <v>42065.044444444444</v>
      </c>
      <c r="J3056" s="14">
        <f t="shared" si="189"/>
        <v>42027.832800925928</v>
      </c>
      <c r="K3056">
        <v>1425258240</v>
      </c>
      <c r="L3056">
        <v>1422043154</v>
      </c>
      <c r="M3056" t="b">
        <v>0</v>
      </c>
      <c r="N3056">
        <v>0</v>
      </c>
      <c r="O3056" t="b">
        <v>0</v>
      </c>
      <c r="P3056" t="s">
        <v>8301</v>
      </c>
      <c r="Q3056" s="10" t="s">
        <v>8314</v>
      </c>
      <c r="R3056" t="s">
        <v>8354</v>
      </c>
      <c r="S3056">
        <f t="shared" si="190"/>
        <v>0</v>
      </c>
      <c r="T3056">
        <f t="shared" si="191"/>
        <v>2015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4">
        <f t="shared" si="188"/>
        <v>42013.95821759259</v>
      </c>
      <c r="J3057" s="14">
        <f t="shared" si="189"/>
        <v>41953.95821759259</v>
      </c>
      <c r="K3057">
        <v>1420844390</v>
      </c>
      <c r="L3057">
        <v>1415660390</v>
      </c>
      <c r="M3057" t="b">
        <v>0</v>
      </c>
      <c r="N3057">
        <v>1</v>
      </c>
      <c r="O3057" t="b">
        <v>0</v>
      </c>
      <c r="P3057" t="s">
        <v>8301</v>
      </c>
      <c r="Q3057" s="10" t="s">
        <v>8314</v>
      </c>
      <c r="R3057" t="s">
        <v>8354</v>
      </c>
      <c r="S3057">
        <f t="shared" si="190"/>
        <v>0</v>
      </c>
      <c r="T3057">
        <f t="shared" si="191"/>
        <v>2014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4">
        <f t="shared" si="188"/>
        <v>41911.636388888888</v>
      </c>
      <c r="J3058" s="14">
        <f t="shared" si="189"/>
        <v>41851.636388888888</v>
      </c>
      <c r="K3058">
        <v>1412003784</v>
      </c>
      <c r="L3058">
        <v>1406819784</v>
      </c>
      <c r="M3058" t="b">
        <v>0</v>
      </c>
      <c r="N3058">
        <v>0</v>
      </c>
      <c r="O3058" t="b">
        <v>0</v>
      </c>
      <c r="P3058" t="s">
        <v>8301</v>
      </c>
      <c r="Q3058" s="10" t="s">
        <v>8314</v>
      </c>
      <c r="R3058" t="s">
        <v>8354</v>
      </c>
      <c r="S3058">
        <f t="shared" si="190"/>
        <v>0</v>
      </c>
      <c r="T3058">
        <f t="shared" si="191"/>
        <v>2014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4">
        <f t="shared" si="188"/>
        <v>42463.608923611115</v>
      </c>
      <c r="J3059" s="14">
        <f t="shared" si="189"/>
        <v>42433.650590277779</v>
      </c>
      <c r="K3059">
        <v>1459694211</v>
      </c>
      <c r="L3059">
        <v>1457105811</v>
      </c>
      <c r="M3059" t="b">
        <v>0</v>
      </c>
      <c r="N3059">
        <v>0</v>
      </c>
      <c r="O3059" t="b">
        <v>0</v>
      </c>
      <c r="P3059" t="s">
        <v>8301</v>
      </c>
      <c r="Q3059" s="10" t="s">
        <v>8314</v>
      </c>
      <c r="R3059" t="s">
        <v>8354</v>
      </c>
      <c r="S3059">
        <f t="shared" si="190"/>
        <v>0</v>
      </c>
      <c r="T3059">
        <f t="shared" si="191"/>
        <v>2016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4">
        <f t="shared" si="188"/>
        <v>42510.374305555553</v>
      </c>
      <c r="J3060" s="14">
        <f t="shared" si="189"/>
        <v>42460.374305555553</v>
      </c>
      <c r="K3060">
        <v>1463734740</v>
      </c>
      <c r="L3060">
        <v>1459414740</v>
      </c>
      <c r="M3060" t="b">
        <v>0</v>
      </c>
      <c r="N3060">
        <v>3</v>
      </c>
      <c r="O3060" t="b">
        <v>0</v>
      </c>
      <c r="P3060" t="s">
        <v>8301</v>
      </c>
      <c r="Q3060" s="10" t="s">
        <v>8314</v>
      </c>
      <c r="R3060" t="s">
        <v>8354</v>
      </c>
      <c r="S3060">
        <f t="shared" si="190"/>
        <v>0</v>
      </c>
      <c r="T3060">
        <f t="shared" si="191"/>
        <v>2016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4">
        <f t="shared" si="188"/>
        <v>41859.935717592591</v>
      </c>
      <c r="J3061" s="14">
        <f t="shared" si="189"/>
        <v>41829.935717592591</v>
      </c>
      <c r="K3061">
        <v>1407536846</v>
      </c>
      <c r="L3061">
        <v>1404944846</v>
      </c>
      <c r="M3061" t="b">
        <v>0</v>
      </c>
      <c r="N3061">
        <v>11</v>
      </c>
      <c r="O3061" t="b">
        <v>0</v>
      </c>
      <c r="P3061" t="s">
        <v>8301</v>
      </c>
      <c r="Q3061" s="10" t="s">
        <v>8314</v>
      </c>
      <c r="R3061" t="s">
        <v>8354</v>
      </c>
      <c r="S3061">
        <f t="shared" si="190"/>
        <v>3</v>
      </c>
      <c r="T3061">
        <f t="shared" si="191"/>
        <v>2014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4">
        <f t="shared" si="188"/>
        <v>42275.274699074071</v>
      </c>
      <c r="J3062" s="14">
        <f t="shared" si="189"/>
        <v>42245.274699074071</v>
      </c>
      <c r="K3062">
        <v>1443422134</v>
      </c>
      <c r="L3062">
        <v>1440830134</v>
      </c>
      <c r="M3062" t="b">
        <v>0</v>
      </c>
      <c r="N3062">
        <v>6</v>
      </c>
      <c r="O3062" t="b">
        <v>0</v>
      </c>
      <c r="P3062" t="s">
        <v>8301</v>
      </c>
      <c r="Q3062" s="10" t="s">
        <v>8314</v>
      </c>
      <c r="R3062" t="s">
        <v>8354</v>
      </c>
      <c r="S3062">
        <f t="shared" si="190"/>
        <v>0</v>
      </c>
      <c r="T3062">
        <f t="shared" si="191"/>
        <v>2015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4">
        <f t="shared" si="188"/>
        <v>41864.784120370372</v>
      </c>
      <c r="J3063" s="14">
        <f t="shared" si="189"/>
        <v>41834.784120370372</v>
      </c>
      <c r="K3063">
        <v>1407955748</v>
      </c>
      <c r="L3063">
        <v>1405363748</v>
      </c>
      <c r="M3063" t="b">
        <v>0</v>
      </c>
      <c r="N3063">
        <v>0</v>
      </c>
      <c r="O3063" t="b">
        <v>0</v>
      </c>
      <c r="P3063" t="s">
        <v>8301</v>
      </c>
      <c r="Q3063" s="10" t="s">
        <v>8314</v>
      </c>
      <c r="R3063" t="s">
        <v>8354</v>
      </c>
      <c r="S3063">
        <f t="shared" si="190"/>
        <v>0</v>
      </c>
      <c r="T3063">
        <f t="shared" si="191"/>
        <v>2014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4">
        <f t="shared" si="188"/>
        <v>42277.75</v>
      </c>
      <c r="J3064" s="14">
        <f t="shared" si="189"/>
        <v>42248.535787037035</v>
      </c>
      <c r="K3064">
        <v>1443636000</v>
      </c>
      <c r="L3064">
        <v>1441111892</v>
      </c>
      <c r="M3064" t="b">
        <v>0</v>
      </c>
      <c r="N3064">
        <v>67</v>
      </c>
      <c r="O3064" t="b">
        <v>0</v>
      </c>
      <c r="P3064" t="s">
        <v>8301</v>
      </c>
      <c r="Q3064" s="10" t="s">
        <v>8314</v>
      </c>
      <c r="R3064" t="s">
        <v>8354</v>
      </c>
      <c r="S3064">
        <f t="shared" si="190"/>
        <v>67</v>
      </c>
      <c r="T3064">
        <f t="shared" si="191"/>
        <v>2015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4">
        <f t="shared" si="188"/>
        <v>42665.922893518517</v>
      </c>
      <c r="J3065" s="14">
        <f t="shared" si="189"/>
        <v>42630.922893518517</v>
      </c>
      <c r="K3065">
        <v>1477174138</v>
      </c>
      <c r="L3065">
        <v>1474150138</v>
      </c>
      <c r="M3065" t="b">
        <v>0</v>
      </c>
      <c r="N3065">
        <v>23</v>
      </c>
      <c r="O3065" t="b">
        <v>0</v>
      </c>
      <c r="P3065" t="s">
        <v>8301</v>
      </c>
      <c r="Q3065" s="10" t="s">
        <v>8314</v>
      </c>
      <c r="R3065" t="s">
        <v>8354</v>
      </c>
      <c r="S3065">
        <f t="shared" si="190"/>
        <v>20</v>
      </c>
      <c r="T3065">
        <f t="shared" si="191"/>
        <v>2016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4">
        <f t="shared" si="188"/>
        <v>42330.290972222225</v>
      </c>
      <c r="J3066" s="14">
        <f t="shared" si="189"/>
        <v>42299.130162037036</v>
      </c>
      <c r="K3066">
        <v>1448175540</v>
      </c>
      <c r="L3066">
        <v>1445483246</v>
      </c>
      <c r="M3066" t="b">
        <v>0</v>
      </c>
      <c r="N3066">
        <v>72</v>
      </c>
      <c r="O3066" t="b">
        <v>0</v>
      </c>
      <c r="P3066" t="s">
        <v>8301</v>
      </c>
      <c r="Q3066" s="10" t="s">
        <v>8314</v>
      </c>
      <c r="R3066" t="s">
        <v>8354</v>
      </c>
      <c r="S3066">
        <f t="shared" si="190"/>
        <v>11</v>
      </c>
      <c r="T3066">
        <f t="shared" si="191"/>
        <v>2015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4">
        <f t="shared" si="188"/>
        <v>41850.055231481485</v>
      </c>
      <c r="J3067" s="14">
        <f t="shared" si="189"/>
        <v>41825.055231481485</v>
      </c>
      <c r="K3067">
        <v>1406683172</v>
      </c>
      <c r="L3067">
        <v>1404523172</v>
      </c>
      <c r="M3067" t="b">
        <v>0</v>
      </c>
      <c r="N3067">
        <v>2</v>
      </c>
      <c r="O3067" t="b">
        <v>0</v>
      </c>
      <c r="P3067" t="s">
        <v>8301</v>
      </c>
      <c r="Q3067" s="10" t="s">
        <v>8314</v>
      </c>
      <c r="R3067" t="s">
        <v>8354</v>
      </c>
      <c r="S3067">
        <f t="shared" si="190"/>
        <v>0</v>
      </c>
      <c r="T3067">
        <f t="shared" si="191"/>
        <v>2014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4">
        <f t="shared" si="188"/>
        <v>42561.228437500002</v>
      </c>
      <c r="J3068" s="14">
        <f t="shared" si="189"/>
        <v>42531.228437500002</v>
      </c>
      <c r="K3068">
        <v>1468128537</v>
      </c>
      <c r="L3068">
        <v>1465536537</v>
      </c>
      <c r="M3068" t="b">
        <v>0</v>
      </c>
      <c r="N3068">
        <v>15</v>
      </c>
      <c r="O3068" t="b">
        <v>0</v>
      </c>
      <c r="P3068" t="s">
        <v>8301</v>
      </c>
      <c r="Q3068" s="10" t="s">
        <v>8314</v>
      </c>
      <c r="R3068" t="s">
        <v>8354</v>
      </c>
      <c r="S3068">
        <f t="shared" si="190"/>
        <v>12</v>
      </c>
      <c r="T3068">
        <f t="shared" si="191"/>
        <v>2016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4">
        <f t="shared" si="188"/>
        <v>42256.938414351855</v>
      </c>
      <c r="J3069" s="14">
        <f t="shared" si="189"/>
        <v>42226.938414351855</v>
      </c>
      <c r="K3069">
        <v>1441837879</v>
      </c>
      <c r="L3069">
        <v>1439245879</v>
      </c>
      <c r="M3069" t="b">
        <v>0</v>
      </c>
      <c r="N3069">
        <v>1</v>
      </c>
      <c r="O3069" t="b">
        <v>0</v>
      </c>
      <c r="P3069" t="s">
        <v>8301</v>
      </c>
      <c r="Q3069" s="10" t="s">
        <v>8314</v>
      </c>
      <c r="R3069" t="s">
        <v>8354</v>
      </c>
      <c r="S3069">
        <f t="shared" si="190"/>
        <v>3</v>
      </c>
      <c r="T3069">
        <f t="shared" si="191"/>
        <v>2015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4">
        <f t="shared" si="188"/>
        <v>42293.691574074073</v>
      </c>
      <c r="J3070" s="14">
        <f t="shared" si="189"/>
        <v>42263.691574074073</v>
      </c>
      <c r="K3070">
        <v>1445013352</v>
      </c>
      <c r="L3070">
        <v>1442421352</v>
      </c>
      <c r="M3070" t="b">
        <v>0</v>
      </c>
      <c r="N3070">
        <v>2</v>
      </c>
      <c r="O3070" t="b">
        <v>0</v>
      </c>
      <c r="P3070" t="s">
        <v>8301</v>
      </c>
      <c r="Q3070" s="10" t="s">
        <v>8314</v>
      </c>
      <c r="R3070" t="s">
        <v>8354</v>
      </c>
      <c r="S3070">
        <f t="shared" si="190"/>
        <v>0</v>
      </c>
      <c r="T3070">
        <f t="shared" si="191"/>
        <v>2015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4">
        <f t="shared" si="188"/>
        <v>41987.833726851852</v>
      </c>
      <c r="J3071" s="14">
        <f t="shared" si="189"/>
        <v>41957.833726851852</v>
      </c>
      <c r="K3071">
        <v>1418587234</v>
      </c>
      <c r="L3071">
        <v>1415995234</v>
      </c>
      <c r="M3071" t="b">
        <v>0</v>
      </c>
      <c r="N3071">
        <v>7</v>
      </c>
      <c r="O3071" t="b">
        <v>0</v>
      </c>
      <c r="P3071" t="s">
        <v>8301</v>
      </c>
      <c r="Q3071" s="10" t="s">
        <v>8314</v>
      </c>
      <c r="R3071" t="s">
        <v>8354</v>
      </c>
      <c r="S3071">
        <f t="shared" si="190"/>
        <v>14</v>
      </c>
      <c r="T3071">
        <f t="shared" si="191"/>
        <v>2014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4">
        <f t="shared" si="188"/>
        <v>42711.733437499999</v>
      </c>
      <c r="J3072" s="14">
        <f t="shared" si="189"/>
        <v>42690.733437499999</v>
      </c>
      <c r="K3072">
        <v>1481132169</v>
      </c>
      <c r="L3072">
        <v>1479317769</v>
      </c>
      <c r="M3072" t="b">
        <v>0</v>
      </c>
      <c r="N3072">
        <v>16</v>
      </c>
      <c r="O3072" t="b">
        <v>0</v>
      </c>
      <c r="P3072" t="s">
        <v>8301</v>
      </c>
      <c r="Q3072" s="10" t="s">
        <v>8314</v>
      </c>
      <c r="R3072" t="s">
        <v>8354</v>
      </c>
      <c r="S3072">
        <f t="shared" si="190"/>
        <v>3</v>
      </c>
      <c r="T3072">
        <f t="shared" si="191"/>
        <v>2016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4">
        <f t="shared" si="188"/>
        <v>42115.249305555553</v>
      </c>
      <c r="J3073" s="14">
        <f t="shared" si="189"/>
        <v>42097.732418981483</v>
      </c>
      <c r="K3073">
        <v>1429595940</v>
      </c>
      <c r="L3073">
        <v>1428082481</v>
      </c>
      <c r="M3073" t="b">
        <v>0</v>
      </c>
      <c r="N3073">
        <v>117</v>
      </c>
      <c r="O3073" t="b">
        <v>0</v>
      </c>
      <c r="P3073" t="s">
        <v>8301</v>
      </c>
      <c r="Q3073" s="10" t="s">
        <v>8314</v>
      </c>
      <c r="R3073" t="s">
        <v>8354</v>
      </c>
      <c r="S3073">
        <f t="shared" si="190"/>
        <v>60</v>
      </c>
      <c r="T3073">
        <f t="shared" si="191"/>
        <v>2015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4">
        <f t="shared" ref="I3074:I3137" si="192">K3074/60/60/24+DATE(1970,1,1)</f>
        <v>42673.073611111111</v>
      </c>
      <c r="J3074" s="14">
        <f t="shared" ref="J3074:J3137" si="193">L3074/60/60/24+DATE(1970,1,1)</f>
        <v>42658.690532407403</v>
      </c>
      <c r="K3074">
        <v>1477791960</v>
      </c>
      <c r="L3074">
        <v>1476549262</v>
      </c>
      <c r="M3074" t="b">
        <v>0</v>
      </c>
      <c r="N3074">
        <v>2</v>
      </c>
      <c r="O3074" t="b">
        <v>0</v>
      </c>
      <c r="P3074" t="s">
        <v>8301</v>
      </c>
      <c r="Q3074" s="10" t="s">
        <v>8314</v>
      </c>
      <c r="R3074" t="s">
        <v>8354</v>
      </c>
      <c r="S3074">
        <f t="shared" ref="S3074:S3137" si="194">ROUND(E3074/D3074*100,0)</f>
        <v>0</v>
      </c>
      <c r="T3074">
        <f t="shared" ref="T3074:T3137" si="195">YEAR(J3074)</f>
        <v>2016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4">
        <f t="shared" si="192"/>
        <v>42169.804861111115</v>
      </c>
      <c r="J3075" s="14">
        <f t="shared" si="193"/>
        <v>42111.684027777781</v>
      </c>
      <c r="K3075">
        <v>1434309540</v>
      </c>
      <c r="L3075">
        <v>1429287900</v>
      </c>
      <c r="M3075" t="b">
        <v>0</v>
      </c>
      <c r="N3075">
        <v>7</v>
      </c>
      <c r="O3075" t="b">
        <v>0</v>
      </c>
      <c r="P3075" t="s">
        <v>8301</v>
      </c>
      <c r="Q3075" s="10" t="s">
        <v>8314</v>
      </c>
      <c r="R3075" t="s">
        <v>8354</v>
      </c>
      <c r="S3075">
        <f t="shared" si="194"/>
        <v>0</v>
      </c>
      <c r="T3075">
        <f t="shared" si="195"/>
        <v>2015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4">
        <f t="shared" si="192"/>
        <v>42439.571284722217</v>
      </c>
      <c r="J3076" s="14">
        <f t="shared" si="193"/>
        <v>42409.571284722217</v>
      </c>
      <c r="K3076">
        <v>1457617359</v>
      </c>
      <c r="L3076">
        <v>1455025359</v>
      </c>
      <c r="M3076" t="b">
        <v>0</v>
      </c>
      <c r="N3076">
        <v>3</v>
      </c>
      <c r="O3076" t="b">
        <v>0</v>
      </c>
      <c r="P3076" t="s">
        <v>8301</v>
      </c>
      <c r="Q3076" s="10" t="s">
        <v>8314</v>
      </c>
      <c r="R3076" t="s">
        <v>8354</v>
      </c>
      <c r="S3076">
        <f t="shared" si="194"/>
        <v>0</v>
      </c>
      <c r="T3076">
        <f t="shared" si="195"/>
        <v>2016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4">
        <f t="shared" si="192"/>
        <v>42601.102314814809</v>
      </c>
      <c r="J3077" s="14">
        <f t="shared" si="193"/>
        <v>42551.102314814809</v>
      </c>
      <c r="K3077">
        <v>1471573640</v>
      </c>
      <c r="L3077">
        <v>1467253640</v>
      </c>
      <c r="M3077" t="b">
        <v>0</v>
      </c>
      <c r="N3077">
        <v>20</v>
      </c>
      <c r="O3077" t="b">
        <v>0</v>
      </c>
      <c r="P3077" t="s">
        <v>8301</v>
      </c>
      <c r="Q3077" s="10" t="s">
        <v>8314</v>
      </c>
      <c r="R3077" t="s">
        <v>8354</v>
      </c>
      <c r="S3077">
        <f t="shared" si="194"/>
        <v>9</v>
      </c>
      <c r="T3077">
        <f t="shared" si="195"/>
        <v>2016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4">
        <f t="shared" si="192"/>
        <v>42286.651886574073</v>
      </c>
      <c r="J3078" s="14">
        <f t="shared" si="193"/>
        <v>42226.651886574073</v>
      </c>
      <c r="K3078">
        <v>1444405123</v>
      </c>
      <c r="L3078">
        <v>1439221123</v>
      </c>
      <c r="M3078" t="b">
        <v>0</v>
      </c>
      <c r="N3078">
        <v>50</v>
      </c>
      <c r="O3078" t="b">
        <v>0</v>
      </c>
      <c r="P3078" t="s">
        <v>8301</v>
      </c>
      <c r="Q3078" s="10" t="s">
        <v>8314</v>
      </c>
      <c r="R3078" t="s">
        <v>8354</v>
      </c>
      <c r="S3078">
        <f t="shared" si="194"/>
        <v>15</v>
      </c>
      <c r="T3078">
        <f t="shared" si="195"/>
        <v>2015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4">
        <f t="shared" si="192"/>
        <v>42796.956921296296</v>
      </c>
      <c r="J3079" s="14">
        <f t="shared" si="193"/>
        <v>42766.956921296296</v>
      </c>
      <c r="K3079">
        <v>1488495478</v>
      </c>
      <c r="L3079">
        <v>1485903478</v>
      </c>
      <c r="M3079" t="b">
        <v>0</v>
      </c>
      <c r="N3079">
        <v>2</v>
      </c>
      <c r="O3079" t="b">
        <v>0</v>
      </c>
      <c r="P3079" t="s">
        <v>8301</v>
      </c>
      <c r="Q3079" s="10" t="s">
        <v>8314</v>
      </c>
      <c r="R3079" t="s">
        <v>8354</v>
      </c>
      <c r="S3079">
        <f t="shared" si="194"/>
        <v>0</v>
      </c>
      <c r="T3079">
        <f t="shared" si="195"/>
        <v>2017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4">
        <f t="shared" si="192"/>
        <v>42061.138831018514</v>
      </c>
      <c r="J3080" s="14">
        <f t="shared" si="193"/>
        <v>42031.138831018514</v>
      </c>
      <c r="K3080">
        <v>1424920795</v>
      </c>
      <c r="L3080">
        <v>1422328795</v>
      </c>
      <c r="M3080" t="b">
        <v>0</v>
      </c>
      <c r="N3080">
        <v>3</v>
      </c>
      <c r="O3080" t="b">
        <v>0</v>
      </c>
      <c r="P3080" t="s">
        <v>8301</v>
      </c>
      <c r="Q3080" s="10" t="s">
        <v>8314</v>
      </c>
      <c r="R3080" t="s">
        <v>8354</v>
      </c>
      <c r="S3080">
        <f t="shared" si="194"/>
        <v>0</v>
      </c>
      <c r="T3080">
        <f t="shared" si="195"/>
        <v>2015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4">
        <f t="shared" si="192"/>
        <v>42085.671701388885</v>
      </c>
      <c r="J3081" s="14">
        <f t="shared" si="193"/>
        <v>42055.713368055556</v>
      </c>
      <c r="K3081">
        <v>1427040435</v>
      </c>
      <c r="L3081">
        <v>1424452035</v>
      </c>
      <c r="M3081" t="b">
        <v>0</v>
      </c>
      <c r="N3081">
        <v>27</v>
      </c>
      <c r="O3081" t="b">
        <v>0</v>
      </c>
      <c r="P3081" t="s">
        <v>8301</v>
      </c>
      <c r="Q3081" s="10" t="s">
        <v>8314</v>
      </c>
      <c r="R3081" t="s">
        <v>8354</v>
      </c>
      <c r="S3081">
        <f t="shared" si="194"/>
        <v>1</v>
      </c>
      <c r="T3081">
        <f t="shared" si="195"/>
        <v>2015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4">
        <f t="shared" si="192"/>
        <v>42000.0699537037</v>
      </c>
      <c r="J3082" s="14">
        <f t="shared" si="193"/>
        <v>41940.028287037036</v>
      </c>
      <c r="K3082">
        <v>1419644444</v>
      </c>
      <c r="L3082">
        <v>1414456844</v>
      </c>
      <c r="M3082" t="b">
        <v>0</v>
      </c>
      <c r="N3082">
        <v>7</v>
      </c>
      <c r="O3082" t="b">
        <v>0</v>
      </c>
      <c r="P3082" t="s">
        <v>8301</v>
      </c>
      <c r="Q3082" s="10" t="s">
        <v>8314</v>
      </c>
      <c r="R3082" t="s">
        <v>8354</v>
      </c>
      <c r="S3082">
        <f t="shared" si="194"/>
        <v>0</v>
      </c>
      <c r="T3082">
        <f t="shared" si="195"/>
        <v>2014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4">
        <f t="shared" si="192"/>
        <v>42267.181608796294</v>
      </c>
      <c r="J3083" s="14">
        <f t="shared" si="193"/>
        <v>42237.181608796294</v>
      </c>
      <c r="K3083">
        <v>1442722891</v>
      </c>
      <c r="L3083">
        <v>1440130891</v>
      </c>
      <c r="M3083" t="b">
        <v>0</v>
      </c>
      <c r="N3083">
        <v>5</v>
      </c>
      <c r="O3083" t="b">
        <v>0</v>
      </c>
      <c r="P3083" t="s">
        <v>8301</v>
      </c>
      <c r="Q3083" s="10" t="s">
        <v>8314</v>
      </c>
      <c r="R3083" t="s">
        <v>8354</v>
      </c>
      <c r="S3083">
        <f t="shared" si="194"/>
        <v>0</v>
      </c>
      <c r="T3083">
        <f t="shared" si="195"/>
        <v>2015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4">
        <f t="shared" si="192"/>
        <v>42323.96465277778</v>
      </c>
      <c r="J3084" s="14">
        <f t="shared" si="193"/>
        <v>42293.922986111109</v>
      </c>
      <c r="K3084">
        <v>1447628946</v>
      </c>
      <c r="L3084">
        <v>1445033346</v>
      </c>
      <c r="M3084" t="b">
        <v>0</v>
      </c>
      <c r="N3084">
        <v>0</v>
      </c>
      <c r="O3084" t="b">
        <v>0</v>
      </c>
      <c r="P3084" t="s">
        <v>8301</v>
      </c>
      <c r="Q3084" s="10" t="s">
        <v>8314</v>
      </c>
      <c r="R3084" t="s">
        <v>8354</v>
      </c>
      <c r="S3084">
        <f t="shared" si="194"/>
        <v>0</v>
      </c>
      <c r="T3084">
        <f t="shared" si="195"/>
        <v>2015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4">
        <f t="shared" si="192"/>
        <v>41883.208333333336</v>
      </c>
      <c r="J3085" s="14">
        <f t="shared" si="193"/>
        <v>41853.563402777778</v>
      </c>
      <c r="K3085">
        <v>1409547600</v>
      </c>
      <c r="L3085">
        <v>1406986278</v>
      </c>
      <c r="M3085" t="b">
        <v>0</v>
      </c>
      <c r="N3085">
        <v>3</v>
      </c>
      <c r="O3085" t="b">
        <v>0</v>
      </c>
      <c r="P3085" t="s">
        <v>8301</v>
      </c>
      <c r="Q3085" s="10" t="s">
        <v>8314</v>
      </c>
      <c r="R3085" t="s">
        <v>8354</v>
      </c>
      <c r="S3085">
        <f t="shared" si="194"/>
        <v>0</v>
      </c>
      <c r="T3085">
        <f t="shared" si="195"/>
        <v>2014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4">
        <f t="shared" si="192"/>
        <v>42129.783333333333</v>
      </c>
      <c r="J3086" s="14">
        <f t="shared" si="193"/>
        <v>42100.723738425921</v>
      </c>
      <c r="K3086">
        <v>1430851680</v>
      </c>
      <c r="L3086">
        <v>1428340931</v>
      </c>
      <c r="M3086" t="b">
        <v>0</v>
      </c>
      <c r="N3086">
        <v>6</v>
      </c>
      <c r="O3086" t="b">
        <v>0</v>
      </c>
      <c r="P3086" t="s">
        <v>8301</v>
      </c>
      <c r="Q3086" s="10" t="s">
        <v>8314</v>
      </c>
      <c r="R3086" t="s">
        <v>8354</v>
      </c>
      <c r="S3086">
        <f t="shared" si="194"/>
        <v>12</v>
      </c>
      <c r="T3086">
        <f t="shared" si="195"/>
        <v>2015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4">
        <f t="shared" si="192"/>
        <v>42276.883784722217</v>
      </c>
      <c r="J3087" s="14">
        <f t="shared" si="193"/>
        <v>42246.883784722217</v>
      </c>
      <c r="K3087">
        <v>1443561159</v>
      </c>
      <c r="L3087">
        <v>1440969159</v>
      </c>
      <c r="M3087" t="b">
        <v>0</v>
      </c>
      <c r="N3087">
        <v>9</v>
      </c>
      <c r="O3087" t="b">
        <v>0</v>
      </c>
      <c r="P3087" t="s">
        <v>8301</v>
      </c>
      <c r="Q3087" s="10" t="s">
        <v>8314</v>
      </c>
      <c r="R3087" t="s">
        <v>8354</v>
      </c>
      <c r="S3087">
        <f t="shared" si="194"/>
        <v>2</v>
      </c>
      <c r="T3087">
        <f t="shared" si="195"/>
        <v>2015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4">
        <f t="shared" si="192"/>
        <v>42233.67082175926</v>
      </c>
      <c r="J3088" s="14">
        <f t="shared" si="193"/>
        <v>42173.67082175926</v>
      </c>
      <c r="K3088">
        <v>1439827559</v>
      </c>
      <c r="L3088">
        <v>1434643559</v>
      </c>
      <c r="M3088" t="b">
        <v>0</v>
      </c>
      <c r="N3088">
        <v>3</v>
      </c>
      <c r="O3088" t="b">
        <v>0</v>
      </c>
      <c r="P3088" t="s">
        <v>8301</v>
      </c>
      <c r="Q3088" s="10" t="s">
        <v>8314</v>
      </c>
      <c r="R3088" t="s">
        <v>8354</v>
      </c>
      <c r="S3088">
        <f t="shared" si="194"/>
        <v>0</v>
      </c>
      <c r="T3088">
        <f t="shared" si="195"/>
        <v>2015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4">
        <f t="shared" si="192"/>
        <v>42725.192013888889</v>
      </c>
      <c r="J3089" s="14">
        <f t="shared" si="193"/>
        <v>42665.150347222225</v>
      </c>
      <c r="K3089">
        <v>1482294990</v>
      </c>
      <c r="L3089">
        <v>1477107390</v>
      </c>
      <c r="M3089" t="b">
        <v>0</v>
      </c>
      <c r="N3089">
        <v>2</v>
      </c>
      <c r="O3089" t="b">
        <v>0</v>
      </c>
      <c r="P3089" t="s">
        <v>8301</v>
      </c>
      <c r="Q3089" s="10" t="s">
        <v>8314</v>
      </c>
      <c r="R3089" t="s">
        <v>8354</v>
      </c>
      <c r="S3089">
        <f t="shared" si="194"/>
        <v>1</v>
      </c>
      <c r="T3089">
        <f t="shared" si="195"/>
        <v>2016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4">
        <f t="shared" si="192"/>
        <v>42012.570138888885</v>
      </c>
      <c r="J3090" s="14">
        <f t="shared" si="193"/>
        <v>41981.57230324074</v>
      </c>
      <c r="K3090">
        <v>1420724460</v>
      </c>
      <c r="L3090">
        <v>1418046247</v>
      </c>
      <c r="M3090" t="b">
        <v>0</v>
      </c>
      <c r="N3090">
        <v>3</v>
      </c>
      <c r="O3090" t="b">
        <v>0</v>
      </c>
      <c r="P3090" t="s">
        <v>8301</v>
      </c>
      <c r="Q3090" s="10" t="s">
        <v>8314</v>
      </c>
      <c r="R3090" t="s">
        <v>8354</v>
      </c>
      <c r="S3090">
        <f t="shared" si="194"/>
        <v>0</v>
      </c>
      <c r="T3090">
        <f t="shared" si="195"/>
        <v>2014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4">
        <f t="shared" si="192"/>
        <v>42560.082638888889</v>
      </c>
      <c r="J3091" s="14">
        <f t="shared" si="193"/>
        <v>42528.542627314819</v>
      </c>
      <c r="K3091">
        <v>1468029540</v>
      </c>
      <c r="L3091">
        <v>1465304483</v>
      </c>
      <c r="M3091" t="b">
        <v>0</v>
      </c>
      <c r="N3091">
        <v>45</v>
      </c>
      <c r="O3091" t="b">
        <v>0</v>
      </c>
      <c r="P3091" t="s">
        <v>8301</v>
      </c>
      <c r="Q3091" s="10" t="s">
        <v>8314</v>
      </c>
      <c r="R3091" t="s">
        <v>8354</v>
      </c>
      <c r="S3091">
        <f t="shared" si="194"/>
        <v>23</v>
      </c>
      <c r="T3091">
        <f t="shared" si="195"/>
        <v>2016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4">
        <f t="shared" si="192"/>
        <v>42125.777141203704</v>
      </c>
      <c r="J3092" s="14">
        <f t="shared" si="193"/>
        <v>42065.818807870368</v>
      </c>
      <c r="K3092">
        <v>1430505545</v>
      </c>
      <c r="L3092">
        <v>1425325145</v>
      </c>
      <c r="M3092" t="b">
        <v>0</v>
      </c>
      <c r="N3092">
        <v>9</v>
      </c>
      <c r="O3092" t="b">
        <v>0</v>
      </c>
      <c r="P3092" t="s">
        <v>8301</v>
      </c>
      <c r="Q3092" s="10" t="s">
        <v>8314</v>
      </c>
      <c r="R3092" t="s">
        <v>8354</v>
      </c>
      <c r="S3092">
        <f t="shared" si="194"/>
        <v>5</v>
      </c>
      <c r="T3092">
        <f t="shared" si="195"/>
        <v>2015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4">
        <f t="shared" si="192"/>
        <v>42596.948414351849</v>
      </c>
      <c r="J3093" s="14">
        <f t="shared" si="193"/>
        <v>42566.948414351849</v>
      </c>
      <c r="K3093">
        <v>1471214743</v>
      </c>
      <c r="L3093">
        <v>1468622743</v>
      </c>
      <c r="M3093" t="b">
        <v>0</v>
      </c>
      <c r="N3093">
        <v>9</v>
      </c>
      <c r="O3093" t="b">
        <v>0</v>
      </c>
      <c r="P3093" t="s">
        <v>8301</v>
      </c>
      <c r="Q3093" s="10" t="s">
        <v>8314</v>
      </c>
      <c r="R3093" t="s">
        <v>8354</v>
      </c>
      <c r="S3093">
        <f t="shared" si="194"/>
        <v>16</v>
      </c>
      <c r="T3093">
        <f t="shared" si="195"/>
        <v>2016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4">
        <f t="shared" si="192"/>
        <v>42292.916666666672</v>
      </c>
      <c r="J3094" s="14">
        <f t="shared" si="193"/>
        <v>42255.619351851856</v>
      </c>
      <c r="K3094">
        <v>1444946400</v>
      </c>
      <c r="L3094">
        <v>1441723912</v>
      </c>
      <c r="M3094" t="b">
        <v>0</v>
      </c>
      <c r="N3094">
        <v>21</v>
      </c>
      <c r="O3094" t="b">
        <v>0</v>
      </c>
      <c r="P3094" t="s">
        <v>8301</v>
      </c>
      <c r="Q3094" s="10" t="s">
        <v>8314</v>
      </c>
      <c r="R3094" t="s">
        <v>8354</v>
      </c>
      <c r="S3094">
        <f t="shared" si="194"/>
        <v>1</v>
      </c>
      <c r="T3094">
        <f t="shared" si="195"/>
        <v>2015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4">
        <f t="shared" si="192"/>
        <v>41791.165972222225</v>
      </c>
      <c r="J3095" s="14">
        <f t="shared" si="193"/>
        <v>41760.909039351849</v>
      </c>
      <c r="K3095">
        <v>1401595140</v>
      </c>
      <c r="L3095">
        <v>1398980941</v>
      </c>
      <c r="M3095" t="b">
        <v>0</v>
      </c>
      <c r="N3095">
        <v>17</v>
      </c>
      <c r="O3095" t="b">
        <v>0</v>
      </c>
      <c r="P3095" t="s">
        <v>8301</v>
      </c>
      <c r="Q3095" s="10" t="s">
        <v>8314</v>
      </c>
      <c r="R3095" t="s">
        <v>8354</v>
      </c>
      <c r="S3095">
        <f t="shared" si="194"/>
        <v>23</v>
      </c>
      <c r="T3095">
        <f t="shared" si="195"/>
        <v>2014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4">
        <f t="shared" si="192"/>
        <v>42267.795787037037</v>
      </c>
      <c r="J3096" s="14">
        <f t="shared" si="193"/>
        <v>42207.795787037037</v>
      </c>
      <c r="K3096">
        <v>1442775956</v>
      </c>
      <c r="L3096">
        <v>1437591956</v>
      </c>
      <c r="M3096" t="b">
        <v>0</v>
      </c>
      <c r="N3096">
        <v>1</v>
      </c>
      <c r="O3096" t="b">
        <v>0</v>
      </c>
      <c r="P3096" t="s">
        <v>8301</v>
      </c>
      <c r="Q3096" s="10" t="s">
        <v>8314</v>
      </c>
      <c r="R3096" t="s">
        <v>8354</v>
      </c>
      <c r="S3096">
        <f t="shared" si="194"/>
        <v>0</v>
      </c>
      <c r="T3096">
        <f t="shared" si="195"/>
        <v>2015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4">
        <f t="shared" si="192"/>
        <v>42583.025231481486</v>
      </c>
      <c r="J3097" s="14">
        <f t="shared" si="193"/>
        <v>42523.025231481486</v>
      </c>
      <c r="K3097">
        <v>1470011780</v>
      </c>
      <c r="L3097">
        <v>1464827780</v>
      </c>
      <c r="M3097" t="b">
        <v>0</v>
      </c>
      <c r="N3097">
        <v>1</v>
      </c>
      <c r="O3097" t="b">
        <v>0</v>
      </c>
      <c r="P3097" t="s">
        <v>8301</v>
      </c>
      <c r="Q3097" s="10" t="s">
        <v>8314</v>
      </c>
      <c r="R3097" t="s">
        <v>8354</v>
      </c>
      <c r="S3097">
        <f t="shared" si="194"/>
        <v>0</v>
      </c>
      <c r="T3097">
        <f t="shared" si="195"/>
        <v>2016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4">
        <f t="shared" si="192"/>
        <v>42144.825532407413</v>
      </c>
      <c r="J3098" s="14">
        <f t="shared" si="193"/>
        <v>42114.825532407413</v>
      </c>
      <c r="K3098">
        <v>1432151326</v>
      </c>
      <c r="L3098">
        <v>1429559326</v>
      </c>
      <c r="M3098" t="b">
        <v>0</v>
      </c>
      <c r="N3098">
        <v>14</v>
      </c>
      <c r="O3098" t="b">
        <v>0</v>
      </c>
      <c r="P3098" t="s">
        <v>8301</v>
      </c>
      <c r="Q3098" s="10" t="s">
        <v>8314</v>
      </c>
      <c r="R3098" t="s">
        <v>8354</v>
      </c>
      <c r="S3098">
        <f t="shared" si="194"/>
        <v>4</v>
      </c>
      <c r="T3098">
        <f t="shared" si="195"/>
        <v>2015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4">
        <f t="shared" si="192"/>
        <v>42650.583333333328</v>
      </c>
      <c r="J3099" s="14">
        <f t="shared" si="193"/>
        <v>42629.503483796296</v>
      </c>
      <c r="K3099">
        <v>1475848800</v>
      </c>
      <c r="L3099">
        <v>1474027501</v>
      </c>
      <c r="M3099" t="b">
        <v>0</v>
      </c>
      <c r="N3099">
        <v>42</v>
      </c>
      <c r="O3099" t="b">
        <v>0</v>
      </c>
      <c r="P3099" t="s">
        <v>8301</v>
      </c>
      <c r="Q3099" s="10" t="s">
        <v>8314</v>
      </c>
      <c r="R3099" t="s">
        <v>8354</v>
      </c>
      <c r="S3099">
        <f t="shared" si="194"/>
        <v>17</v>
      </c>
      <c r="T3099">
        <f t="shared" si="195"/>
        <v>2016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4">
        <f t="shared" si="192"/>
        <v>42408.01180555555</v>
      </c>
      <c r="J3100" s="14">
        <f t="shared" si="193"/>
        <v>42359.792233796295</v>
      </c>
      <c r="K3100">
        <v>1454890620</v>
      </c>
      <c r="L3100">
        <v>1450724449</v>
      </c>
      <c r="M3100" t="b">
        <v>0</v>
      </c>
      <c r="N3100">
        <v>27</v>
      </c>
      <c r="O3100" t="b">
        <v>0</v>
      </c>
      <c r="P3100" t="s">
        <v>8301</v>
      </c>
      <c r="Q3100" s="10" t="s">
        <v>8314</v>
      </c>
      <c r="R3100" t="s">
        <v>8354</v>
      </c>
      <c r="S3100">
        <f t="shared" si="194"/>
        <v>4</v>
      </c>
      <c r="T3100">
        <f t="shared" si="195"/>
        <v>2015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4">
        <f t="shared" si="192"/>
        <v>42412.189710648148</v>
      </c>
      <c r="J3101" s="14">
        <f t="shared" si="193"/>
        <v>42382.189710648148</v>
      </c>
      <c r="K3101">
        <v>1455251591</v>
      </c>
      <c r="L3101">
        <v>1452659591</v>
      </c>
      <c r="M3101" t="b">
        <v>0</v>
      </c>
      <c r="N3101">
        <v>5</v>
      </c>
      <c r="O3101" t="b">
        <v>0</v>
      </c>
      <c r="P3101" t="s">
        <v>8301</v>
      </c>
      <c r="Q3101" s="10" t="s">
        <v>8314</v>
      </c>
      <c r="R3101" t="s">
        <v>8354</v>
      </c>
      <c r="S3101">
        <f t="shared" si="194"/>
        <v>14</v>
      </c>
      <c r="T3101">
        <f t="shared" si="195"/>
        <v>2016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4">
        <f t="shared" si="192"/>
        <v>41932.622395833336</v>
      </c>
      <c r="J3102" s="14">
        <f t="shared" si="193"/>
        <v>41902.622395833336</v>
      </c>
      <c r="K3102">
        <v>1413816975</v>
      </c>
      <c r="L3102">
        <v>1411224975</v>
      </c>
      <c r="M3102" t="b">
        <v>0</v>
      </c>
      <c r="N3102">
        <v>13</v>
      </c>
      <c r="O3102" t="b">
        <v>0</v>
      </c>
      <c r="P3102" t="s">
        <v>8301</v>
      </c>
      <c r="Q3102" s="10" t="s">
        <v>8314</v>
      </c>
      <c r="R3102" t="s">
        <v>8354</v>
      </c>
      <c r="S3102">
        <f t="shared" si="194"/>
        <v>15</v>
      </c>
      <c r="T3102">
        <f t="shared" si="195"/>
        <v>2014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4">
        <f t="shared" si="192"/>
        <v>42201.330555555556</v>
      </c>
      <c r="J3103" s="14">
        <f t="shared" si="193"/>
        <v>42171.383530092593</v>
      </c>
      <c r="K3103">
        <v>1437033360</v>
      </c>
      <c r="L3103">
        <v>1434445937</v>
      </c>
      <c r="M3103" t="b">
        <v>0</v>
      </c>
      <c r="N3103">
        <v>12</v>
      </c>
      <c r="O3103" t="b">
        <v>0</v>
      </c>
      <c r="P3103" t="s">
        <v>8301</v>
      </c>
      <c r="Q3103" s="10" t="s">
        <v>8314</v>
      </c>
      <c r="R3103" t="s">
        <v>8354</v>
      </c>
      <c r="S3103">
        <f t="shared" si="194"/>
        <v>12</v>
      </c>
      <c r="T3103">
        <f t="shared" si="195"/>
        <v>2015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4">
        <f t="shared" si="192"/>
        <v>42605.340486111112</v>
      </c>
      <c r="J3104" s="14">
        <f t="shared" si="193"/>
        <v>42555.340486111112</v>
      </c>
      <c r="K3104">
        <v>1471939818</v>
      </c>
      <c r="L3104">
        <v>1467619818</v>
      </c>
      <c r="M3104" t="b">
        <v>0</v>
      </c>
      <c r="N3104">
        <v>90</v>
      </c>
      <c r="O3104" t="b">
        <v>0</v>
      </c>
      <c r="P3104" t="s">
        <v>8301</v>
      </c>
      <c r="Q3104" s="10" t="s">
        <v>8314</v>
      </c>
      <c r="R3104" t="s">
        <v>8354</v>
      </c>
      <c r="S3104">
        <f t="shared" si="194"/>
        <v>39</v>
      </c>
      <c r="T3104">
        <f t="shared" si="195"/>
        <v>2016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4">
        <f t="shared" si="192"/>
        <v>42167.156319444446</v>
      </c>
      <c r="J3105" s="14">
        <f t="shared" si="193"/>
        <v>42107.156319444446</v>
      </c>
      <c r="K3105">
        <v>1434080706</v>
      </c>
      <c r="L3105">
        <v>1428896706</v>
      </c>
      <c r="M3105" t="b">
        <v>0</v>
      </c>
      <c r="N3105">
        <v>2</v>
      </c>
      <c r="O3105" t="b">
        <v>0</v>
      </c>
      <c r="P3105" t="s">
        <v>8301</v>
      </c>
      <c r="Q3105" s="10" t="s">
        <v>8314</v>
      </c>
      <c r="R3105" t="s">
        <v>8354</v>
      </c>
      <c r="S3105">
        <f t="shared" si="194"/>
        <v>0</v>
      </c>
      <c r="T3105">
        <f t="shared" si="195"/>
        <v>2015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4">
        <f t="shared" si="192"/>
        <v>42038.083333333328</v>
      </c>
      <c r="J3106" s="14">
        <f t="shared" si="193"/>
        <v>42006.908692129626</v>
      </c>
      <c r="K3106">
        <v>1422928800</v>
      </c>
      <c r="L3106">
        <v>1420235311</v>
      </c>
      <c r="M3106" t="b">
        <v>0</v>
      </c>
      <c r="N3106">
        <v>5</v>
      </c>
      <c r="O3106" t="b">
        <v>0</v>
      </c>
      <c r="P3106" t="s">
        <v>8301</v>
      </c>
      <c r="Q3106" s="10" t="s">
        <v>8314</v>
      </c>
      <c r="R3106" t="s">
        <v>8354</v>
      </c>
      <c r="S3106">
        <f t="shared" si="194"/>
        <v>30</v>
      </c>
      <c r="T3106">
        <f t="shared" si="195"/>
        <v>2015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4">
        <f t="shared" si="192"/>
        <v>41931.208333333336</v>
      </c>
      <c r="J3107" s="14">
        <f t="shared" si="193"/>
        <v>41876.718935185185</v>
      </c>
      <c r="K3107">
        <v>1413694800</v>
      </c>
      <c r="L3107">
        <v>1408986916</v>
      </c>
      <c r="M3107" t="b">
        <v>0</v>
      </c>
      <c r="N3107">
        <v>31</v>
      </c>
      <c r="O3107" t="b">
        <v>0</v>
      </c>
      <c r="P3107" t="s">
        <v>8301</v>
      </c>
      <c r="Q3107" s="10" t="s">
        <v>8314</v>
      </c>
      <c r="R3107" t="s">
        <v>8354</v>
      </c>
      <c r="S3107">
        <f t="shared" si="194"/>
        <v>42</v>
      </c>
      <c r="T3107">
        <f t="shared" si="195"/>
        <v>2014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4">
        <f t="shared" si="192"/>
        <v>42263.916666666672</v>
      </c>
      <c r="J3108" s="14">
        <f t="shared" si="193"/>
        <v>42241.429120370376</v>
      </c>
      <c r="K3108">
        <v>1442440800</v>
      </c>
      <c r="L3108">
        <v>1440497876</v>
      </c>
      <c r="M3108" t="b">
        <v>0</v>
      </c>
      <c r="N3108">
        <v>4</v>
      </c>
      <c r="O3108" t="b">
        <v>0</v>
      </c>
      <c r="P3108" t="s">
        <v>8301</v>
      </c>
      <c r="Q3108" s="10" t="s">
        <v>8314</v>
      </c>
      <c r="R3108" t="s">
        <v>8354</v>
      </c>
      <c r="S3108">
        <f t="shared" si="194"/>
        <v>4</v>
      </c>
      <c r="T3108">
        <f t="shared" si="195"/>
        <v>2015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4">
        <f t="shared" si="192"/>
        <v>42135.814247685179</v>
      </c>
      <c r="J3109" s="14">
        <f t="shared" si="193"/>
        <v>42128.814247685179</v>
      </c>
      <c r="K3109">
        <v>1431372751</v>
      </c>
      <c r="L3109">
        <v>1430767951</v>
      </c>
      <c r="M3109" t="b">
        <v>0</v>
      </c>
      <c r="N3109">
        <v>29</v>
      </c>
      <c r="O3109" t="b">
        <v>0</v>
      </c>
      <c r="P3109" t="s">
        <v>8301</v>
      </c>
      <c r="Q3109" s="10" t="s">
        <v>8314</v>
      </c>
      <c r="R3109" t="s">
        <v>8354</v>
      </c>
      <c r="S3109">
        <f t="shared" si="194"/>
        <v>20</v>
      </c>
      <c r="T3109">
        <f t="shared" si="195"/>
        <v>2015</v>
      </c>
    </row>
    <row r="3110" spans="1:20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4">
        <f t="shared" si="192"/>
        <v>42122.638819444444</v>
      </c>
      <c r="J3110" s="14">
        <f t="shared" si="193"/>
        <v>42062.680486111116</v>
      </c>
      <c r="K3110">
        <v>1430234394</v>
      </c>
      <c r="L3110">
        <v>1425053994</v>
      </c>
      <c r="M3110" t="b">
        <v>0</v>
      </c>
      <c r="N3110">
        <v>2</v>
      </c>
      <c r="O3110" t="b">
        <v>0</v>
      </c>
      <c r="P3110" t="s">
        <v>8301</v>
      </c>
      <c r="Q3110" s="10" t="s">
        <v>8314</v>
      </c>
      <c r="R3110" t="s">
        <v>8354</v>
      </c>
      <c r="S3110">
        <f t="shared" si="194"/>
        <v>0</v>
      </c>
      <c r="T3110">
        <f t="shared" si="195"/>
        <v>2015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4">
        <f t="shared" si="192"/>
        <v>41879.125115740739</v>
      </c>
      <c r="J3111" s="14">
        <f t="shared" si="193"/>
        <v>41844.125115740739</v>
      </c>
      <c r="K3111">
        <v>1409194810</v>
      </c>
      <c r="L3111">
        <v>1406170810</v>
      </c>
      <c r="M3111" t="b">
        <v>0</v>
      </c>
      <c r="N3111">
        <v>114</v>
      </c>
      <c r="O3111" t="b">
        <v>0</v>
      </c>
      <c r="P3111" t="s">
        <v>8301</v>
      </c>
      <c r="Q3111" s="10" t="s">
        <v>8314</v>
      </c>
      <c r="R3111" t="s">
        <v>8354</v>
      </c>
      <c r="S3111">
        <f t="shared" si="194"/>
        <v>25</v>
      </c>
      <c r="T3111">
        <f t="shared" si="195"/>
        <v>2014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4">
        <f t="shared" si="192"/>
        <v>42785.031469907408</v>
      </c>
      <c r="J3112" s="14">
        <f t="shared" si="193"/>
        <v>42745.031469907408</v>
      </c>
      <c r="K3112">
        <v>1487465119</v>
      </c>
      <c r="L3112">
        <v>1484009119</v>
      </c>
      <c r="M3112" t="b">
        <v>0</v>
      </c>
      <c r="N3112">
        <v>1</v>
      </c>
      <c r="O3112" t="b">
        <v>0</v>
      </c>
      <c r="P3112" t="s">
        <v>8301</v>
      </c>
      <c r="Q3112" s="10" t="s">
        <v>8314</v>
      </c>
      <c r="R3112" t="s">
        <v>8354</v>
      </c>
      <c r="S3112">
        <f t="shared" si="194"/>
        <v>0</v>
      </c>
      <c r="T3112">
        <f t="shared" si="195"/>
        <v>2017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4">
        <f t="shared" si="192"/>
        <v>41916.595138888886</v>
      </c>
      <c r="J3113" s="14">
        <f t="shared" si="193"/>
        <v>41885.595138888886</v>
      </c>
      <c r="K3113">
        <v>1412432220</v>
      </c>
      <c r="L3113">
        <v>1409753820</v>
      </c>
      <c r="M3113" t="b">
        <v>0</v>
      </c>
      <c r="N3113">
        <v>76</v>
      </c>
      <c r="O3113" t="b">
        <v>0</v>
      </c>
      <c r="P3113" t="s">
        <v>8301</v>
      </c>
      <c r="Q3113" s="10" t="s">
        <v>8314</v>
      </c>
      <c r="R3113" t="s">
        <v>8354</v>
      </c>
      <c r="S3113">
        <f t="shared" si="194"/>
        <v>27</v>
      </c>
      <c r="T3113">
        <f t="shared" si="195"/>
        <v>2014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4">
        <f t="shared" si="192"/>
        <v>42675.121921296297</v>
      </c>
      <c r="J3114" s="14">
        <f t="shared" si="193"/>
        <v>42615.121921296297</v>
      </c>
      <c r="K3114">
        <v>1477968934</v>
      </c>
      <c r="L3114">
        <v>1472784934</v>
      </c>
      <c r="M3114" t="b">
        <v>0</v>
      </c>
      <c r="N3114">
        <v>9</v>
      </c>
      <c r="O3114" t="b">
        <v>0</v>
      </c>
      <c r="P3114" t="s">
        <v>8301</v>
      </c>
      <c r="Q3114" s="10" t="s">
        <v>8314</v>
      </c>
      <c r="R3114" t="s">
        <v>8354</v>
      </c>
      <c r="S3114">
        <f t="shared" si="194"/>
        <v>5</v>
      </c>
      <c r="T3114">
        <f t="shared" si="195"/>
        <v>2016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4">
        <f t="shared" si="192"/>
        <v>42111.731273148151</v>
      </c>
      <c r="J3115" s="14">
        <f t="shared" si="193"/>
        <v>42081.731273148151</v>
      </c>
      <c r="K3115">
        <v>1429291982</v>
      </c>
      <c r="L3115">
        <v>1426699982</v>
      </c>
      <c r="M3115" t="b">
        <v>0</v>
      </c>
      <c r="N3115">
        <v>37</v>
      </c>
      <c r="O3115" t="b">
        <v>0</v>
      </c>
      <c r="P3115" t="s">
        <v>8301</v>
      </c>
      <c r="Q3115" s="10" t="s">
        <v>8314</v>
      </c>
      <c r="R3115" t="s">
        <v>8354</v>
      </c>
      <c r="S3115">
        <f t="shared" si="194"/>
        <v>4</v>
      </c>
      <c r="T3115">
        <f t="shared" si="195"/>
        <v>2015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4">
        <f t="shared" si="192"/>
        <v>41903.632523148146</v>
      </c>
      <c r="J3116" s="14">
        <f t="shared" si="193"/>
        <v>41843.632523148146</v>
      </c>
      <c r="K3116">
        <v>1411312250</v>
      </c>
      <c r="L3116">
        <v>1406128250</v>
      </c>
      <c r="M3116" t="b">
        <v>0</v>
      </c>
      <c r="N3116">
        <v>0</v>
      </c>
      <c r="O3116" t="b">
        <v>0</v>
      </c>
      <c r="P3116" t="s">
        <v>8301</v>
      </c>
      <c r="Q3116" s="10" t="s">
        <v>8314</v>
      </c>
      <c r="R3116" t="s">
        <v>8354</v>
      </c>
      <c r="S3116">
        <f t="shared" si="194"/>
        <v>0</v>
      </c>
      <c r="T3116">
        <f t="shared" si="195"/>
        <v>2014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4">
        <f t="shared" si="192"/>
        <v>42526.447071759263</v>
      </c>
      <c r="J3117" s="14">
        <f t="shared" si="193"/>
        <v>42496.447071759263</v>
      </c>
      <c r="K3117">
        <v>1465123427</v>
      </c>
      <c r="L3117">
        <v>1462531427</v>
      </c>
      <c r="M3117" t="b">
        <v>0</v>
      </c>
      <c r="N3117">
        <v>1</v>
      </c>
      <c r="O3117" t="b">
        <v>0</v>
      </c>
      <c r="P3117" t="s">
        <v>8301</v>
      </c>
      <c r="Q3117" s="10" t="s">
        <v>8314</v>
      </c>
      <c r="R3117" t="s">
        <v>8354</v>
      </c>
      <c r="S3117">
        <f t="shared" si="194"/>
        <v>3</v>
      </c>
      <c r="T3117">
        <f t="shared" si="195"/>
        <v>2016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4">
        <f t="shared" si="192"/>
        <v>42095.515335648146</v>
      </c>
      <c r="J3118" s="14">
        <f t="shared" si="193"/>
        <v>42081.515335648146</v>
      </c>
      <c r="K3118">
        <v>1427890925</v>
      </c>
      <c r="L3118">
        <v>1426681325</v>
      </c>
      <c r="M3118" t="b">
        <v>0</v>
      </c>
      <c r="N3118">
        <v>10</v>
      </c>
      <c r="O3118" t="b">
        <v>0</v>
      </c>
      <c r="P3118" t="s">
        <v>8301</v>
      </c>
      <c r="Q3118" s="10" t="s">
        <v>8314</v>
      </c>
      <c r="R3118" t="s">
        <v>8354</v>
      </c>
      <c r="S3118">
        <f t="shared" si="194"/>
        <v>57</v>
      </c>
      <c r="T3118">
        <f t="shared" si="195"/>
        <v>2015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4">
        <f t="shared" si="192"/>
        <v>42517.55</v>
      </c>
      <c r="J3119" s="14">
        <f t="shared" si="193"/>
        <v>42509.374537037031</v>
      </c>
      <c r="K3119">
        <v>1464354720</v>
      </c>
      <c r="L3119">
        <v>1463648360</v>
      </c>
      <c r="M3119" t="b">
        <v>0</v>
      </c>
      <c r="N3119">
        <v>1</v>
      </c>
      <c r="O3119" t="b">
        <v>0</v>
      </c>
      <c r="P3119" t="s">
        <v>8301</v>
      </c>
      <c r="Q3119" s="10" t="s">
        <v>8314</v>
      </c>
      <c r="R3119" t="s">
        <v>8354</v>
      </c>
      <c r="S3119">
        <f t="shared" si="194"/>
        <v>0</v>
      </c>
      <c r="T3119">
        <f t="shared" si="195"/>
        <v>2016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4">
        <f t="shared" si="192"/>
        <v>42553.649571759262</v>
      </c>
      <c r="J3120" s="14">
        <f t="shared" si="193"/>
        <v>42534.649571759262</v>
      </c>
      <c r="K3120">
        <v>1467473723</v>
      </c>
      <c r="L3120">
        <v>1465832123</v>
      </c>
      <c r="M3120" t="b">
        <v>0</v>
      </c>
      <c r="N3120">
        <v>2</v>
      </c>
      <c r="O3120" t="b">
        <v>0</v>
      </c>
      <c r="P3120" t="s">
        <v>8301</v>
      </c>
      <c r="Q3120" s="10" t="s">
        <v>8314</v>
      </c>
      <c r="R3120" t="s">
        <v>8354</v>
      </c>
      <c r="S3120">
        <f t="shared" si="194"/>
        <v>0</v>
      </c>
      <c r="T3120">
        <f t="shared" si="195"/>
        <v>2016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4">
        <f t="shared" si="192"/>
        <v>42090.003842592589</v>
      </c>
      <c r="J3121" s="14">
        <f t="shared" si="193"/>
        <v>42060.04550925926</v>
      </c>
      <c r="K3121">
        <v>1427414732</v>
      </c>
      <c r="L3121">
        <v>1424826332</v>
      </c>
      <c r="M3121" t="b">
        <v>0</v>
      </c>
      <c r="N3121">
        <v>1</v>
      </c>
      <c r="O3121" t="b">
        <v>0</v>
      </c>
      <c r="P3121" t="s">
        <v>8301</v>
      </c>
      <c r="Q3121" s="10" t="s">
        <v>8314</v>
      </c>
      <c r="R3121" t="s">
        <v>8354</v>
      </c>
      <c r="S3121">
        <f t="shared" si="194"/>
        <v>0</v>
      </c>
      <c r="T3121">
        <f t="shared" si="195"/>
        <v>2015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4">
        <f t="shared" si="192"/>
        <v>42495.900416666671</v>
      </c>
      <c r="J3122" s="14">
        <f t="shared" si="193"/>
        <v>42435.942083333335</v>
      </c>
      <c r="K3122">
        <v>1462484196</v>
      </c>
      <c r="L3122">
        <v>1457303796</v>
      </c>
      <c r="M3122" t="b">
        <v>0</v>
      </c>
      <c r="N3122">
        <v>10</v>
      </c>
      <c r="O3122" t="b">
        <v>0</v>
      </c>
      <c r="P3122" t="s">
        <v>8301</v>
      </c>
      <c r="Q3122" s="10" t="s">
        <v>8314</v>
      </c>
      <c r="R3122" t="s">
        <v>8354</v>
      </c>
      <c r="S3122">
        <f t="shared" si="194"/>
        <v>0</v>
      </c>
      <c r="T3122">
        <f t="shared" si="195"/>
        <v>2016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4">
        <f t="shared" si="192"/>
        <v>41908.679803240739</v>
      </c>
      <c r="J3123" s="14">
        <f t="shared" si="193"/>
        <v>41848.679803240739</v>
      </c>
      <c r="K3123">
        <v>1411748335</v>
      </c>
      <c r="L3123">
        <v>1406564335</v>
      </c>
      <c r="M3123" t="b">
        <v>0</v>
      </c>
      <c r="N3123">
        <v>1</v>
      </c>
      <c r="O3123" t="b">
        <v>0</v>
      </c>
      <c r="P3123" t="s">
        <v>8301</v>
      </c>
      <c r="Q3123" s="10" t="s">
        <v>8314</v>
      </c>
      <c r="R3123" t="s">
        <v>8354</v>
      </c>
      <c r="S3123">
        <f t="shared" si="194"/>
        <v>1</v>
      </c>
      <c r="T3123">
        <f t="shared" si="195"/>
        <v>2014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4">
        <f t="shared" si="192"/>
        <v>42683.973750000005</v>
      </c>
      <c r="J3124" s="14">
        <f t="shared" si="193"/>
        <v>42678.932083333333</v>
      </c>
      <c r="K3124">
        <v>1478733732</v>
      </c>
      <c r="L3124">
        <v>1478298132</v>
      </c>
      <c r="M3124" t="b">
        <v>0</v>
      </c>
      <c r="N3124">
        <v>2</v>
      </c>
      <c r="O3124" t="b">
        <v>0</v>
      </c>
      <c r="P3124" t="s">
        <v>8301</v>
      </c>
      <c r="Q3124" s="10" t="s">
        <v>8314</v>
      </c>
      <c r="R3124" t="s">
        <v>8354</v>
      </c>
      <c r="S3124">
        <f t="shared" si="194"/>
        <v>58</v>
      </c>
      <c r="T3124">
        <f t="shared" si="195"/>
        <v>2016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4">
        <f t="shared" si="192"/>
        <v>42560.993032407408</v>
      </c>
      <c r="J3125" s="14">
        <f t="shared" si="193"/>
        <v>42530.993032407408</v>
      </c>
      <c r="K3125">
        <v>1468108198</v>
      </c>
      <c r="L3125">
        <v>1465516198</v>
      </c>
      <c r="M3125" t="b">
        <v>0</v>
      </c>
      <c r="N3125">
        <v>348</v>
      </c>
      <c r="O3125" t="b">
        <v>0</v>
      </c>
      <c r="P3125" t="s">
        <v>8301</v>
      </c>
      <c r="Q3125" s="10" t="s">
        <v>8314</v>
      </c>
      <c r="R3125" t="s">
        <v>8354</v>
      </c>
      <c r="S3125">
        <f t="shared" si="194"/>
        <v>68</v>
      </c>
      <c r="T3125">
        <f t="shared" si="195"/>
        <v>2016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4">
        <f t="shared" si="192"/>
        <v>42037.780104166668</v>
      </c>
      <c r="J3126" s="14">
        <f t="shared" si="193"/>
        <v>41977.780104166668</v>
      </c>
      <c r="K3126">
        <v>1422902601</v>
      </c>
      <c r="L3126">
        <v>1417718601</v>
      </c>
      <c r="M3126" t="b">
        <v>0</v>
      </c>
      <c r="N3126">
        <v>4</v>
      </c>
      <c r="O3126" t="b">
        <v>0</v>
      </c>
      <c r="P3126" t="s">
        <v>8301</v>
      </c>
      <c r="Q3126" s="10" t="s">
        <v>8314</v>
      </c>
      <c r="R3126" t="s">
        <v>8354</v>
      </c>
      <c r="S3126">
        <f t="shared" si="194"/>
        <v>0</v>
      </c>
      <c r="T3126">
        <f t="shared" si="195"/>
        <v>2014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4">
        <f t="shared" si="192"/>
        <v>42376.20685185185</v>
      </c>
      <c r="J3127" s="14">
        <f t="shared" si="193"/>
        <v>42346.20685185185</v>
      </c>
      <c r="K3127">
        <v>1452142672</v>
      </c>
      <c r="L3127">
        <v>1449550672</v>
      </c>
      <c r="M3127" t="b">
        <v>0</v>
      </c>
      <c r="N3127">
        <v>0</v>
      </c>
      <c r="O3127" t="b">
        <v>0</v>
      </c>
      <c r="P3127" t="s">
        <v>8301</v>
      </c>
      <c r="Q3127" s="10" t="s">
        <v>8314</v>
      </c>
      <c r="R3127" t="s">
        <v>8354</v>
      </c>
      <c r="S3127">
        <f t="shared" si="194"/>
        <v>0</v>
      </c>
      <c r="T3127">
        <f t="shared" si="195"/>
        <v>2015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4">
        <f t="shared" si="192"/>
        <v>42456.976412037038</v>
      </c>
      <c r="J3128" s="14">
        <f t="shared" si="193"/>
        <v>42427.01807870371</v>
      </c>
      <c r="K3128">
        <v>1459121162</v>
      </c>
      <c r="L3128">
        <v>1456532762</v>
      </c>
      <c r="M3128" t="b">
        <v>0</v>
      </c>
      <c r="N3128">
        <v>17</v>
      </c>
      <c r="O3128" t="b">
        <v>0</v>
      </c>
      <c r="P3128" t="s">
        <v>8301</v>
      </c>
      <c r="Q3128" s="10" t="s">
        <v>8314</v>
      </c>
      <c r="R3128" t="s">
        <v>8354</v>
      </c>
      <c r="S3128">
        <f t="shared" si="194"/>
        <v>4</v>
      </c>
      <c r="T3128">
        <f t="shared" si="195"/>
        <v>2016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4">
        <f t="shared" si="192"/>
        <v>42064.856817129628</v>
      </c>
      <c r="J3129" s="14">
        <f t="shared" si="193"/>
        <v>42034.856817129628</v>
      </c>
      <c r="K3129">
        <v>1425242029</v>
      </c>
      <c r="L3129">
        <v>1422650029</v>
      </c>
      <c r="M3129" t="b">
        <v>0</v>
      </c>
      <c r="N3129">
        <v>0</v>
      </c>
      <c r="O3129" t="b">
        <v>0</v>
      </c>
      <c r="P3129" t="s">
        <v>8301</v>
      </c>
      <c r="Q3129" s="10" t="s">
        <v>8314</v>
      </c>
      <c r="R3129" t="s">
        <v>8354</v>
      </c>
      <c r="S3129">
        <f t="shared" si="194"/>
        <v>0</v>
      </c>
      <c r="T3129">
        <f t="shared" si="195"/>
        <v>2015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4">
        <f t="shared" si="192"/>
        <v>42810.784039351856</v>
      </c>
      <c r="J3130" s="14">
        <f t="shared" si="193"/>
        <v>42780.825706018513</v>
      </c>
      <c r="K3130">
        <v>1489690141</v>
      </c>
      <c r="L3130">
        <v>1487101741</v>
      </c>
      <c r="M3130" t="b">
        <v>0</v>
      </c>
      <c r="N3130">
        <v>117</v>
      </c>
      <c r="O3130" t="b">
        <v>0</v>
      </c>
      <c r="P3130" t="s">
        <v>8269</v>
      </c>
      <c r="Q3130" s="10" t="s">
        <v>8314</v>
      </c>
      <c r="R3130" t="s">
        <v>8315</v>
      </c>
      <c r="S3130">
        <f t="shared" si="194"/>
        <v>109</v>
      </c>
      <c r="T3130">
        <f t="shared" si="195"/>
        <v>2017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4">
        <f t="shared" si="192"/>
        <v>42843.801145833335</v>
      </c>
      <c r="J3131" s="14">
        <f t="shared" si="193"/>
        <v>42803.842812499999</v>
      </c>
      <c r="K3131">
        <v>1492542819</v>
      </c>
      <c r="L3131">
        <v>1489090419</v>
      </c>
      <c r="M3131" t="b">
        <v>0</v>
      </c>
      <c r="N3131">
        <v>1</v>
      </c>
      <c r="O3131" t="b">
        <v>0</v>
      </c>
      <c r="P3131" t="s">
        <v>8269</v>
      </c>
      <c r="Q3131" s="10" t="s">
        <v>8314</v>
      </c>
      <c r="R3131" t="s">
        <v>8315</v>
      </c>
      <c r="S3131">
        <f t="shared" si="194"/>
        <v>1</v>
      </c>
      <c r="T3131">
        <f t="shared" si="195"/>
        <v>2017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4">
        <f t="shared" si="192"/>
        <v>42839.207638888889</v>
      </c>
      <c r="J3132" s="14">
        <f t="shared" si="193"/>
        <v>42808.640231481477</v>
      </c>
      <c r="K3132">
        <v>1492145940</v>
      </c>
      <c r="L3132">
        <v>1489504916</v>
      </c>
      <c r="M3132" t="b">
        <v>0</v>
      </c>
      <c r="N3132">
        <v>4</v>
      </c>
      <c r="O3132" t="b">
        <v>0</v>
      </c>
      <c r="P3132" t="s">
        <v>8269</v>
      </c>
      <c r="Q3132" s="10" t="s">
        <v>8314</v>
      </c>
      <c r="R3132" t="s">
        <v>8315</v>
      </c>
      <c r="S3132">
        <f t="shared" si="194"/>
        <v>4</v>
      </c>
      <c r="T3132">
        <f t="shared" si="195"/>
        <v>2017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4">
        <f t="shared" si="192"/>
        <v>42833.537557870368</v>
      </c>
      <c r="J3133" s="14">
        <f t="shared" si="193"/>
        <v>42803.579224537039</v>
      </c>
      <c r="K3133">
        <v>1491656045</v>
      </c>
      <c r="L3133">
        <v>1489067645</v>
      </c>
      <c r="M3133" t="b">
        <v>0</v>
      </c>
      <c r="N3133">
        <v>12</v>
      </c>
      <c r="O3133" t="b">
        <v>0</v>
      </c>
      <c r="P3133" t="s">
        <v>8269</v>
      </c>
      <c r="Q3133" s="10" t="s">
        <v>8314</v>
      </c>
      <c r="R3133" t="s">
        <v>8315</v>
      </c>
      <c r="S3133">
        <f t="shared" si="194"/>
        <v>16</v>
      </c>
      <c r="T3133">
        <f t="shared" si="195"/>
        <v>2017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4">
        <f t="shared" si="192"/>
        <v>42846.308564814812</v>
      </c>
      <c r="J3134" s="14">
        <f t="shared" si="193"/>
        <v>42786.350231481483</v>
      </c>
      <c r="K3134">
        <v>1492759460</v>
      </c>
      <c r="L3134">
        <v>1487579060</v>
      </c>
      <c r="M3134" t="b">
        <v>0</v>
      </c>
      <c r="N3134">
        <v>1</v>
      </c>
      <c r="O3134" t="b">
        <v>0</v>
      </c>
      <c r="P3134" t="s">
        <v>8269</v>
      </c>
      <c r="Q3134" s="10" t="s">
        <v>8314</v>
      </c>
      <c r="R3134" t="s">
        <v>8315</v>
      </c>
      <c r="S3134">
        <f t="shared" si="194"/>
        <v>0</v>
      </c>
      <c r="T3134">
        <f t="shared" si="195"/>
        <v>2017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4">
        <f t="shared" si="192"/>
        <v>42818.523541666669</v>
      </c>
      <c r="J3135" s="14">
        <f t="shared" si="193"/>
        <v>42788.565208333333</v>
      </c>
      <c r="K3135">
        <v>1490358834</v>
      </c>
      <c r="L3135">
        <v>1487770434</v>
      </c>
      <c r="M3135" t="b">
        <v>0</v>
      </c>
      <c r="N3135">
        <v>16</v>
      </c>
      <c r="O3135" t="b">
        <v>0</v>
      </c>
      <c r="P3135" t="s">
        <v>8269</v>
      </c>
      <c r="Q3135" s="10" t="s">
        <v>8314</v>
      </c>
      <c r="R3135" t="s">
        <v>8315</v>
      </c>
      <c r="S3135">
        <f t="shared" si="194"/>
        <v>108</v>
      </c>
      <c r="T3135">
        <f t="shared" si="195"/>
        <v>2017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4">
        <f t="shared" si="192"/>
        <v>42821.678460648152</v>
      </c>
      <c r="J3136" s="14">
        <f t="shared" si="193"/>
        <v>42800.720127314817</v>
      </c>
      <c r="K3136">
        <v>1490631419</v>
      </c>
      <c r="L3136">
        <v>1488820619</v>
      </c>
      <c r="M3136" t="b">
        <v>0</v>
      </c>
      <c r="N3136">
        <v>12</v>
      </c>
      <c r="O3136" t="b">
        <v>0</v>
      </c>
      <c r="P3136" t="s">
        <v>8269</v>
      </c>
      <c r="Q3136" s="10" t="s">
        <v>8314</v>
      </c>
      <c r="R3136" t="s">
        <v>8315</v>
      </c>
      <c r="S3136">
        <f t="shared" si="194"/>
        <v>23</v>
      </c>
      <c r="T3136">
        <f t="shared" si="195"/>
        <v>2017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4">
        <f t="shared" si="192"/>
        <v>42829.151863425926</v>
      </c>
      <c r="J3137" s="14">
        <f t="shared" si="193"/>
        <v>42807.151863425926</v>
      </c>
      <c r="K3137">
        <v>1491277121</v>
      </c>
      <c r="L3137">
        <v>1489376321</v>
      </c>
      <c r="M3137" t="b">
        <v>0</v>
      </c>
      <c r="N3137">
        <v>7</v>
      </c>
      <c r="O3137" t="b">
        <v>0</v>
      </c>
      <c r="P3137" t="s">
        <v>8269</v>
      </c>
      <c r="Q3137" s="10" t="s">
        <v>8314</v>
      </c>
      <c r="R3137" t="s">
        <v>8315</v>
      </c>
      <c r="S3137">
        <f t="shared" si="194"/>
        <v>21</v>
      </c>
      <c r="T3137">
        <f t="shared" si="195"/>
        <v>2017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4">
        <f t="shared" ref="I3138:I3201" si="196">K3138/60/60/24+DATE(1970,1,1)</f>
        <v>42825.957638888889</v>
      </c>
      <c r="J3138" s="14">
        <f t="shared" ref="J3138:J3201" si="197">L3138/60/60/24+DATE(1970,1,1)</f>
        <v>42789.462430555555</v>
      </c>
      <c r="K3138">
        <v>1491001140</v>
      </c>
      <c r="L3138">
        <v>1487847954</v>
      </c>
      <c r="M3138" t="b">
        <v>0</v>
      </c>
      <c r="N3138">
        <v>22</v>
      </c>
      <c r="O3138" t="b">
        <v>0</v>
      </c>
      <c r="P3138" t="s">
        <v>8269</v>
      </c>
      <c r="Q3138" s="10" t="s">
        <v>8314</v>
      </c>
      <c r="R3138" t="s">
        <v>8315</v>
      </c>
      <c r="S3138">
        <f t="shared" ref="S3138:S3201" si="198">ROUND(E3138/D3138*100,0)</f>
        <v>128</v>
      </c>
      <c r="T3138">
        <f t="shared" ref="T3138:T3201" si="199">YEAR(J3138)</f>
        <v>2017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4">
        <f t="shared" si="196"/>
        <v>42858.8</v>
      </c>
      <c r="J3139" s="14">
        <f t="shared" si="197"/>
        <v>42807.885057870371</v>
      </c>
      <c r="K3139">
        <v>1493838720</v>
      </c>
      <c r="L3139">
        <v>1489439669</v>
      </c>
      <c r="M3139" t="b">
        <v>0</v>
      </c>
      <c r="N3139">
        <v>1</v>
      </c>
      <c r="O3139" t="b">
        <v>0</v>
      </c>
      <c r="P3139" t="s">
        <v>8269</v>
      </c>
      <c r="Q3139" s="10" t="s">
        <v>8314</v>
      </c>
      <c r="R3139" t="s">
        <v>8315</v>
      </c>
      <c r="S3139">
        <f t="shared" si="198"/>
        <v>3</v>
      </c>
      <c r="T3139">
        <f t="shared" si="199"/>
        <v>2017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4">
        <f t="shared" si="196"/>
        <v>42828.645914351851</v>
      </c>
      <c r="J3140" s="14">
        <f t="shared" si="197"/>
        <v>42809.645914351851</v>
      </c>
      <c r="K3140">
        <v>1491233407</v>
      </c>
      <c r="L3140">
        <v>1489591807</v>
      </c>
      <c r="M3140" t="b">
        <v>0</v>
      </c>
      <c r="N3140">
        <v>0</v>
      </c>
      <c r="O3140" t="b">
        <v>0</v>
      </c>
      <c r="P3140" t="s">
        <v>8269</v>
      </c>
      <c r="Q3140" s="10" t="s">
        <v>8314</v>
      </c>
      <c r="R3140" t="s">
        <v>8315</v>
      </c>
      <c r="S3140">
        <f t="shared" si="198"/>
        <v>0</v>
      </c>
      <c r="T3140">
        <f t="shared" si="199"/>
        <v>2017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4">
        <f t="shared" si="196"/>
        <v>42819.189583333333</v>
      </c>
      <c r="J3141" s="14">
        <f t="shared" si="197"/>
        <v>42785.270370370374</v>
      </c>
      <c r="K3141">
        <v>1490416380</v>
      </c>
      <c r="L3141">
        <v>1487485760</v>
      </c>
      <c r="M3141" t="b">
        <v>0</v>
      </c>
      <c r="N3141">
        <v>6</v>
      </c>
      <c r="O3141" t="b">
        <v>0</v>
      </c>
      <c r="P3141" t="s">
        <v>8269</v>
      </c>
      <c r="Q3141" s="10" t="s">
        <v>8314</v>
      </c>
      <c r="R3141" t="s">
        <v>8315</v>
      </c>
      <c r="S3141">
        <f t="shared" si="198"/>
        <v>5</v>
      </c>
      <c r="T3141">
        <f t="shared" si="199"/>
        <v>2017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4">
        <f t="shared" si="196"/>
        <v>42832.677118055552</v>
      </c>
      <c r="J3142" s="14">
        <f t="shared" si="197"/>
        <v>42802.718784722223</v>
      </c>
      <c r="K3142">
        <v>1491581703</v>
      </c>
      <c r="L3142">
        <v>1488993303</v>
      </c>
      <c r="M3142" t="b">
        <v>0</v>
      </c>
      <c r="N3142">
        <v>4</v>
      </c>
      <c r="O3142" t="b">
        <v>0</v>
      </c>
      <c r="P3142" t="s">
        <v>8269</v>
      </c>
      <c r="Q3142" s="10" t="s">
        <v>8314</v>
      </c>
      <c r="R3142" t="s">
        <v>8315</v>
      </c>
      <c r="S3142">
        <f t="shared" si="198"/>
        <v>1</v>
      </c>
      <c r="T3142">
        <f t="shared" si="199"/>
        <v>2017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4">
        <f t="shared" si="196"/>
        <v>42841.833333333328</v>
      </c>
      <c r="J3143" s="14">
        <f t="shared" si="197"/>
        <v>42800.753333333334</v>
      </c>
      <c r="K3143">
        <v>1492372800</v>
      </c>
      <c r="L3143">
        <v>1488823488</v>
      </c>
      <c r="M3143" t="b">
        <v>0</v>
      </c>
      <c r="N3143">
        <v>8</v>
      </c>
      <c r="O3143" t="b">
        <v>0</v>
      </c>
      <c r="P3143" t="s">
        <v>8269</v>
      </c>
      <c r="Q3143" s="10" t="s">
        <v>8314</v>
      </c>
      <c r="R3143" t="s">
        <v>8315</v>
      </c>
      <c r="S3143">
        <f t="shared" si="198"/>
        <v>52</v>
      </c>
      <c r="T3143">
        <f t="shared" si="199"/>
        <v>2017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4">
        <f t="shared" si="196"/>
        <v>42813.471516203703</v>
      </c>
      <c r="J3144" s="14">
        <f t="shared" si="197"/>
        <v>42783.513182870374</v>
      </c>
      <c r="K3144">
        <v>1489922339</v>
      </c>
      <c r="L3144">
        <v>1487333939</v>
      </c>
      <c r="M3144" t="b">
        <v>0</v>
      </c>
      <c r="N3144">
        <v>3</v>
      </c>
      <c r="O3144" t="b">
        <v>0</v>
      </c>
      <c r="P3144" t="s">
        <v>8269</v>
      </c>
      <c r="Q3144" s="10" t="s">
        <v>8314</v>
      </c>
      <c r="R3144" t="s">
        <v>8315</v>
      </c>
      <c r="S3144">
        <f t="shared" si="198"/>
        <v>2</v>
      </c>
      <c r="T3144">
        <f t="shared" si="199"/>
        <v>2017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4">
        <f t="shared" si="196"/>
        <v>42834.358287037037</v>
      </c>
      <c r="J3145" s="14">
        <f t="shared" si="197"/>
        <v>42808.358287037037</v>
      </c>
      <c r="K3145">
        <v>1491726956</v>
      </c>
      <c r="L3145">
        <v>1489480556</v>
      </c>
      <c r="M3145" t="b">
        <v>0</v>
      </c>
      <c r="N3145">
        <v>0</v>
      </c>
      <c r="O3145" t="b">
        <v>0</v>
      </c>
      <c r="P3145" t="s">
        <v>8269</v>
      </c>
      <c r="Q3145" s="10" t="s">
        <v>8314</v>
      </c>
      <c r="R3145" t="s">
        <v>8315</v>
      </c>
      <c r="S3145">
        <f t="shared" si="198"/>
        <v>0</v>
      </c>
      <c r="T3145">
        <f t="shared" si="199"/>
        <v>2017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4">
        <f t="shared" si="196"/>
        <v>42813.25</v>
      </c>
      <c r="J3146" s="14">
        <f t="shared" si="197"/>
        <v>42796.538275462968</v>
      </c>
      <c r="K3146">
        <v>1489903200</v>
      </c>
      <c r="L3146">
        <v>1488459307</v>
      </c>
      <c r="M3146" t="b">
        <v>0</v>
      </c>
      <c r="N3146">
        <v>30</v>
      </c>
      <c r="O3146" t="b">
        <v>0</v>
      </c>
      <c r="P3146" t="s">
        <v>8269</v>
      </c>
      <c r="Q3146" s="10" t="s">
        <v>8314</v>
      </c>
      <c r="R3146" t="s">
        <v>8315</v>
      </c>
      <c r="S3146">
        <f t="shared" si="198"/>
        <v>75</v>
      </c>
      <c r="T3146">
        <f t="shared" si="199"/>
        <v>2017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4">
        <f t="shared" si="196"/>
        <v>42821.999236111107</v>
      </c>
      <c r="J3147" s="14">
        <f t="shared" si="197"/>
        <v>42762.040902777779</v>
      </c>
      <c r="K3147">
        <v>1490659134</v>
      </c>
      <c r="L3147">
        <v>1485478734</v>
      </c>
      <c r="M3147" t="b">
        <v>0</v>
      </c>
      <c r="N3147">
        <v>0</v>
      </c>
      <c r="O3147" t="b">
        <v>0</v>
      </c>
      <c r="P3147" t="s">
        <v>8269</v>
      </c>
      <c r="Q3147" s="10" t="s">
        <v>8314</v>
      </c>
      <c r="R3147" t="s">
        <v>8315</v>
      </c>
      <c r="S3147">
        <f t="shared" si="198"/>
        <v>0</v>
      </c>
      <c r="T3147">
        <f t="shared" si="199"/>
        <v>2017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4">
        <f t="shared" si="196"/>
        <v>42841.640810185185</v>
      </c>
      <c r="J3148" s="14">
        <f t="shared" si="197"/>
        <v>42796.682476851856</v>
      </c>
      <c r="K3148">
        <v>1492356166</v>
      </c>
      <c r="L3148">
        <v>1488471766</v>
      </c>
      <c r="M3148" t="b">
        <v>0</v>
      </c>
      <c r="N3148">
        <v>12</v>
      </c>
      <c r="O3148" t="b">
        <v>0</v>
      </c>
      <c r="P3148" t="s">
        <v>8269</v>
      </c>
      <c r="Q3148" s="10" t="s">
        <v>8314</v>
      </c>
      <c r="R3148" t="s">
        <v>8315</v>
      </c>
      <c r="S3148">
        <f t="shared" si="198"/>
        <v>11</v>
      </c>
      <c r="T3148">
        <f t="shared" si="199"/>
        <v>2017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4">
        <f t="shared" si="196"/>
        <v>41950.011053240742</v>
      </c>
      <c r="J3149" s="14">
        <f t="shared" si="197"/>
        <v>41909.969386574077</v>
      </c>
      <c r="K3149">
        <v>1415319355</v>
      </c>
      <c r="L3149">
        <v>1411859755</v>
      </c>
      <c r="M3149" t="b">
        <v>1</v>
      </c>
      <c r="N3149">
        <v>213</v>
      </c>
      <c r="O3149" t="b">
        <v>1</v>
      </c>
      <c r="P3149" t="s">
        <v>8269</v>
      </c>
      <c r="Q3149" s="10" t="s">
        <v>8314</v>
      </c>
      <c r="R3149" t="s">
        <v>8315</v>
      </c>
      <c r="S3149">
        <f t="shared" si="198"/>
        <v>118</v>
      </c>
      <c r="T3149">
        <f t="shared" si="199"/>
        <v>2014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4">
        <f t="shared" si="196"/>
        <v>41913.166666666664</v>
      </c>
      <c r="J3150" s="14">
        <f t="shared" si="197"/>
        <v>41891.665324074071</v>
      </c>
      <c r="K3150">
        <v>1412136000</v>
      </c>
      <c r="L3150">
        <v>1410278284</v>
      </c>
      <c r="M3150" t="b">
        <v>1</v>
      </c>
      <c r="N3150">
        <v>57</v>
      </c>
      <c r="O3150" t="b">
        <v>1</v>
      </c>
      <c r="P3150" t="s">
        <v>8269</v>
      </c>
      <c r="Q3150" s="10" t="s">
        <v>8314</v>
      </c>
      <c r="R3150" t="s">
        <v>8315</v>
      </c>
      <c r="S3150">
        <f t="shared" si="198"/>
        <v>131</v>
      </c>
      <c r="T3150">
        <f t="shared" si="199"/>
        <v>2014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4">
        <f t="shared" si="196"/>
        <v>41250.083333333336</v>
      </c>
      <c r="J3151" s="14">
        <f t="shared" si="197"/>
        <v>41226.017361111109</v>
      </c>
      <c r="K3151">
        <v>1354845600</v>
      </c>
      <c r="L3151">
        <v>1352766300</v>
      </c>
      <c r="M3151" t="b">
        <v>1</v>
      </c>
      <c r="N3151">
        <v>25</v>
      </c>
      <c r="O3151" t="b">
        <v>1</v>
      </c>
      <c r="P3151" t="s">
        <v>8269</v>
      </c>
      <c r="Q3151" s="10" t="s">
        <v>8314</v>
      </c>
      <c r="R3151" t="s">
        <v>8315</v>
      </c>
      <c r="S3151">
        <f t="shared" si="198"/>
        <v>104</v>
      </c>
      <c r="T3151">
        <f t="shared" si="199"/>
        <v>2012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4">
        <f t="shared" si="196"/>
        <v>40568.166666666664</v>
      </c>
      <c r="J3152" s="14">
        <f t="shared" si="197"/>
        <v>40478.263923611114</v>
      </c>
      <c r="K3152">
        <v>1295928000</v>
      </c>
      <c r="L3152">
        <v>1288160403</v>
      </c>
      <c r="M3152" t="b">
        <v>1</v>
      </c>
      <c r="N3152">
        <v>104</v>
      </c>
      <c r="O3152" t="b">
        <v>1</v>
      </c>
      <c r="P3152" t="s">
        <v>8269</v>
      </c>
      <c r="Q3152" s="10" t="s">
        <v>8314</v>
      </c>
      <c r="R3152" t="s">
        <v>8315</v>
      </c>
      <c r="S3152">
        <f t="shared" si="198"/>
        <v>101</v>
      </c>
      <c r="T3152">
        <f t="shared" si="199"/>
        <v>2010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4">
        <f t="shared" si="196"/>
        <v>41892.83997685185</v>
      </c>
      <c r="J3153" s="14">
        <f t="shared" si="197"/>
        <v>41862.83997685185</v>
      </c>
      <c r="K3153">
        <v>1410379774</v>
      </c>
      <c r="L3153">
        <v>1407787774</v>
      </c>
      <c r="M3153" t="b">
        <v>1</v>
      </c>
      <c r="N3153">
        <v>34</v>
      </c>
      <c r="O3153" t="b">
        <v>1</v>
      </c>
      <c r="P3153" t="s">
        <v>8269</v>
      </c>
      <c r="Q3153" s="10" t="s">
        <v>8314</v>
      </c>
      <c r="R3153" t="s">
        <v>8315</v>
      </c>
      <c r="S3153">
        <f t="shared" si="198"/>
        <v>100</v>
      </c>
      <c r="T3153">
        <f t="shared" si="199"/>
        <v>2014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4">
        <f t="shared" si="196"/>
        <v>41580.867673611108</v>
      </c>
      <c r="J3154" s="14">
        <f t="shared" si="197"/>
        <v>41550.867673611108</v>
      </c>
      <c r="K3154">
        <v>1383425367</v>
      </c>
      <c r="L3154">
        <v>1380833367</v>
      </c>
      <c r="M3154" t="b">
        <v>1</v>
      </c>
      <c r="N3154">
        <v>67</v>
      </c>
      <c r="O3154" t="b">
        <v>1</v>
      </c>
      <c r="P3154" t="s">
        <v>8269</v>
      </c>
      <c r="Q3154" s="10" t="s">
        <v>8314</v>
      </c>
      <c r="R3154" t="s">
        <v>8315</v>
      </c>
      <c r="S3154">
        <f t="shared" si="198"/>
        <v>106</v>
      </c>
      <c r="T3154">
        <f t="shared" si="199"/>
        <v>2013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4">
        <f t="shared" si="196"/>
        <v>40664.207638888889</v>
      </c>
      <c r="J3155" s="14">
        <f t="shared" si="197"/>
        <v>40633.154363425929</v>
      </c>
      <c r="K3155">
        <v>1304225940</v>
      </c>
      <c r="L3155">
        <v>1301542937</v>
      </c>
      <c r="M3155" t="b">
        <v>1</v>
      </c>
      <c r="N3155">
        <v>241</v>
      </c>
      <c r="O3155" t="b">
        <v>1</v>
      </c>
      <c r="P3155" t="s">
        <v>8269</v>
      </c>
      <c r="Q3155" s="10" t="s">
        <v>8314</v>
      </c>
      <c r="R3155" t="s">
        <v>8315</v>
      </c>
      <c r="S3155">
        <f t="shared" si="198"/>
        <v>336</v>
      </c>
      <c r="T3155">
        <f t="shared" si="199"/>
        <v>2011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4">
        <f t="shared" si="196"/>
        <v>41000.834004629629</v>
      </c>
      <c r="J3156" s="14">
        <f t="shared" si="197"/>
        <v>40970.875671296293</v>
      </c>
      <c r="K3156">
        <v>1333310458</v>
      </c>
      <c r="L3156">
        <v>1330722058</v>
      </c>
      <c r="M3156" t="b">
        <v>1</v>
      </c>
      <c r="N3156">
        <v>123</v>
      </c>
      <c r="O3156" t="b">
        <v>1</v>
      </c>
      <c r="P3156" t="s">
        <v>8269</v>
      </c>
      <c r="Q3156" s="10" t="s">
        <v>8314</v>
      </c>
      <c r="R3156" t="s">
        <v>8315</v>
      </c>
      <c r="S3156">
        <f t="shared" si="198"/>
        <v>113</v>
      </c>
      <c r="T3156">
        <f t="shared" si="199"/>
        <v>2012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4">
        <f t="shared" si="196"/>
        <v>41263.499131944445</v>
      </c>
      <c r="J3157" s="14">
        <f t="shared" si="197"/>
        <v>41233.499131944445</v>
      </c>
      <c r="K3157">
        <v>1356004725</v>
      </c>
      <c r="L3157">
        <v>1353412725</v>
      </c>
      <c r="M3157" t="b">
        <v>1</v>
      </c>
      <c r="N3157">
        <v>302</v>
      </c>
      <c r="O3157" t="b">
        <v>1</v>
      </c>
      <c r="P3157" t="s">
        <v>8269</v>
      </c>
      <c r="Q3157" s="10" t="s">
        <v>8314</v>
      </c>
      <c r="R3157" t="s">
        <v>8315</v>
      </c>
      <c r="S3157">
        <f t="shared" si="198"/>
        <v>189</v>
      </c>
      <c r="T3157">
        <f t="shared" si="199"/>
        <v>2012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4">
        <f t="shared" si="196"/>
        <v>41061.953055555554</v>
      </c>
      <c r="J3158" s="14">
        <f t="shared" si="197"/>
        <v>41026.953055555554</v>
      </c>
      <c r="K3158">
        <v>1338591144</v>
      </c>
      <c r="L3158">
        <v>1335567144</v>
      </c>
      <c r="M3158" t="b">
        <v>1</v>
      </c>
      <c r="N3158">
        <v>89</v>
      </c>
      <c r="O3158" t="b">
        <v>1</v>
      </c>
      <c r="P3158" t="s">
        <v>8269</v>
      </c>
      <c r="Q3158" s="10" t="s">
        <v>8314</v>
      </c>
      <c r="R3158" t="s">
        <v>8315</v>
      </c>
      <c r="S3158">
        <f t="shared" si="198"/>
        <v>102</v>
      </c>
      <c r="T3158">
        <f t="shared" si="199"/>
        <v>2012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4">
        <f t="shared" si="196"/>
        <v>41839.208333333336</v>
      </c>
      <c r="J3159" s="14">
        <f t="shared" si="197"/>
        <v>41829.788252314815</v>
      </c>
      <c r="K3159">
        <v>1405746000</v>
      </c>
      <c r="L3159">
        <v>1404932105</v>
      </c>
      <c r="M3159" t="b">
        <v>1</v>
      </c>
      <c r="N3159">
        <v>41</v>
      </c>
      <c r="O3159" t="b">
        <v>1</v>
      </c>
      <c r="P3159" t="s">
        <v>8269</v>
      </c>
      <c r="Q3159" s="10" t="s">
        <v>8314</v>
      </c>
      <c r="R3159" t="s">
        <v>8315</v>
      </c>
      <c r="S3159">
        <f t="shared" si="198"/>
        <v>101</v>
      </c>
      <c r="T3159">
        <f t="shared" si="199"/>
        <v>2014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4">
        <f t="shared" si="196"/>
        <v>41477.839722222219</v>
      </c>
      <c r="J3160" s="14">
        <f t="shared" si="197"/>
        <v>41447.839722222219</v>
      </c>
      <c r="K3160">
        <v>1374523752</v>
      </c>
      <c r="L3160">
        <v>1371931752</v>
      </c>
      <c r="M3160" t="b">
        <v>1</v>
      </c>
      <c r="N3160">
        <v>69</v>
      </c>
      <c r="O3160" t="b">
        <v>1</v>
      </c>
      <c r="P3160" t="s">
        <v>8269</v>
      </c>
      <c r="Q3160" s="10" t="s">
        <v>8314</v>
      </c>
      <c r="R3160" t="s">
        <v>8315</v>
      </c>
      <c r="S3160">
        <f t="shared" si="198"/>
        <v>114</v>
      </c>
      <c r="T3160">
        <f t="shared" si="199"/>
        <v>2013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4">
        <f t="shared" si="196"/>
        <v>40926.958333333336</v>
      </c>
      <c r="J3161" s="14">
        <f t="shared" si="197"/>
        <v>40884.066678240742</v>
      </c>
      <c r="K3161">
        <v>1326927600</v>
      </c>
      <c r="L3161">
        <v>1323221761</v>
      </c>
      <c r="M3161" t="b">
        <v>1</v>
      </c>
      <c r="N3161">
        <v>52</v>
      </c>
      <c r="O3161" t="b">
        <v>1</v>
      </c>
      <c r="P3161" t="s">
        <v>8269</v>
      </c>
      <c r="Q3161" s="10" t="s">
        <v>8314</v>
      </c>
      <c r="R3161" t="s">
        <v>8315</v>
      </c>
      <c r="S3161">
        <f t="shared" si="198"/>
        <v>133</v>
      </c>
      <c r="T3161">
        <f t="shared" si="199"/>
        <v>2011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4">
        <f t="shared" si="196"/>
        <v>41864.207638888889</v>
      </c>
      <c r="J3162" s="14">
        <f t="shared" si="197"/>
        <v>41841.26489583333</v>
      </c>
      <c r="K3162">
        <v>1407905940</v>
      </c>
      <c r="L3162">
        <v>1405923687</v>
      </c>
      <c r="M3162" t="b">
        <v>1</v>
      </c>
      <c r="N3162">
        <v>57</v>
      </c>
      <c r="O3162" t="b">
        <v>1</v>
      </c>
      <c r="P3162" t="s">
        <v>8269</v>
      </c>
      <c r="Q3162" s="10" t="s">
        <v>8314</v>
      </c>
      <c r="R3162" t="s">
        <v>8315</v>
      </c>
      <c r="S3162">
        <f t="shared" si="198"/>
        <v>102</v>
      </c>
      <c r="T3162">
        <f t="shared" si="199"/>
        <v>2014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4">
        <f t="shared" si="196"/>
        <v>41927.536134259259</v>
      </c>
      <c r="J3163" s="14">
        <f t="shared" si="197"/>
        <v>41897.536134259259</v>
      </c>
      <c r="K3163">
        <v>1413377522</v>
      </c>
      <c r="L3163">
        <v>1410785522</v>
      </c>
      <c r="M3163" t="b">
        <v>1</v>
      </c>
      <c r="N3163">
        <v>74</v>
      </c>
      <c r="O3163" t="b">
        <v>1</v>
      </c>
      <c r="P3163" t="s">
        <v>8269</v>
      </c>
      <c r="Q3163" s="10" t="s">
        <v>8314</v>
      </c>
      <c r="R3163" t="s">
        <v>8315</v>
      </c>
      <c r="S3163">
        <f t="shared" si="198"/>
        <v>105</v>
      </c>
      <c r="T3163">
        <f t="shared" si="199"/>
        <v>2014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4">
        <f t="shared" si="196"/>
        <v>41827.083333333336</v>
      </c>
      <c r="J3164" s="14">
        <f t="shared" si="197"/>
        <v>41799.685902777775</v>
      </c>
      <c r="K3164">
        <v>1404698400</v>
      </c>
      <c r="L3164">
        <v>1402331262</v>
      </c>
      <c r="M3164" t="b">
        <v>1</v>
      </c>
      <c r="N3164">
        <v>63</v>
      </c>
      <c r="O3164" t="b">
        <v>1</v>
      </c>
      <c r="P3164" t="s">
        <v>8269</v>
      </c>
      <c r="Q3164" s="10" t="s">
        <v>8314</v>
      </c>
      <c r="R3164" t="s">
        <v>8315</v>
      </c>
      <c r="S3164">
        <f t="shared" si="198"/>
        <v>127</v>
      </c>
      <c r="T3164">
        <f t="shared" si="199"/>
        <v>2014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4">
        <f t="shared" si="196"/>
        <v>41805.753761574073</v>
      </c>
      <c r="J3165" s="14">
        <f t="shared" si="197"/>
        <v>41775.753761574073</v>
      </c>
      <c r="K3165">
        <v>1402855525</v>
      </c>
      <c r="L3165">
        <v>1400263525</v>
      </c>
      <c r="M3165" t="b">
        <v>1</v>
      </c>
      <c r="N3165">
        <v>72</v>
      </c>
      <c r="O3165" t="b">
        <v>1</v>
      </c>
      <c r="P3165" t="s">
        <v>8269</v>
      </c>
      <c r="Q3165" s="10" t="s">
        <v>8314</v>
      </c>
      <c r="R3165" t="s">
        <v>8315</v>
      </c>
      <c r="S3165">
        <f t="shared" si="198"/>
        <v>111</v>
      </c>
      <c r="T3165">
        <f t="shared" si="199"/>
        <v>2014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4">
        <f t="shared" si="196"/>
        <v>41799.80572916667</v>
      </c>
      <c r="J3166" s="14">
        <f t="shared" si="197"/>
        <v>41766.80572916667</v>
      </c>
      <c r="K3166">
        <v>1402341615</v>
      </c>
      <c r="L3166">
        <v>1399490415</v>
      </c>
      <c r="M3166" t="b">
        <v>1</v>
      </c>
      <c r="N3166">
        <v>71</v>
      </c>
      <c r="O3166" t="b">
        <v>1</v>
      </c>
      <c r="P3166" t="s">
        <v>8269</v>
      </c>
      <c r="Q3166" s="10" t="s">
        <v>8314</v>
      </c>
      <c r="R3166" t="s">
        <v>8315</v>
      </c>
      <c r="S3166">
        <f t="shared" si="198"/>
        <v>107</v>
      </c>
      <c r="T3166">
        <f t="shared" si="199"/>
        <v>2014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4">
        <f t="shared" si="196"/>
        <v>40666.165972222225</v>
      </c>
      <c r="J3167" s="14">
        <f t="shared" si="197"/>
        <v>40644.159259259257</v>
      </c>
      <c r="K3167">
        <v>1304395140</v>
      </c>
      <c r="L3167">
        <v>1302493760</v>
      </c>
      <c r="M3167" t="b">
        <v>1</v>
      </c>
      <c r="N3167">
        <v>21</v>
      </c>
      <c r="O3167" t="b">
        <v>1</v>
      </c>
      <c r="P3167" t="s">
        <v>8269</v>
      </c>
      <c r="Q3167" s="10" t="s">
        <v>8314</v>
      </c>
      <c r="R3167" t="s">
        <v>8315</v>
      </c>
      <c r="S3167">
        <f t="shared" si="198"/>
        <v>163</v>
      </c>
      <c r="T3167">
        <f t="shared" si="199"/>
        <v>2011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4">
        <f t="shared" si="196"/>
        <v>41969.332638888889</v>
      </c>
      <c r="J3168" s="14">
        <f t="shared" si="197"/>
        <v>41940.69158564815</v>
      </c>
      <c r="K3168">
        <v>1416988740</v>
      </c>
      <c r="L3168">
        <v>1414514153</v>
      </c>
      <c r="M3168" t="b">
        <v>1</v>
      </c>
      <c r="N3168">
        <v>930</v>
      </c>
      <c r="O3168" t="b">
        <v>1</v>
      </c>
      <c r="P3168" t="s">
        <v>8269</v>
      </c>
      <c r="Q3168" s="10" t="s">
        <v>8314</v>
      </c>
      <c r="R3168" t="s">
        <v>8315</v>
      </c>
      <c r="S3168">
        <f t="shared" si="198"/>
        <v>160</v>
      </c>
      <c r="T3168">
        <f t="shared" si="199"/>
        <v>2014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4">
        <f t="shared" si="196"/>
        <v>41853.175706018519</v>
      </c>
      <c r="J3169" s="14">
        <f t="shared" si="197"/>
        <v>41839.175706018519</v>
      </c>
      <c r="K3169">
        <v>1406952781</v>
      </c>
      <c r="L3169">
        <v>1405743181</v>
      </c>
      <c r="M3169" t="b">
        <v>1</v>
      </c>
      <c r="N3169">
        <v>55</v>
      </c>
      <c r="O3169" t="b">
        <v>1</v>
      </c>
      <c r="P3169" t="s">
        <v>8269</v>
      </c>
      <c r="Q3169" s="10" t="s">
        <v>8314</v>
      </c>
      <c r="R3169" t="s">
        <v>8315</v>
      </c>
      <c r="S3169">
        <f t="shared" si="198"/>
        <v>116</v>
      </c>
      <c r="T3169">
        <f t="shared" si="199"/>
        <v>2014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4">
        <f t="shared" si="196"/>
        <v>41803.916666666664</v>
      </c>
      <c r="J3170" s="14">
        <f t="shared" si="197"/>
        <v>41772.105937500004</v>
      </c>
      <c r="K3170">
        <v>1402696800</v>
      </c>
      <c r="L3170">
        <v>1399948353</v>
      </c>
      <c r="M3170" t="b">
        <v>1</v>
      </c>
      <c r="N3170">
        <v>61</v>
      </c>
      <c r="O3170" t="b">
        <v>1</v>
      </c>
      <c r="P3170" t="s">
        <v>8269</v>
      </c>
      <c r="Q3170" s="10" t="s">
        <v>8314</v>
      </c>
      <c r="R3170" t="s">
        <v>8315</v>
      </c>
      <c r="S3170">
        <f t="shared" si="198"/>
        <v>124</v>
      </c>
      <c r="T3170">
        <f t="shared" si="199"/>
        <v>2014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4">
        <f t="shared" si="196"/>
        <v>41621.207638888889</v>
      </c>
      <c r="J3171" s="14">
        <f t="shared" si="197"/>
        <v>41591.737974537034</v>
      </c>
      <c r="K3171">
        <v>1386910740</v>
      </c>
      <c r="L3171">
        <v>1384364561</v>
      </c>
      <c r="M3171" t="b">
        <v>1</v>
      </c>
      <c r="N3171">
        <v>82</v>
      </c>
      <c r="O3171" t="b">
        <v>1</v>
      </c>
      <c r="P3171" t="s">
        <v>8269</v>
      </c>
      <c r="Q3171" s="10" t="s">
        <v>8314</v>
      </c>
      <c r="R3171" t="s">
        <v>8315</v>
      </c>
      <c r="S3171">
        <f t="shared" si="198"/>
        <v>103</v>
      </c>
      <c r="T3171">
        <f t="shared" si="199"/>
        <v>2013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4">
        <f t="shared" si="196"/>
        <v>41822.166666666664</v>
      </c>
      <c r="J3172" s="14">
        <f t="shared" si="197"/>
        <v>41789.080370370371</v>
      </c>
      <c r="K3172">
        <v>1404273600</v>
      </c>
      <c r="L3172">
        <v>1401414944</v>
      </c>
      <c r="M3172" t="b">
        <v>1</v>
      </c>
      <c r="N3172">
        <v>71</v>
      </c>
      <c r="O3172" t="b">
        <v>1</v>
      </c>
      <c r="P3172" t="s">
        <v>8269</v>
      </c>
      <c r="Q3172" s="10" t="s">
        <v>8314</v>
      </c>
      <c r="R3172" t="s">
        <v>8315</v>
      </c>
      <c r="S3172">
        <f t="shared" si="198"/>
        <v>112</v>
      </c>
      <c r="T3172">
        <f t="shared" si="199"/>
        <v>2014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4">
        <f t="shared" si="196"/>
        <v>42496.608310185184</v>
      </c>
      <c r="J3173" s="14">
        <f t="shared" si="197"/>
        <v>42466.608310185184</v>
      </c>
      <c r="K3173">
        <v>1462545358</v>
      </c>
      <c r="L3173">
        <v>1459953358</v>
      </c>
      <c r="M3173" t="b">
        <v>1</v>
      </c>
      <c r="N3173">
        <v>117</v>
      </c>
      <c r="O3173" t="b">
        <v>1</v>
      </c>
      <c r="P3173" t="s">
        <v>8269</v>
      </c>
      <c r="Q3173" s="10" t="s">
        <v>8314</v>
      </c>
      <c r="R3173" t="s">
        <v>8315</v>
      </c>
      <c r="S3173">
        <f t="shared" si="198"/>
        <v>109</v>
      </c>
      <c r="T3173">
        <f t="shared" si="199"/>
        <v>2016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4">
        <f t="shared" si="196"/>
        <v>40953.729953703703</v>
      </c>
      <c r="J3174" s="14">
        <f t="shared" si="197"/>
        <v>40923.729953703703</v>
      </c>
      <c r="K3174">
        <v>1329240668</v>
      </c>
      <c r="L3174">
        <v>1326648668</v>
      </c>
      <c r="M3174" t="b">
        <v>1</v>
      </c>
      <c r="N3174">
        <v>29</v>
      </c>
      <c r="O3174" t="b">
        <v>1</v>
      </c>
      <c r="P3174" t="s">
        <v>8269</v>
      </c>
      <c r="Q3174" s="10" t="s">
        <v>8314</v>
      </c>
      <c r="R3174" t="s">
        <v>8315</v>
      </c>
      <c r="S3174">
        <f t="shared" si="198"/>
        <v>115</v>
      </c>
      <c r="T3174">
        <f t="shared" si="199"/>
        <v>2012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4">
        <f t="shared" si="196"/>
        <v>41908.878379629627</v>
      </c>
      <c r="J3175" s="14">
        <f t="shared" si="197"/>
        <v>41878.878379629627</v>
      </c>
      <c r="K3175">
        <v>1411765492</v>
      </c>
      <c r="L3175">
        <v>1409173492</v>
      </c>
      <c r="M3175" t="b">
        <v>1</v>
      </c>
      <c r="N3175">
        <v>74</v>
      </c>
      <c r="O3175" t="b">
        <v>1</v>
      </c>
      <c r="P3175" t="s">
        <v>8269</v>
      </c>
      <c r="Q3175" s="10" t="s">
        <v>8314</v>
      </c>
      <c r="R3175" t="s">
        <v>8315</v>
      </c>
      <c r="S3175">
        <f t="shared" si="198"/>
        <v>103</v>
      </c>
      <c r="T3175">
        <f t="shared" si="199"/>
        <v>2014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4">
        <f t="shared" si="196"/>
        <v>41876.864675925928</v>
      </c>
      <c r="J3176" s="14">
        <f t="shared" si="197"/>
        <v>41862.864675925928</v>
      </c>
      <c r="K3176">
        <v>1408999508</v>
      </c>
      <c r="L3176">
        <v>1407789908</v>
      </c>
      <c r="M3176" t="b">
        <v>1</v>
      </c>
      <c r="N3176">
        <v>23</v>
      </c>
      <c r="O3176" t="b">
        <v>1</v>
      </c>
      <c r="P3176" t="s">
        <v>8269</v>
      </c>
      <c r="Q3176" s="10" t="s">
        <v>8314</v>
      </c>
      <c r="R3176" t="s">
        <v>8315</v>
      </c>
      <c r="S3176">
        <f t="shared" si="198"/>
        <v>101</v>
      </c>
      <c r="T3176">
        <f t="shared" si="199"/>
        <v>2014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4">
        <f t="shared" si="196"/>
        <v>40591.886886574073</v>
      </c>
      <c r="J3177" s="14">
        <f t="shared" si="197"/>
        <v>40531.886886574073</v>
      </c>
      <c r="K3177">
        <v>1297977427</v>
      </c>
      <c r="L3177">
        <v>1292793427</v>
      </c>
      <c r="M3177" t="b">
        <v>1</v>
      </c>
      <c r="N3177">
        <v>60</v>
      </c>
      <c r="O3177" t="b">
        <v>1</v>
      </c>
      <c r="P3177" t="s">
        <v>8269</v>
      </c>
      <c r="Q3177" s="10" t="s">
        <v>8314</v>
      </c>
      <c r="R3177" t="s">
        <v>8315</v>
      </c>
      <c r="S3177">
        <f t="shared" si="198"/>
        <v>110</v>
      </c>
      <c r="T3177">
        <f t="shared" si="199"/>
        <v>2010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4">
        <f t="shared" si="196"/>
        <v>41504.625</v>
      </c>
      <c r="J3178" s="14">
        <f t="shared" si="197"/>
        <v>41477.930914351848</v>
      </c>
      <c r="K3178">
        <v>1376838000</v>
      </c>
      <c r="L3178">
        <v>1374531631</v>
      </c>
      <c r="M3178" t="b">
        <v>1</v>
      </c>
      <c r="N3178">
        <v>55</v>
      </c>
      <c r="O3178" t="b">
        <v>1</v>
      </c>
      <c r="P3178" t="s">
        <v>8269</v>
      </c>
      <c r="Q3178" s="10" t="s">
        <v>8314</v>
      </c>
      <c r="R3178" t="s">
        <v>8315</v>
      </c>
      <c r="S3178">
        <f t="shared" si="198"/>
        <v>115</v>
      </c>
      <c r="T3178">
        <f t="shared" si="199"/>
        <v>2013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4">
        <f t="shared" si="196"/>
        <v>41811.666770833333</v>
      </c>
      <c r="J3179" s="14">
        <f t="shared" si="197"/>
        <v>41781.666770833333</v>
      </c>
      <c r="K3179">
        <v>1403366409</v>
      </c>
      <c r="L3179">
        <v>1400774409</v>
      </c>
      <c r="M3179" t="b">
        <v>1</v>
      </c>
      <c r="N3179">
        <v>51</v>
      </c>
      <c r="O3179" t="b">
        <v>1</v>
      </c>
      <c r="P3179" t="s">
        <v>8269</v>
      </c>
      <c r="Q3179" s="10" t="s">
        <v>8314</v>
      </c>
      <c r="R3179" t="s">
        <v>8315</v>
      </c>
      <c r="S3179">
        <f t="shared" si="198"/>
        <v>117</v>
      </c>
      <c r="T3179">
        <f t="shared" si="199"/>
        <v>2014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4">
        <f t="shared" si="196"/>
        <v>41836.605034722219</v>
      </c>
      <c r="J3180" s="14">
        <f t="shared" si="197"/>
        <v>41806.605034722219</v>
      </c>
      <c r="K3180">
        <v>1405521075</v>
      </c>
      <c r="L3180">
        <v>1402929075</v>
      </c>
      <c r="M3180" t="b">
        <v>1</v>
      </c>
      <c r="N3180">
        <v>78</v>
      </c>
      <c r="O3180" t="b">
        <v>1</v>
      </c>
      <c r="P3180" t="s">
        <v>8269</v>
      </c>
      <c r="Q3180" s="10" t="s">
        <v>8314</v>
      </c>
      <c r="R3180" t="s">
        <v>8315</v>
      </c>
      <c r="S3180">
        <f t="shared" si="198"/>
        <v>172</v>
      </c>
      <c r="T3180">
        <f t="shared" si="199"/>
        <v>2014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4">
        <f t="shared" si="196"/>
        <v>41400.702210648145</v>
      </c>
      <c r="J3181" s="14">
        <f t="shared" si="197"/>
        <v>41375.702210648145</v>
      </c>
      <c r="K3181">
        <v>1367859071</v>
      </c>
      <c r="L3181">
        <v>1365699071</v>
      </c>
      <c r="M3181" t="b">
        <v>1</v>
      </c>
      <c r="N3181">
        <v>62</v>
      </c>
      <c r="O3181" t="b">
        <v>1</v>
      </c>
      <c r="P3181" t="s">
        <v>8269</v>
      </c>
      <c r="Q3181" s="10" t="s">
        <v>8314</v>
      </c>
      <c r="R3181" t="s">
        <v>8315</v>
      </c>
      <c r="S3181">
        <f t="shared" si="198"/>
        <v>114</v>
      </c>
      <c r="T3181">
        <f t="shared" si="199"/>
        <v>2013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4">
        <f t="shared" si="196"/>
        <v>41810.412604166668</v>
      </c>
      <c r="J3182" s="14">
        <f t="shared" si="197"/>
        <v>41780.412604166668</v>
      </c>
      <c r="K3182">
        <v>1403258049</v>
      </c>
      <c r="L3182">
        <v>1400666049</v>
      </c>
      <c r="M3182" t="b">
        <v>1</v>
      </c>
      <c r="N3182">
        <v>45</v>
      </c>
      <c r="O3182" t="b">
        <v>1</v>
      </c>
      <c r="P3182" t="s">
        <v>8269</v>
      </c>
      <c r="Q3182" s="10" t="s">
        <v>8314</v>
      </c>
      <c r="R3182" t="s">
        <v>8315</v>
      </c>
      <c r="S3182">
        <f t="shared" si="198"/>
        <v>120</v>
      </c>
      <c r="T3182">
        <f t="shared" si="199"/>
        <v>2014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4">
        <f t="shared" si="196"/>
        <v>41805.666666666664</v>
      </c>
      <c r="J3183" s="14">
        <f t="shared" si="197"/>
        <v>41779.310034722221</v>
      </c>
      <c r="K3183">
        <v>1402848000</v>
      </c>
      <c r="L3183">
        <v>1400570787</v>
      </c>
      <c r="M3183" t="b">
        <v>1</v>
      </c>
      <c r="N3183">
        <v>15</v>
      </c>
      <c r="O3183" t="b">
        <v>1</v>
      </c>
      <c r="P3183" t="s">
        <v>8269</v>
      </c>
      <c r="Q3183" s="10" t="s">
        <v>8314</v>
      </c>
      <c r="R3183" t="s">
        <v>8315</v>
      </c>
      <c r="S3183">
        <f t="shared" si="198"/>
        <v>109</v>
      </c>
      <c r="T3183">
        <f t="shared" si="199"/>
        <v>2014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4">
        <f t="shared" si="196"/>
        <v>40939.708333333336</v>
      </c>
      <c r="J3184" s="14">
        <f t="shared" si="197"/>
        <v>40883.949317129627</v>
      </c>
      <c r="K3184">
        <v>1328029200</v>
      </c>
      <c r="L3184">
        <v>1323211621</v>
      </c>
      <c r="M3184" t="b">
        <v>1</v>
      </c>
      <c r="N3184">
        <v>151</v>
      </c>
      <c r="O3184" t="b">
        <v>1</v>
      </c>
      <c r="P3184" t="s">
        <v>8269</v>
      </c>
      <c r="Q3184" s="10" t="s">
        <v>8314</v>
      </c>
      <c r="R3184" t="s">
        <v>8315</v>
      </c>
      <c r="S3184">
        <f t="shared" si="198"/>
        <v>101</v>
      </c>
      <c r="T3184">
        <f t="shared" si="199"/>
        <v>2011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4">
        <f t="shared" si="196"/>
        <v>41509.79478009259</v>
      </c>
      <c r="J3185" s="14">
        <f t="shared" si="197"/>
        <v>41491.79478009259</v>
      </c>
      <c r="K3185">
        <v>1377284669</v>
      </c>
      <c r="L3185">
        <v>1375729469</v>
      </c>
      <c r="M3185" t="b">
        <v>1</v>
      </c>
      <c r="N3185">
        <v>68</v>
      </c>
      <c r="O3185" t="b">
        <v>1</v>
      </c>
      <c r="P3185" t="s">
        <v>8269</v>
      </c>
      <c r="Q3185" s="10" t="s">
        <v>8314</v>
      </c>
      <c r="R3185" t="s">
        <v>8315</v>
      </c>
      <c r="S3185">
        <f t="shared" si="198"/>
        <v>109</v>
      </c>
      <c r="T3185">
        <f t="shared" si="199"/>
        <v>2013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4">
        <f t="shared" si="196"/>
        <v>41821.993414351848</v>
      </c>
      <c r="J3186" s="14">
        <f t="shared" si="197"/>
        <v>41791.993414351848</v>
      </c>
      <c r="K3186">
        <v>1404258631</v>
      </c>
      <c r="L3186">
        <v>1401666631</v>
      </c>
      <c r="M3186" t="b">
        <v>1</v>
      </c>
      <c r="N3186">
        <v>46</v>
      </c>
      <c r="O3186" t="b">
        <v>1</v>
      </c>
      <c r="P3186" t="s">
        <v>8269</v>
      </c>
      <c r="Q3186" s="10" t="s">
        <v>8314</v>
      </c>
      <c r="R3186" t="s">
        <v>8315</v>
      </c>
      <c r="S3186">
        <f t="shared" si="198"/>
        <v>107</v>
      </c>
      <c r="T3186">
        <f t="shared" si="199"/>
        <v>2014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4">
        <f t="shared" si="196"/>
        <v>41836.977326388893</v>
      </c>
      <c r="J3187" s="14">
        <f t="shared" si="197"/>
        <v>41829.977326388893</v>
      </c>
      <c r="K3187">
        <v>1405553241</v>
      </c>
      <c r="L3187">
        <v>1404948441</v>
      </c>
      <c r="M3187" t="b">
        <v>1</v>
      </c>
      <c r="N3187">
        <v>24</v>
      </c>
      <c r="O3187" t="b">
        <v>1</v>
      </c>
      <c r="P3187" t="s">
        <v>8269</v>
      </c>
      <c r="Q3187" s="10" t="s">
        <v>8314</v>
      </c>
      <c r="R3187" t="s">
        <v>8315</v>
      </c>
      <c r="S3187">
        <f t="shared" si="198"/>
        <v>100</v>
      </c>
      <c r="T3187">
        <f t="shared" si="199"/>
        <v>2014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4">
        <f t="shared" si="196"/>
        <v>41898.875</v>
      </c>
      <c r="J3188" s="14">
        <f t="shared" si="197"/>
        <v>41868.924050925925</v>
      </c>
      <c r="K3188">
        <v>1410901200</v>
      </c>
      <c r="L3188">
        <v>1408313438</v>
      </c>
      <c r="M3188" t="b">
        <v>1</v>
      </c>
      <c r="N3188">
        <v>70</v>
      </c>
      <c r="O3188" t="b">
        <v>1</v>
      </c>
      <c r="P3188" t="s">
        <v>8269</v>
      </c>
      <c r="Q3188" s="10" t="s">
        <v>8314</v>
      </c>
      <c r="R3188" t="s">
        <v>8315</v>
      </c>
      <c r="S3188">
        <f t="shared" si="198"/>
        <v>102</v>
      </c>
      <c r="T3188">
        <f t="shared" si="199"/>
        <v>2014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4">
        <f t="shared" si="196"/>
        <v>41855.666354166664</v>
      </c>
      <c r="J3189" s="14">
        <f t="shared" si="197"/>
        <v>41835.666354166664</v>
      </c>
      <c r="K3189">
        <v>1407167973</v>
      </c>
      <c r="L3189">
        <v>1405439973</v>
      </c>
      <c r="M3189" t="b">
        <v>1</v>
      </c>
      <c r="N3189">
        <v>244</v>
      </c>
      <c r="O3189" t="b">
        <v>1</v>
      </c>
      <c r="P3189" t="s">
        <v>8269</v>
      </c>
      <c r="Q3189" s="10" t="s">
        <v>8314</v>
      </c>
      <c r="R3189" t="s">
        <v>8315</v>
      </c>
      <c r="S3189">
        <f t="shared" si="198"/>
        <v>116</v>
      </c>
      <c r="T3189">
        <f t="shared" si="199"/>
        <v>2014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4">
        <f t="shared" si="196"/>
        <v>42165.415532407409</v>
      </c>
      <c r="J3190" s="14">
        <f t="shared" si="197"/>
        <v>42144.415532407409</v>
      </c>
      <c r="K3190">
        <v>1433930302</v>
      </c>
      <c r="L3190">
        <v>1432115902</v>
      </c>
      <c r="M3190" t="b">
        <v>0</v>
      </c>
      <c r="N3190">
        <v>9</v>
      </c>
      <c r="O3190" t="b">
        <v>0</v>
      </c>
      <c r="P3190" t="s">
        <v>8303</v>
      </c>
      <c r="Q3190" s="10" t="s">
        <v>8314</v>
      </c>
      <c r="R3190" t="s">
        <v>8356</v>
      </c>
      <c r="S3190">
        <f t="shared" si="198"/>
        <v>65</v>
      </c>
      <c r="T3190">
        <f t="shared" si="199"/>
        <v>2015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4">
        <f t="shared" si="196"/>
        <v>42148.346435185187</v>
      </c>
      <c r="J3191" s="14">
        <f t="shared" si="197"/>
        <v>42118.346435185187</v>
      </c>
      <c r="K3191">
        <v>1432455532</v>
      </c>
      <c r="L3191">
        <v>1429863532</v>
      </c>
      <c r="M3191" t="b">
        <v>0</v>
      </c>
      <c r="N3191">
        <v>19</v>
      </c>
      <c r="O3191" t="b">
        <v>0</v>
      </c>
      <c r="P3191" t="s">
        <v>8303</v>
      </c>
      <c r="Q3191" s="10" t="s">
        <v>8314</v>
      </c>
      <c r="R3191" t="s">
        <v>8356</v>
      </c>
      <c r="S3191">
        <f t="shared" si="198"/>
        <v>12</v>
      </c>
      <c r="T3191">
        <f t="shared" si="199"/>
        <v>2015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4">
        <f t="shared" si="196"/>
        <v>42713.192997685182</v>
      </c>
      <c r="J3192" s="14">
        <f t="shared" si="197"/>
        <v>42683.151331018518</v>
      </c>
      <c r="K3192">
        <v>1481258275</v>
      </c>
      <c r="L3192">
        <v>1478662675</v>
      </c>
      <c r="M3192" t="b">
        <v>0</v>
      </c>
      <c r="N3192">
        <v>0</v>
      </c>
      <c r="O3192" t="b">
        <v>0</v>
      </c>
      <c r="P3192" t="s">
        <v>8303</v>
      </c>
      <c r="Q3192" s="10" t="s">
        <v>8314</v>
      </c>
      <c r="R3192" t="s">
        <v>8356</v>
      </c>
      <c r="S3192">
        <f t="shared" si="198"/>
        <v>0</v>
      </c>
      <c r="T3192">
        <f t="shared" si="199"/>
        <v>2016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4">
        <f t="shared" si="196"/>
        <v>42598.755428240736</v>
      </c>
      <c r="J3193" s="14">
        <f t="shared" si="197"/>
        <v>42538.755428240736</v>
      </c>
      <c r="K3193">
        <v>1471370869</v>
      </c>
      <c r="L3193">
        <v>1466186869</v>
      </c>
      <c r="M3193" t="b">
        <v>0</v>
      </c>
      <c r="N3193">
        <v>4</v>
      </c>
      <c r="O3193" t="b">
        <v>0</v>
      </c>
      <c r="P3193" t="s">
        <v>8303</v>
      </c>
      <c r="Q3193" s="10" t="s">
        <v>8314</v>
      </c>
      <c r="R3193" t="s">
        <v>8356</v>
      </c>
      <c r="S3193">
        <f t="shared" si="198"/>
        <v>4</v>
      </c>
      <c r="T3193">
        <f t="shared" si="199"/>
        <v>2016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4">
        <f t="shared" si="196"/>
        <v>42063.916666666672</v>
      </c>
      <c r="J3194" s="14">
        <f t="shared" si="197"/>
        <v>42018.94049768518</v>
      </c>
      <c r="K3194">
        <v>1425160800</v>
      </c>
      <c r="L3194">
        <v>1421274859</v>
      </c>
      <c r="M3194" t="b">
        <v>0</v>
      </c>
      <c r="N3194">
        <v>8</v>
      </c>
      <c r="O3194" t="b">
        <v>0</v>
      </c>
      <c r="P3194" t="s">
        <v>8303</v>
      </c>
      <c r="Q3194" s="10" t="s">
        <v>8314</v>
      </c>
      <c r="R3194" t="s">
        <v>8356</v>
      </c>
      <c r="S3194">
        <f t="shared" si="198"/>
        <v>1</v>
      </c>
      <c r="T3194">
        <f t="shared" si="199"/>
        <v>2015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4">
        <f t="shared" si="196"/>
        <v>42055.968240740738</v>
      </c>
      <c r="J3195" s="14">
        <f t="shared" si="197"/>
        <v>42010.968240740738</v>
      </c>
      <c r="K3195">
        <v>1424474056</v>
      </c>
      <c r="L3195">
        <v>1420586056</v>
      </c>
      <c r="M3195" t="b">
        <v>0</v>
      </c>
      <c r="N3195">
        <v>24</v>
      </c>
      <c r="O3195" t="b">
        <v>0</v>
      </c>
      <c r="P3195" t="s">
        <v>8303</v>
      </c>
      <c r="Q3195" s="10" t="s">
        <v>8314</v>
      </c>
      <c r="R3195" t="s">
        <v>8356</v>
      </c>
      <c r="S3195">
        <f t="shared" si="198"/>
        <v>12</v>
      </c>
      <c r="T3195">
        <f t="shared" si="199"/>
        <v>2015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4">
        <f t="shared" si="196"/>
        <v>42212.062476851846</v>
      </c>
      <c r="J3196" s="14">
        <f t="shared" si="197"/>
        <v>42182.062476851846</v>
      </c>
      <c r="K3196">
        <v>1437960598</v>
      </c>
      <c r="L3196">
        <v>1435368598</v>
      </c>
      <c r="M3196" t="b">
        <v>0</v>
      </c>
      <c r="N3196">
        <v>0</v>
      </c>
      <c r="O3196" t="b">
        <v>0</v>
      </c>
      <c r="P3196" t="s">
        <v>8303</v>
      </c>
      <c r="Q3196" s="10" t="s">
        <v>8314</v>
      </c>
      <c r="R3196" t="s">
        <v>8356</v>
      </c>
      <c r="S3196">
        <f t="shared" si="198"/>
        <v>0</v>
      </c>
      <c r="T3196">
        <f t="shared" si="199"/>
        <v>2015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4">
        <f t="shared" si="196"/>
        <v>42047.594236111108</v>
      </c>
      <c r="J3197" s="14">
        <f t="shared" si="197"/>
        <v>42017.594236111108</v>
      </c>
      <c r="K3197">
        <v>1423750542</v>
      </c>
      <c r="L3197">
        <v>1421158542</v>
      </c>
      <c r="M3197" t="b">
        <v>0</v>
      </c>
      <c r="N3197">
        <v>39</v>
      </c>
      <c r="O3197" t="b">
        <v>0</v>
      </c>
      <c r="P3197" t="s">
        <v>8303</v>
      </c>
      <c r="Q3197" s="10" t="s">
        <v>8314</v>
      </c>
      <c r="R3197" t="s">
        <v>8356</v>
      </c>
      <c r="S3197">
        <f t="shared" si="198"/>
        <v>59</v>
      </c>
      <c r="T3197">
        <f t="shared" si="199"/>
        <v>2015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4">
        <f t="shared" si="196"/>
        <v>42217.583333333328</v>
      </c>
      <c r="J3198" s="14">
        <f t="shared" si="197"/>
        <v>42157.598090277781</v>
      </c>
      <c r="K3198">
        <v>1438437600</v>
      </c>
      <c r="L3198">
        <v>1433254875</v>
      </c>
      <c r="M3198" t="b">
        <v>0</v>
      </c>
      <c r="N3198">
        <v>6</v>
      </c>
      <c r="O3198" t="b">
        <v>0</v>
      </c>
      <c r="P3198" t="s">
        <v>8303</v>
      </c>
      <c r="Q3198" s="10" t="s">
        <v>8314</v>
      </c>
      <c r="R3198" t="s">
        <v>8356</v>
      </c>
      <c r="S3198">
        <f t="shared" si="198"/>
        <v>0</v>
      </c>
      <c r="T3198">
        <f t="shared" si="199"/>
        <v>2015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4">
        <f t="shared" si="196"/>
        <v>42039.493263888886</v>
      </c>
      <c r="J3199" s="14">
        <f t="shared" si="197"/>
        <v>42009.493263888886</v>
      </c>
      <c r="K3199">
        <v>1423050618</v>
      </c>
      <c r="L3199">
        <v>1420458618</v>
      </c>
      <c r="M3199" t="b">
        <v>0</v>
      </c>
      <c r="N3199">
        <v>4</v>
      </c>
      <c r="O3199" t="b">
        <v>0</v>
      </c>
      <c r="P3199" t="s">
        <v>8303</v>
      </c>
      <c r="Q3199" s="10" t="s">
        <v>8314</v>
      </c>
      <c r="R3199" t="s">
        <v>8356</v>
      </c>
      <c r="S3199">
        <f t="shared" si="198"/>
        <v>11</v>
      </c>
      <c r="T3199">
        <f t="shared" si="199"/>
        <v>2015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4">
        <f t="shared" si="196"/>
        <v>42051.424502314811</v>
      </c>
      <c r="J3200" s="14">
        <f t="shared" si="197"/>
        <v>42013.424502314811</v>
      </c>
      <c r="K3200">
        <v>1424081477</v>
      </c>
      <c r="L3200">
        <v>1420798277</v>
      </c>
      <c r="M3200" t="b">
        <v>0</v>
      </c>
      <c r="N3200">
        <v>3</v>
      </c>
      <c r="O3200" t="b">
        <v>0</v>
      </c>
      <c r="P3200" t="s">
        <v>8303</v>
      </c>
      <c r="Q3200" s="10" t="s">
        <v>8314</v>
      </c>
      <c r="R3200" t="s">
        <v>8356</v>
      </c>
      <c r="S3200">
        <f t="shared" si="198"/>
        <v>0</v>
      </c>
      <c r="T3200">
        <f t="shared" si="199"/>
        <v>2015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4">
        <f t="shared" si="196"/>
        <v>41888.875</v>
      </c>
      <c r="J3201" s="14">
        <f t="shared" si="197"/>
        <v>41858.761782407404</v>
      </c>
      <c r="K3201">
        <v>1410037200</v>
      </c>
      <c r="L3201">
        <v>1407435418</v>
      </c>
      <c r="M3201" t="b">
        <v>0</v>
      </c>
      <c r="N3201">
        <v>53</v>
      </c>
      <c r="O3201" t="b">
        <v>0</v>
      </c>
      <c r="P3201" t="s">
        <v>8303</v>
      </c>
      <c r="Q3201" s="10" t="s">
        <v>8314</v>
      </c>
      <c r="R3201" t="s">
        <v>8356</v>
      </c>
      <c r="S3201">
        <f t="shared" si="198"/>
        <v>52</v>
      </c>
      <c r="T3201">
        <f t="shared" si="199"/>
        <v>2014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4">
        <f t="shared" ref="I3202:I3265" si="200">K3202/60/60/24+DATE(1970,1,1)</f>
        <v>42490.231944444444</v>
      </c>
      <c r="J3202" s="14">
        <f t="shared" ref="J3202:J3265" si="201">L3202/60/60/24+DATE(1970,1,1)</f>
        <v>42460.320613425924</v>
      </c>
      <c r="K3202">
        <v>1461994440</v>
      </c>
      <c r="L3202">
        <v>1459410101</v>
      </c>
      <c r="M3202" t="b">
        <v>0</v>
      </c>
      <c r="N3202">
        <v>1</v>
      </c>
      <c r="O3202" t="b">
        <v>0</v>
      </c>
      <c r="P3202" t="s">
        <v>8303</v>
      </c>
      <c r="Q3202" s="10" t="s">
        <v>8314</v>
      </c>
      <c r="R3202" t="s">
        <v>8356</v>
      </c>
      <c r="S3202">
        <f t="shared" ref="S3202:S3265" si="202">ROUND(E3202/D3202*100,0)</f>
        <v>0</v>
      </c>
      <c r="T3202">
        <f t="shared" ref="T3202:T3265" si="203">YEAR(J3202)</f>
        <v>2016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4">
        <f t="shared" si="200"/>
        <v>41882.767094907409</v>
      </c>
      <c r="J3203" s="14">
        <f t="shared" si="201"/>
        <v>41861.767094907409</v>
      </c>
      <c r="K3203">
        <v>1409509477</v>
      </c>
      <c r="L3203">
        <v>1407695077</v>
      </c>
      <c r="M3203" t="b">
        <v>0</v>
      </c>
      <c r="N3203">
        <v>2</v>
      </c>
      <c r="O3203" t="b">
        <v>0</v>
      </c>
      <c r="P3203" t="s">
        <v>8303</v>
      </c>
      <c r="Q3203" s="10" t="s">
        <v>8314</v>
      </c>
      <c r="R3203" t="s">
        <v>8356</v>
      </c>
      <c r="S3203">
        <f t="shared" si="202"/>
        <v>1</v>
      </c>
      <c r="T3203">
        <f t="shared" si="203"/>
        <v>2014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4">
        <f t="shared" si="200"/>
        <v>42352.249305555553</v>
      </c>
      <c r="J3204" s="14">
        <f t="shared" si="201"/>
        <v>42293.853541666671</v>
      </c>
      <c r="K3204">
        <v>1450072740</v>
      </c>
      <c r="L3204">
        <v>1445027346</v>
      </c>
      <c r="M3204" t="b">
        <v>0</v>
      </c>
      <c r="N3204">
        <v>25</v>
      </c>
      <c r="O3204" t="b">
        <v>0</v>
      </c>
      <c r="P3204" t="s">
        <v>8303</v>
      </c>
      <c r="Q3204" s="10" t="s">
        <v>8314</v>
      </c>
      <c r="R3204" t="s">
        <v>8356</v>
      </c>
      <c r="S3204">
        <f t="shared" si="202"/>
        <v>55</v>
      </c>
      <c r="T3204">
        <f t="shared" si="203"/>
        <v>2015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4">
        <f t="shared" si="200"/>
        <v>42272.988680555558</v>
      </c>
      <c r="J3205" s="14">
        <f t="shared" si="201"/>
        <v>42242.988680555558</v>
      </c>
      <c r="K3205">
        <v>1443224622</v>
      </c>
      <c r="L3205">
        <v>1440632622</v>
      </c>
      <c r="M3205" t="b">
        <v>0</v>
      </c>
      <c r="N3205">
        <v>6</v>
      </c>
      <c r="O3205" t="b">
        <v>0</v>
      </c>
      <c r="P3205" t="s">
        <v>8303</v>
      </c>
      <c r="Q3205" s="10" t="s">
        <v>8314</v>
      </c>
      <c r="R3205" t="s">
        <v>8356</v>
      </c>
      <c r="S3205">
        <f t="shared" si="202"/>
        <v>25</v>
      </c>
      <c r="T3205">
        <f t="shared" si="203"/>
        <v>2015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4">
        <f t="shared" si="200"/>
        <v>42202.676388888889</v>
      </c>
      <c r="J3206" s="14">
        <f t="shared" si="201"/>
        <v>42172.686099537037</v>
      </c>
      <c r="K3206">
        <v>1437149640</v>
      </c>
      <c r="L3206">
        <v>1434558479</v>
      </c>
      <c r="M3206" t="b">
        <v>0</v>
      </c>
      <c r="N3206">
        <v>0</v>
      </c>
      <c r="O3206" t="b">
        <v>0</v>
      </c>
      <c r="P3206" t="s">
        <v>8303</v>
      </c>
      <c r="Q3206" s="10" t="s">
        <v>8314</v>
      </c>
      <c r="R3206" t="s">
        <v>8356</v>
      </c>
      <c r="S3206">
        <f t="shared" si="202"/>
        <v>0</v>
      </c>
      <c r="T3206">
        <f t="shared" si="203"/>
        <v>2015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4">
        <f t="shared" si="200"/>
        <v>42125.374675925923</v>
      </c>
      <c r="J3207" s="14">
        <f t="shared" si="201"/>
        <v>42095.374675925923</v>
      </c>
      <c r="K3207">
        <v>1430470772</v>
      </c>
      <c r="L3207">
        <v>1427878772</v>
      </c>
      <c r="M3207" t="b">
        <v>0</v>
      </c>
      <c r="N3207">
        <v>12</v>
      </c>
      <c r="O3207" t="b">
        <v>0</v>
      </c>
      <c r="P3207" t="s">
        <v>8303</v>
      </c>
      <c r="Q3207" s="10" t="s">
        <v>8314</v>
      </c>
      <c r="R3207" t="s">
        <v>8356</v>
      </c>
      <c r="S3207">
        <f t="shared" si="202"/>
        <v>3</v>
      </c>
      <c r="T3207">
        <f t="shared" si="203"/>
        <v>2015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4">
        <f t="shared" si="200"/>
        <v>42266.276053240741</v>
      </c>
      <c r="J3208" s="14">
        <f t="shared" si="201"/>
        <v>42236.276053240741</v>
      </c>
      <c r="K3208">
        <v>1442644651</v>
      </c>
      <c r="L3208">
        <v>1440052651</v>
      </c>
      <c r="M3208" t="b">
        <v>0</v>
      </c>
      <c r="N3208">
        <v>0</v>
      </c>
      <c r="O3208" t="b">
        <v>0</v>
      </c>
      <c r="P3208" t="s">
        <v>8303</v>
      </c>
      <c r="Q3208" s="10" t="s">
        <v>8314</v>
      </c>
      <c r="R3208" t="s">
        <v>8356</v>
      </c>
      <c r="S3208">
        <f t="shared" si="202"/>
        <v>0</v>
      </c>
      <c r="T3208">
        <f t="shared" si="203"/>
        <v>2015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4">
        <f t="shared" si="200"/>
        <v>42117.236192129625</v>
      </c>
      <c r="J3209" s="14">
        <f t="shared" si="201"/>
        <v>42057.277858796297</v>
      </c>
      <c r="K3209">
        <v>1429767607</v>
      </c>
      <c r="L3209">
        <v>1424587207</v>
      </c>
      <c r="M3209" t="b">
        <v>0</v>
      </c>
      <c r="N3209">
        <v>36</v>
      </c>
      <c r="O3209" t="b">
        <v>0</v>
      </c>
      <c r="P3209" t="s">
        <v>8303</v>
      </c>
      <c r="Q3209" s="10" t="s">
        <v>8314</v>
      </c>
      <c r="R3209" t="s">
        <v>8356</v>
      </c>
      <c r="S3209">
        <f t="shared" si="202"/>
        <v>46</v>
      </c>
      <c r="T3209">
        <f t="shared" si="203"/>
        <v>2015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4">
        <f t="shared" si="200"/>
        <v>41848.605057870373</v>
      </c>
      <c r="J3210" s="14">
        <f t="shared" si="201"/>
        <v>41827.605057870373</v>
      </c>
      <c r="K3210">
        <v>1406557877</v>
      </c>
      <c r="L3210">
        <v>1404743477</v>
      </c>
      <c r="M3210" t="b">
        <v>1</v>
      </c>
      <c r="N3210">
        <v>82</v>
      </c>
      <c r="O3210" t="b">
        <v>1</v>
      </c>
      <c r="P3210" t="s">
        <v>8269</v>
      </c>
      <c r="Q3210" s="10" t="s">
        <v>8314</v>
      </c>
      <c r="R3210" t="s">
        <v>8315</v>
      </c>
      <c r="S3210">
        <f t="shared" si="202"/>
        <v>104</v>
      </c>
      <c r="T3210">
        <f t="shared" si="203"/>
        <v>2014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4">
        <f t="shared" si="200"/>
        <v>41810.958333333336</v>
      </c>
      <c r="J3211" s="14">
        <f t="shared" si="201"/>
        <v>41778.637245370373</v>
      </c>
      <c r="K3211">
        <v>1403305200</v>
      </c>
      <c r="L3211">
        <v>1400512658</v>
      </c>
      <c r="M3211" t="b">
        <v>1</v>
      </c>
      <c r="N3211">
        <v>226</v>
      </c>
      <c r="O3211" t="b">
        <v>1</v>
      </c>
      <c r="P3211" t="s">
        <v>8269</v>
      </c>
      <c r="Q3211" s="10" t="s">
        <v>8314</v>
      </c>
      <c r="R3211" t="s">
        <v>8315</v>
      </c>
      <c r="S3211">
        <f t="shared" si="202"/>
        <v>119</v>
      </c>
      <c r="T3211">
        <f t="shared" si="203"/>
        <v>2014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4">
        <f t="shared" si="200"/>
        <v>41061.165972222225</v>
      </c>
      <c r="J3212" s="14">
        <f t="shared" si="201"/>
        <v>41013.936562499999</v>
      </c>
      <c r="K3212">
        <v>1338523140</v>
      </c>
      <c r="L3212">
        <v>1334442519</v>
      </c>
      <c r="M3212" t="b">
        <v>1</v>
      </c>
      <c r="N3212">
        <v>60</v>
      </c>
      <c r="O3212" t="b">
        <v>1</v>
      </c>
      <c r="P3212" t="s">
        <v>8269</v>
      </c>
      <c r="Q3212" s="10" t="s">
        <v>8314</v>
      </c>
      <c r="R3212" t="s">
        <v>8315</v>
      </c>
      <c r="S3212">
        <f t="shared" si="202"/>
        <v>126</v>
      </c>
      <c r="T3212">
        <f t="shared" si="203"/>
        <v>2012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4">
        <f t="shared" si="200"/>
        <v>41866.083333333336</v>
      </c>
      <c r="J3213" s="14">
        <f t="shared" si="201"/>
        <v>41834.586574074077</v>
      </c>
      <c r="K3213">
        <v>1408068000</v>
      </c>
      <c r="L3213">
        <v>1405346680</v>
      </c>
      <c r="M3213" t="b">
        <v>1</v>
      </c>
      <c r="N3213">
        <v>322</v>
      </c>
      <c r="O3213" t="b">
        <v>1</v>
      </c>
      <c r="P3213" t="s">
        <v>8269</v>
      </c>
      <c r="Q3213" s="10" t="s">
        <v>8314</v>
      </c>
      <c r="R3213" t="s">
        <v>8315</v>
      </c>
      <c r="S3213">
        <f t="shared" si="202"/>
        <v>120</v>
      </c>
      <c r="T3213">
        <f t="shared" si="203"/>
        <v>2014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4">
        <f t="shared" si="200"/>
        <v>41859.795729166668</v>
      </c>
      <c r="J3214" s="14">
        <f t="shared" si="201"/>
        <v>41829.795729166668</v>
      </c>
      <c r="K3214">
        <v>1407524751</v>
      </c>
      <c r="L3214">
        <v>1404932751</v>
      </c>
      <c r="M3214" t="b">
        <v>1</v>
      </c>
      <c r="N3214">
        <v>94</v>
      </c>
      <c r="O3214" t="b">
        <v>1</v>
      </c>
      <c r="P3214" t="s">
        <v>8269</v>
      </c>
      <c r="Q3214" s="10" t="s">
        <v>8314</v>
      </c>
      <c r="R3214" t="s">
        <v>8315</v>
      </c>
      <c r="S3214">
        <f t="shared" si="202"/>
        <v>126</v>
      </c>
      <c r="T3214">
        <f t="shared" si="203"/>
        <v>2014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4">
        <f t="shared" si="200"/>
        <v>42211.763414351852</v>
      </c>
      <c r="J3215" s="14">
        <f t="shared" si="201"/>
        <v>42171.763414351852</v>
      </c>
      <c r="K3215">
        <v>1437934759</v>
      </c>
      <c r="L3215">
        <v>1434478759</v>
      </c>
      <c r="M3215" t="b">
        <v>1</v>
      </c>
      <c r="N3215">
        <v>47</v>
      </c>
      <c r="O3215" t="b">
        <v>1</v>
      </c>
      <c r="P3215" t="s">
        <v>8269</v>
      </c>
      <c r="Q3215" s="10" t="s">
        <v>8314</v>
      </c>
      <c r="R3215" t="s">
        <v>8315</v>
      </c>
      <c r="S3215">
        <f t="shared" si="202"/>
        <v>100</v>
      </c>
      <c r="T3215">
        <f t="shared" si="203"/>
        <v>2015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4">
        <f t="shared" si="200"/>
        <v>42374.996527777781</v>
      </c>
      <c r="J3216" s="14">
        <f t="shared" si="201"/>
        <v>42337.792511574073</v>
      </c>
      <c r="K3216">
        <v>1452038100</v>
      </c>
      <c r="L3216">
        <v>1448823673</v>
      </c>
      <c r="M3216" t="b">
        <v>1</v>
      </c>
      <c r="N3216">
        <v>115</v>
      </c>
      <c r="O3216" t="b">
        <v>1</v>
      </c>
      <c r="P3216" t="s">
        <v>8269</v>
      </c>
      <c r="Q3216" s="10" t="s">
        <v>8314</v>
      </c>
      <c r="R3216" t="s">
        <v>8315</v>
      </c>
      <c r="S3216">
        <f t="shared" si="202"/>
        <v>102</v>
      </c>
      <c r="T3216">
        <f t="shared" si="203"/>
        <v>2015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4">
        <f t="shared" si="200"/>
        <v>42257.165972222225</v>
      </c>
      <c r="J3217" s="14">
        <f t="shared" si="201"/>
        <v>42219.665173611109</v>
      </c>
      <c r="K3217">
        <v>1441857540</v>
      </c>
      <c r="L3217">
        <v>1438617471</v>
      </c>
      <c r="M3217" t="b">
        <v>1</v>
      </c>
      <c r="N3217">
        <v>134</v>
      </c>
      <c r="O3217" t="b">
        <v>1</v>
      </c>
      <c r="P3217" t="s">
        <v>8269</v>
      </c>
      <c r="Q3217" s="10" t="s">
        <v>8314</v>
      </c>
      <c r="R3217" t="s">
        <v>8315</v>
      </c>
      <c r="S3217">
        <f t="shared" si="202"/>
        <v>100</v>
      </c>
      <c r="T3217">
        <f t="shared" si="203"/>
        <v>2015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4">
        <f t="shared" si="200"/>
        <v>42196.604166666672</v>
      </c>
      <c r="J3218" s="14">
        <f t="shared" si="201"/>
        <v>42165.462627314817</v>
      </c>
      <c r="K3218">
        <v>1436625000</v>
      </c>
      <c r="L3218">
        <v>1433934371</v>
      </c>
      <c r="M3218" t="b">
        <v>1</v>
      </c>
      <c r="N3218">
        <v>35</v>
      </c>
      <c r="O3218" t="b">
        <v>1</v>
      </c>
      <c r="P3218" t="s">
        <v>8269</v>
      </c>
      <c r="Q3218" s="10" t="s">
        <v>8314</v>
      </c>
      <c r="R3218" t="s">
        <v>8315</v>
      </c>
      <c r="S3218">
        <f t="shared" si="202"/>
        <v>100</v>
      </c>
      <c r="T3218">
        <f t="shared" si="203"/>
        <v>2015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4">
        <f t="shared" si="200"/>
        <v>42678.546111111107</v>
      </c>
      <c r="J3219" s="14">
        <f t="shared" si="201"/>
        <v>42648.546111111107</v>
      </c>
      <c r="K3219">
        <v>1478264784</v>
      </c>
      <c r="L3219">
        <v>1475672784</v>
      </c>
      <c r="M3219" t="b">
        <v>1</v>
      </c>
      <c r="N3219">
        <v>104</v>
      </c>
      <c r="O3219" t="b">
        <v>1</v>
      </c>
      <c r="P3219" t="s">
        <v>8269</v>
      </c>
      <c r="Q3219" s="10" t="s">
        <v>8314</v>
      </c>
      <c r="R3219" t="s">
        <v>8315</v>
      </c>
      <c r="S3219">
        <f t="shared" si="202"/>
        <v>116</v>
      </c>
      <c r="T3219">
        <f t="shared" si="203"/>
        <v>2016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4">
        <f t="shared" si="200"/>
        <v>42004</v>
      </c>
      <c r="J3220" s="14">
        <f t="shared" si="201"/>
        <v>41971.002152777779</v>
      </c>
      <c r="K3220">
        <v>1419984000</v>
      </c>
      <c r="L3220">
        <v>1417132986</v>
      </c>
      <c r="M3220" t="b">
        <v>1</v>
      </c>
      <c r="N3220">
        <v>184</v>
      </c>
      <c r="O3220" t="b">
        <v>1</v>
      </c>
      <c r="P3220" t="s">
        <v>8269</v>
      </c>
      <c r="Q3220" s="10" t="s">
        <v>8314</v>
      </c>
      <c r="R3220" t="s">
        <v>8315</v>
      </c>
      <c r="S3220">
        <f t="shared" si="202"/>
        <v>102</v>
      </c>
      <c r="T3220">
        <f t="shared" si="203"/>
        <v>2014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4">
        <f t="shared" si="200"/>
        <v>42085.941516203704</v>
      </c>
      <c r="J3221" s="14">
        <f t="shared" si="201"/>
        <v>42050.983182870375</v>
      </c>
      <c r="K3221">
        <v>1427063747</v>
      </c>
      <c r="L3221">
        <v>1424043347</v>
      </c>
      <c r="M3221" t="b">
        <v>1</v>
      </c>
      <c r="N3221">
        <v>119</v>
      </c>
      <c r="O3221" t="b">
        <v>1</v>
      </c>
      <c r="P3221" t="s">
        <v>8269</v>
      </c>
      <c r="Q3221" s="10" t="s">
        <v>8314</v>
      </c>
      <c r="R3221" t="s">
        <v>8315</v>
      </c>
      <c r="S3221">
        <f t="shared" si="202"/>
        <v>100</v>
      </c>
      <c r="T3221">
        <f t="shared" si="203"/>
        <v>2015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4">
        <f t="shared" si="200"/>
        <v>42806.875</v>
      </c>
      <c r="J3222" s="14">
        <f t="shared" si="201"/>
        <v>42772.833379629628</v>
      </c>
      <c r="K3222">
        <v>1489352400</v>
      </c>
      <c r="L3222">
        <v>1486411204</v>
      </c>
      <c r="M3222" t="b">
        <v>1</v>
      </c>
      <c r="N3222">
        <v>59</v>
      </c>
      <c r="O3222" t="b">
        <v>1</v>
      </c>
      <c r="P3222" t="s">
        <v>8269</v>
      </c>
      <c r="Q3222" s="10" t="s">
        <v>8314</v>
      </c>
      <c r="R3222" t="s">
        <v>8315</v>
      </c>
      <c r="S3222">
        <f t="shared" si="202"/>
        <v>101</v>
      </c>
      <c r="T3222">
        <f t="shared" si="203"/>
        <v>2017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4">
        <f t="shared" si="200"/>
        <v>42190.696793981479</v>
      </c>
      <c r="J3223" s="14">
        <f t="shared" si="201"/>
        <v>42155.696793981479</v>
      </c>
      <c r="K3223">
        <v>1436114603</v>
      </c>
      <c r="L3223">
        <v>1433090603</v>
      </c>
      <c r="M3223" t="b">
        <v>1</v>
      </c>
      <c r="N3223">
        <v>113</v>
      </c>
      <c r="O3223" t="b">
        <v>1</v>
      </c>
      <c r="P3223" t="s">
        <v>8269</v>
      </c>
      <c r="Q3223" s="10" t="s">
        <v>8314</v>
      </c>
      <c r="R3223" t="s">
        <v>8315</v>
      </c>
      <c r="S3223">
        <f t="shared" si="202"/>
        <v>103</v>
      </c>
      <c r="T3223">
        <f t="shared" si="203"/>
        <v>2015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4">
        <f t="shared" si="200"/>
        <v>42301.895138888889</v>
      </c>
      <c r="J3224" s="14">
        <f t="shared" si="201"/>
        <v>42270.582141203704</v>
      </c>
      <c r="K3224">
        <v>1445722140</v>
      </c>
      <c r="L3224">
        <v>1443016697</v>
      </c>
      <c r="M3224" t="b">
        <v>1</v>
      </c>
      <c r="N3224">
        <v>84</v>
      </c>
      <c r="O3224" t="b">
        <v>1</v>
      </c>
      <c r="P3224" t="s">
        <v>8269</v>
      </c>
      <c r="Q3224" s="10" t="s">
        <v>8314</v>
      </c>
      <c r="R3224" t="s">
        <v>8315</v>
      </c>
      <c r="S3224">
        <f t="shared" si="202"/>
        <v>125</v>
      </c>
      <c r="T3224">
        <f t="shared" si="203"/>
        <v>2015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4">
        <f t="shared" si="200"/>
        <v>42236.835370370376</v>
      </c>
      <c r="J3225" s="14">
        <f t="shared" si="201"/>
        <v>42206.835370370376</v>
      </c>
      <c r="K3225">
        <v>1440100976</v>
      </c>
      <c r="L3225">
        <v>1437508976</v>
      </c>
      <c r="M3225" t="b">
        <v>1</v>
      </c>
      <c r="N3225">
        <v>74</v>
      </c>
      <c r="O3225" t="b">
        <v>1</v>
      </c>
      <c r="P3225" t="s">
        <v>8269</v>
      </c>
      <c r="Q3225" s="10" t="s">
        <v>8314</v>
      </c>
      <c r="R3225" t="s">
        <v>8315</v>
      </c>
      <c r="S3225">
        <f t="shared" si="202"/>
        <v>110</v>
      </c>
      <c r="T3225">
        <f t="shared" si="203"/>
        <v>2015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4">
        <f t="shared" si="200"/>
        <v>42745.208333333328</v>
      </c>
      <c r="J3226" s="14">
        <f t="shared" si="201"/>
        <v>42697.850844907407</v>
      </c>
      <c r="K3226">
        <v>1484024400</v>
      </c>
      <c r="L3226">
        <v>1479932713</v>
      </c>
      <c r="M3226" t="b">
        <v>1</v>
      </c>
      <c r="N3226">
        <v>216</v>
      </c>
      <c r="O3226" t="b">
        <v>1</v>
      </c>
      <c r="P3226" t="s">
        <v>8269</v>
      </c>
      <c r="Q3226" s="10" t="s">
        <v>8314</v>
      </c>
      <c r="R3226" t="s">
        <v>8315</v>
      </c>
      <c r="S3226">
        <f t="shared" si="202"/>
        <v>102</v>
      </c>
      <c r="T3226">
        <f t="shared" si="203"/>
        <v>2016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4">
        <f t="shared" si="200"/>
        <v>42524.875</v>
      </c>
      <c r="J3227" s="14">
        <f t="shared" si="201"/>
        <v>42503.559467592597</v>
      </c>
      <c r="K3227">
        <v>1464987600</v>
      </c>
      <c r="L3227">
        <v>1463145938</v>
      </c>
      <c r="M3227" t="b">
        <v>1</v>
      </c>
      <c r="N3227">
        <v>39</v>
      </c>
      <c r="O3227" t="b">
        <v>1</v>
      </c>
      <c r="P3227" t="s">
        <v>8269</v>
      </c>
      <c r="Q3227" s="10" t="s">
        <v>8314</v>
      </c>
      <c r="R3227" t="s">
        <v>8315</v>
      </c>
      <c r="S3227">
        <f t="shared" si="202"/>
        <v>102</v>
      </c>
      <c r="T3227">
        <f t="shared" si="203"/>
        <v>2016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4">
        <f t="shared" si="200"/>
        <v>42307.583472222221</v>
      </c>
      <c r="J3228" s="14">
        <f t="shared" si="201"/>
        <v>42277.583472222221</v>
      </c>
      <c r="K3228">
        <v>1446213612</v>
      </c>
      <c r="L3228">
        <v>1443621612</v>
      </c>
      <c r="M3228" t="b">
        <v>1</v>
      </c>
      <c r="N3228">
        <v>21</v>
      </c>
      <c r="O3228" t="b">
        <v>1</v>
      </c>
      <c r="P3228" t="s">
        <v>8269</v>
      </c>
      <c r="Q3228" s="10" t="s">
        <v>8314</v>
      </c>
      <c r="R3228" t="s">
        <v>8315</v>
      </c>
      <c r="S3228">
        <f t="shared" si="202"/>
        <v>104</v>
      </c>
      <c r="T3228">
        <f t="shared" si="203"/>
        <v>2015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4">
        <f t="shared" si="200"/>
        <v>42752.882361111115</v>
      </c>
      <c r="J3229" s="14">
        <f t="shared" si="201"/>
        <v>42722.882361111115</v>
      </c>
      <c r="K3229">
        <v>1484687436</v>
      </c>
      <c r="L3229">
        <v>1482095436</v>
      </c>
      <c r="M3229" t="b">
        <v>0</v>
      </c>
      <c r="N3229">
        <v>30</v>
      </c>
      <c r="O3229" t="b">
        <v>1</v>
      </c>
      <c r="P3229" t="s">
        <v>8269</v>
      </c>
      <c r="Q3229" s="10" t="s">
        <v>8314</v>
      </c>
      <c r="R3229" t="s">
        <v>8315</v>
      </c>
      <c r="S3229">
        <f t="shared" si="202"/>
        <v>125</v>
      </c>
      <c r="T3229">
        <f t="shared" si="203"/>
        <v>2016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4">
        <f t="shared" si="200"/>
        <v>42355.207638888889</v>
      </c>
      <c r="J3230" s="14">
        <f t="shared" si="201"/>
        <v>42323.70930555556</v>
      </c>
      <c r="K3230">
        <v>1450328340</v>
      </c>
      <c r="L3230">
        <v>1447606884</v>
      </c>
      <c r="M3230" t="b">
        <v>1</v>
      </c>
      <c r="N3230">
        <v>37</v>
      </c>
      <c r="O3230" t="b">
        <v>1</v>
      </c>
      <c r="P3230" t="s">
        <v>8269</v>
      </c>
      <c r="Q3230" s="10" t="s">
        <v>8314</v>
      </c>
      <c r="R3230" t="s">
        <v>8315</v>
      </c>
      <c r="S3230">
        <f t="shared" si="202"/>
        <v>102</v>
      </c>
      <c r="T3230">
        <f t="shared" si="203"/>
        <v>2015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4">
        <f t="shared" si="200"/>
        <v>41963.333310185189</v>
      </c>
      <c r="J3231" s="14">
        <f t="shared" si="201"/>
        <v>41933.291643518518</v>
      </c>
      <c r="K3231">
        <v>1416470398</v>
      </c>
      <c r="L3231">
        <v>1413874798</v>
      </c>
      <c r="M3231" t="b">
        <v>1</v>
      </c>
      <c r="N3231">
        <v>202</v>
      </c>
      <c r="O3231" t="b">
        <v>1</v>
      </c>
      <c r="P3231" t="s">
        <v>8269</v>
      </c>
      <c r="Q3231" s="10" t="s">
        <v>8314</v>
      </c>
      <c r="R3231" t="s">
        <v>8315</v>
      </c>
      <c r="S3231">
        <f t="shared" si="202"/>
        <v>108</v>
      </c>
      <c r="T3231">
        <f t="shared" si="203"/>
        <v>2014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4">
        <f t="shared" si="200"/>
        <v>41913.165972222225</v>
      </c>
      <c r="J3232" s="14">
        <f t="shared" si="201"/>
        <v>41898.168125000004</v>
      </c>
      <c r="K3232">
        <v>1412135940</v>
      </c>
      <c r="L3232">
        <v>1410840126</v>
      </c>
      <c r="M3232" t="b">
        <v>1</v>
      </c>
      <c r="N3232">
        <v>37</v>
      </c>
      <c r="O3232" t="b">
        <v>1</v>
      </c>
      <c r="P3232" t="s">
        <v>8269</v>
      </c>
      <c r="Q3232" s="10" t="s">
        <v>8314</v>
      </c>
      <c r="R3232" t="s">
        <v>8315</v>
      </c>
      <c r="S3232">
        <f t="shared" si="202"/>
        <v>110</v>
      </c>
      <c r="T3232">
        <f t="shared" si="203"/>
        <v>2014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4">
        <f t="shared" si="200"/>
        <v>42476.943831018521</v>
      </c>
      <c r="J3233" s="14">
        <f t="shared" si="201"/>
        <v>42446.943831018521</v>
      </c>
      <c r="K3233">
        <v>1460846347</v>
      </c>
      <c r="L3233">
        <v>1458254347</v>
      </c>
      <c r="M3233" t="b">
        <v>0</v>
      </c>
      <c r="N3233">
        <v>28</v>
      </c>
      <c r="O3233" t="b">
        <v>1</v>
      </c>
      <c r="P3233" t="s">
        <v>8269</v>
      </c>
      <c r="Q3233" s="10" t="s">
        <v>8314</v>
      </c>
      <c r="R3233" t="s">
        <v>8315</v>
      </c>
      <c r="S3233">
        <f t="shared" si="202"/>
        <v>161</v>
      </c>
      <c r="T3233">
        <f t="shared" si="203"/>
        <v>2016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4">
        <f t="shared" si="200"/>
        <v>42494.165972222225</v>
      </c>
      <c r="J3234" s="14">
        <f t="shared" si="201"/>
        <v>42463.81385416667</v>
      </c>
      <c r="K3234">
        <v>1462334340</v>
      </c>
      <c r="L3234">
        <v>1459711917</v>
      </c>
      <c r="M3234" t="b">
        <v>1</v>
      </c>
      <c r="N3234">
        <v>26</v>
      </c>
      <c r="O3234" t="b">
        <v>1</v>
      </c>
      <c r="P3234" t="s">
        <v>8269</v>
      </c>
      <c r="Q3234" s="10" t="s">
        <v>8314</v>
      </c>
      <c r="R3234" t="s">
        <v>8315</v>
      </c>
      <c r="S3234">
        <f t="shared" si="202"/>
        <v>131</v>
      </c>
      <c r="T3234">
        <f t="shared" si="203"/>
        <v>2016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4">
        <f t="shared" si="200"/>
        <v>42796.805034722223</v>
      </c>
      <c r="J3235" s="14">
        <f t="shared" si="201"/>
        <v>42766.805034722223</v>
      </c>
      <c r="K3235">
        <v>1488482355</v>
      </c>
      <c r="L3235">
        <v>1485890355</v>
      </c>
      <c r="M3235" t="b">
        <v>0</v>
      </c>
      <c r="N3235">
        <v>61</v>
      </c>
      <c r="O3235" t="b">
        <v>1</v>
      </c>
      <c r="P3235" t="s">
        <v>8269</v>
      </c>
      <c r="Q3235" s="10" t="s">
        <v>8314</v>
      </c>
      <c r="R3235" t="s">
        <v>8315</v>
      </c>
      <c r="S3235">
        <f t="shared" si="202"/>
        <v>119</v>
      </c>
      <c r="T3235">
        <f t="shared" si="203"/>
        <v>2017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4">
        <f t="shared" si="200"/>
        <v>42767.979861111111</v>
      </c>
      <c r="J3236" s="14">
        <f t="shared" si="201"/>
        <v>42734.789444444439</v>
      </c>
      <c r="K3236">
        <v>1485991860</v>
      </c>
      <c r="L3236">
        <v>1483124208</v>
      </c>
      <c r="M3236" t="b">
        <v>0</v>
      </c>
      <c r="N3236">
        <v>115</v>
      </c>
      <c r="O3236" t="b">
        <v>1</v>
      </c>
      <c r="P3236" t="s">
        <v>8269</v>
      </c>
      <c r="Q3236" s="10" t="s">
        <v>8314</v>
      </c>
      <c r="R3236" t="s">
        <v>8315</v>
      </c>
      <c r="S3236">
        <f t="shared" si="202"/>
        <v>100</v>
      </c>
      <c r="T3236">
        <f t="shared" si="203"/>
        <v>2016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4">
        <f t="shared" si="200"/>
        <v>42552.347812499997</v>
      </c>
      <c r="J3237" s="14">
        <f t="shared" si="201"/>
        <v>42522.347812499997</v>
      </c>
      <c r="K3237">
        <v>1467361251</v>
      </c>
      <c r="L3237">
        <v>1464769251</v>
      </c>
      <c r="M3237" t="b">
        <v>1</v>
      </c>
      <c r="N3237">
        <v>181</v>
      </c>
      <c r="O3237" t="b">
        <v>1</v>
      </c>
      <c r="P3237" t="s">
        <v>8269</v>
      </c>
      <c r="Q3237" s="10" t="s">
        <v>8314</v>
      </c>
      <c r="R3237" t="s">
        <v>8315</v>
      </c>
      <c r="S3237">
        <f t="shared" si="202"/>
        <v>103</v>
      </c>
      <c r="T3237">
        <f t="shared" si="203"/>
        <v>2016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4">
        <f t="shared" si="200"/>
        <v>42732.917048611111</v>
      </c>
      <c r="J3238" s="14">
        <f t="shared" si="201"/>
        <v>42702.917048611111</v>
      </c>
      <c r="K3238">
        <v>1482962433</v>
      </c>
      <c r="L3238">
        <v>1480370433</v>
      </c>
      <c r="M3238" t="b">
        <v>0</v>
      </c>
      <c r="N3238">
        <v>110</v>
      </c>
      <c r="O3238" t="b">
        <v>1</v>
      </c>
      <c r="P3238" t="s">
        <v>8269</v>
      </c>
      <c r="Q3238" s="10" t="s">
        <v>8314</v>
      </c>
      <c r="R3238" t="s">
        <v>8315</v>
      </c>
      <c r="S3238">
        <f t="shared" si="202"/>
        <v>101</v>
      </c>
      <c r="T3238">
        <f t="shared" si="203"/>
        <v>2016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4">
        <f t="shared" si="200"/>
        <v>42276.165972222225</v>
      </c>
      <c r="J3239" s="14">
        <f t="shared" si="201"/>
        <v>42252.474351851852</v>
      </c>
      <c r="K3239">
        <v>1443499140</v>
      </c>
      <c r="L3239">
        <v>1441452184</v>
      </c>
      <c r="M3239" t="b">
        <v>1</v>
      </c>
      <c r="N3239">
        <v>269</v>
      </c>
      <c r="O3239" t="b">
        <v>1</v>
      </c>
      <c r="P3239" t="s">
        <v>8269</v>
      </c>
      <c r="Q3239" s="10" t="s">
        <v>8314</v>
      </c>
      <c r="R3239" t="s">
        <v>8315</v>
      </c>
      <c r="S3239">
        <f t="shared" si="202"/>
        <v>101</v>
      </c>
      <c r="T3239">
        <f t="shared" si="203"/>
        <v>2015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4">
        <f t="shared" si="200"/>
        <v>42186.510393518518</v>
      </c>
      <c r="J3240" s="14">
        <f t="shared" si="201"/>
        <v>42156.510393518518</v>
      </c>
      <c r="K3240">
        <v>1435752898</v>
      </c>
      <c r="L3240">
        <v>1433160898</v>
      </c>
      <c r="M3240" t="b">
        <v>1</v>
      </c>
      <c r="N3240">
        <v>79</v>
      </c>
      <c r="O3240" t="b">
        <v>1</v>
      </c>
      <c r="P3240" t="s">
        <v>8269</v>
      </c>
      <c r="Q3240" s="10" t="s">
        <v>8314</v>
      </c>
      <c r="R3240" t="s">
        <v>8315</v>
      </c>
      <c r="S3240">
        <f t="shared" si="202"/>
        <v>112</v>
      </c>
      <c r="T3240">
        <f t="shared" si="203"/>
        <v>2015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4">
        <f t="shared" si="200"/>
        <v>42302.999305555553</v>
      </c>
      <c r="J3241" s="14">
        <f t="shared" si="201"/>
        <v>42278.089039351849</v>
      </c>
      <c r="K3241">
        <v>1445817540</v>
      </c>
      <c r="L3241">
        <v>1443665293</v>
      </c>
      <c r="M3241" t="b">
        <v>1</v>
      </c>
      <c r="N3241">
        <v>104</v>
      </c>
      <c r="O3241" t="b">
        <v>1</v>
      </c>
      <c r="P3241" t="s">
        <v>8269</v>
      </c>
      <c r="Q3241" s="10" t="s">
        <v>8314</v>
      </c>
      <c r="R3241" t="s">
        <v>8315</v>
      </c>
      <c r="S3241">
        <f t="shared" si="202"/>
        <v>106</v>
      </c>
      <c r="T3241">
        <f t="shared" si="203"/>
        <v>2015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4">
        <f t="shared" si="200"/>
        <v>42782.958333333328</v>
      </c>
      <c r="J3242" s="14">
        <f t="shared" si="201"/>
        <v>42754.693842592591</v>
      </c>
      <c r="K3242">
        <v>1487286000</v>
      </c>
      <c r="L3242">
        <v>1484843948</v>
      </c>
      <c r="M3242" t="b">
        <v>0</v>
      </c>
      <c r="N3242">
        <v>34</v>
      </c>
      <c r="O3242" t="b">
        <v>1</v>
      </c>
      <c r="P3242" t="s">
        <v>8269</v>
      </c>
      <c r="Q3242" s="10" t="s">
        <v>8314</v>
      </c>
      <c r="R3242" t="s">
        <v>8315</v>
      </c>
      <c r="S3242">
        <f t="shared" si="202"/>
        <v>101</v>
      </c>
      <c r="T3242">
        <f t="shared" si="203"/>
        <v>2017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4">
        <f t="shared" si="200"/>
        <v>41926.290972222225</v>
      </c>
      <c r="J3243" s="14">
        <f t="shared" si="201"/>
        <v>41893.324884259258</v>
      </c>
      <c r="K3243">
        <v>1413269940</v>
      </c>
      <c r="L3243">
        <v>1410421670</v>
      </c>
      <c r="M3243" t="b">
        <v>1</v>
      </c>
      <c r="N3243">
        <v>167</v>
      </c>
      <c r="O3243" t="b">
        <v>1</v>
      </c>
      <c r="P3243" t="s">
        <v>8269</v>
      </c>
      <c r="Q3243" s="10" t="s">
        <v>8314</v>
      </c>
      <c r="R3243" t="s">
        <v>8315</v>
      </c>
      <c r="S3243">
        <f t="shared" si="202"/>
        <v>115</v>
      </c>
      <c r="T3243">
        <f t="shared" si="203"/>
        <v>2014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4">
        <f t="shared" si="200"/>
        <v>41901.755694444444</v>
      </c>
      <c r="J3244" s="14">
        <f t="shared" si="201"/>
        <v>41871.755694444444</v>
      </c>
      <c r="K3244">
        <v>1411150092</v>
      </c>
      <c r="L3244">
        <v>1408558092</v>
      </c>
      <c r="M3244" t="b">
        <v>1</v>
      </c>
      <c r="N3244">
        <v>183</v>
      </c>
      <c r="O3244" t="b">
        <v>1</v>
      </c>
      <c r="P3244" t="s">
        <v>8269</v>
      </c>
      <c r="Q3244" s="10" t="s">
        <v>8314</v>
      </c>
      <c r="R3244" t="s">
        <v>8315</v>
      </c>
      <c r="S3244">
        <f t="shared" si="202"/>
        <v>127</v>
      </c>
      <c r="T3244">
        <f t="shared" si="203"/>
        <v>2014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4">
        <f t="shared" si="200"/>
        <v>42286</v>
      </c>
      <c r="J3245" s="14">
        <f t="shared" si="201"/>
        <v>42262.096782407403</v>
      </c>
      <c r="K3245">
        <v>1444348800</v>
      </c>
      <c r="L3245">
        <v>1442283562</v>
      </c>
      <c r="M3245" t="b">
        <v>1</v>
      </c>
      <c r="N3245">
        <v>71</v>
      </c>
      <c r="O3245" t="b">
        <v>1</v>
      </c>
      <c r="P3245" t="s">
        <v>8269</v>
      </c>
      <c r="Q3245" s="10" t="s">
        <v>8314</v>
      </c>
      <c r="R3245" t="s">
        <v>8315</v>
      </c>
      <c r="S3245">
        <f t="shared" si="202"/>
        <v>103</v>
      </c>
      <c r="T3245">
        <f t="shared" si="203"/>
        <v>2015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4">
        <f t="shared" si="200"/>
        <v>42705.735902777778</v>
      </c>
      <c r="J3246" s="14">
        <f t="shared" si="201"/>
        <v>42675.694236111114</v>
      </c>
      <c r="K3246">
        <v>1480613982</v>
      </c>
      <c r="L3246">
        <v>1478018382</v>
      </c>
      <c r="M3246" t="b">
        <v>0</v>
      </c>
      <c r="N3246">
        <v>69</v>
      </c>
      <c r="O3246" t="b">
        <v>1</v>
      </c>
      <c r="P3246" t="s">
        <v>8269</v>
      </c>
      <c r="Q3246" s="10" t="s">
        <v>8314</v>
      </c>
      <c r="R3246" t="s">
        <v>8315</v>
      </c>
      <c r="S3246">
        <f t="shared" si="202"/>
        <v>103</v>
      </c>
      <c r="T3246">
        <f t="shared" si="203"/>
        <v>2016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4">
        <f t="shared" si="200"/>
        <v>42167.083333333328</v>
      </c>
      <c r="J3247" s="14">
        <f t="shared" si="201"/>
        <v>42135.60020833333</v>
      </c>
      <c r="K3247">
        <v>1434074400</v>
      </c>
      <c r="L3247">
        <v>1431354258</v>
      </c>
      <c r="M3247" t="b">
        <v>0</v>
      </c>
      <c r="N3247">
        <v>270</v>
      </c>
      <c r="O3247" t="b">
        <v>1</v>
      </c>
      <c r="P3247" t="s">
        <v>8269</v>
      </c>
      <c r="Q3247" s="10" t="s">
        <v>8314</v>
      </c>
      <c r="R3247" t="s">
        <v>8315</v>
      </c>
      <c r="S3247">
        <f t="shared" si="202"/>
        <v>104</v>
      </c>
      <c r="T3247">
        <f t="shared" si="203"/>
        <v>2015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4">
        <f t="shared" si="200"/>
        <v>42259.165972222225</v>
      </c>
      <c r="J3248" s="14">
        <f t="shared" si="201"/>
        <v>42230.472222222219</v>
      </c>
      <c r="K3248">
        <v>1442030340</v>
      </c>
      <c r="L3248">
        <v>1439551200</v>
      </c>
      <c r="M3248" t="b">
        <v>1</v>
      </c>
      <c r="N3248">
        <v>193</v>
      </c>
      <c r="O3248" t="b">
        <v>1</v>
      </c>
      <c r="P3248" t="s">
        <v>8269</v>
      </c>
      <c r="Q3248" s="10" t="s">
        <v>8314</v>
      </c>
      <c r="R3248" t="s">
        <v>8315</v>
      </c>
      <c r="S3248">
        <f t="shared" si="202"/>
        <v>111</v>
      </c>
      <c r="T3248">
        <f t="shared" si="203"/>
        <v>2015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4">
        <f t="shared" si="200"/>
        <v>42197.434166666666</v>
      </c>
      <c r="J3249" s="14">
        <f t="shared" si="201"/>
        <v>42167.434166666666</v>
      </c>
      <c r="K3249">
        <v>1436696712</v>
      </c>
      <c r="L3249">
        <v>1434104712</v>
      </c>
      <c r="M3249" t="b">
        <v>1</v>
      </c>
      <c r="N3249">
        <v>57</v>
      </c>
      <c r="O3249" t="b">
        <v>1</v>
      </c>
      <c r="P3249" t="s">
        <v>8269</v>
      </c>
      <c r="Q3249" s="10" t="s">
        <v>8314</v>
      </c>
      <c r="R3249" t="s">
        <v>8315</v>
      </c>
      <c r="S3249">
        <f t="shared" si="202"/>
        <v>106</v>
      </c>
      <c r="T3249">
        <f t="shared" si="203"/>
        <v>2015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4">
        <f t="shared" si="200"/>
        <v>42098.846724537041</v>
      </c>
      <c r="J3250" s="14">
        <f t="shared" si="201"/>
        <v>42068.888391203705</v>
      </c>
      <c r="K3250">
        <v>1428178757</v>
      </c>
      <c r="L3250">
        <v>1425590357</v>
      </c>
      <c r="M3250" t="b">
        <v>1</v>
      </c>
      <c r="N3250">
        <v>200</v>
      </c>
      <c r="O3250" t="b">
        <v>1</v>
      </c>
      <c r="P3250" t="s">
        <v>8269</v>
      </c>
      <c r="Q3250" s="10" t="s">
        <v>8314</v>
      </c>
      <c r="R3250" t="s">
        <v>8315</v>
      </c>
      <c r="S3250">
        <f t="shared" si="202"/>
        <v>101</v>
      </c>
      <c r="T3250">
        <f t="shared" si="203"/>
        <v>2015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4">
        <f t="shared" si="200"/>
        <v>42175.746689814812</v>
      </c>
      <c r="J3251" s="14">
        <f t="shared" si="201"/>
        <v>42145.746689814812</v>
      </c>
      <c r="K3251">
        <v>1434822914</v>
      </c>
      <c r="L3251">
        <v>1432230914</v>
      </c>
      <c r="M3251" t="b">
        <v>1</v>
      </c>
      <c r="N3251">
        <v>88</v>
      </c>
      <c r="O3251" t="b">
        <v>1</v>
      </c>
      <c r="P3251" t="s">
        <v>8269</v>
      </c>
      <c r="Q3251" s="10" t="s">
        <v>8314</v>
      </c>
      <c r="R3251" t="s">
        <v>8315</v>
      </c>
      <c r="S3251">
        <f t="shared" si="202"/>
        <v>105</v>
      </c>
      <c r="T3251">
        <f t="shared" si="203"/>
        <v>2015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4">
        <f t="shared" si="200"/>
        <v>41948.783842592595</v>
      </c>
      <c r="J3252" s="14">
        <f t="shared" si="201"/>
        <v>41918.742175925923</v>
      </c>
      <c r="K3252">
        <v>1415213324</v>
      </c>
      <c r="L3252">
        <v>1412617724</v>
      </c>
      <c r="M3252" t="b">
        <v>1</v>
      </c>
      <c r="N3252">
        <v>213</v>
      </c>
      <c r="O3252" t="b">
        <v>1</v>
      </c>
      <c r="P3252" t="s">
        <v>8269</v>
      </c>
      <c r="Q3252" s="10" t="s">
        <v>8314</v>
      </c>
      <c r="R3252" t="s">
        <v>8315</v>
      </c>
      <c r="S3252">
        <f t="shared" si="202"/>
        <v>102</v>
      </c>
      <c r="T3252">
        <f t="shared" si="203"/>
        <v>2014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4">
        <f t="shared" si="200"/>
        <v>42176.731087962966</v>
      </c>
      <c r="J3253" s="14">
        <f t="shared" si="201"/>
        <v>42146.731087962966</v>
      </c>
      <c r="K3253">
        <v>1434907966</v>
      </c>
      <c r="L3253">
        <v>1432315966</v>
      </c>
      <c r="M3253" t="b">
        <v>1</v>
      </c>
      <c r="N3253">
        <v>20</v>
      </c>
      <c r="O3253" t="b">
        <v>1</v>
      </c>
      <c r="P3253" t="s">
        <v>8269</v>
      </c>
      <c r="Q3253" s="10" t="s">
        <v>8314</v>
      </c>
      <c r="R3253" t="s">
        <v>8315</v>
      </c>
      <c r="S3253">
        <f t="shared" si="202"/>
        <v>111</v>
      </c>
      <c r="T3253">
        <f t="shared" si="203"/>
        <v>2015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4">
        <f t="shared" si="200"/>
        <v>42620.472685185188</v>
      </c>
      <c r="J3254" s="14">
        <f t="shared" si="201"/>
        <v>42590.472685185188</v>
      </c>
      <c r="K3254">
        <v>1473247240</v>
      </c>
      <c r="L3254">
        <v>1470655240</v>
      </c>
      <c r="M3254" t="b">
        <v>1</v>
      </c>
      <c r="N3254">
        <v>50</v>
      </c>
      <c r="O3254" t="b">
        <v>1</v>
      </c>
      <c r="P3254" t="s">
        <v>8269</v>
      </c>
      <c r="Q3254" s="10" t="s">
        <v>8314</v>
      </c>
      <c r="R3254" t="s">
        <v>8315</v>
      </c>
      <c r="S3254">
        <f t="shared" si="202"/>
        <v>128</v>
      </c>
      <c r="T3254">
        <f t="shared" si="203"/>
        <v>2016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4">
        <f t="shared" si="200"/>
        <v>42621.15625</v>
      </c>
      <c r="J3255" s="14">
        <f t="shared" si="201"/>
        <v>42602.576712962968</v>
      </c>
      <c r="K3255">
        <v>1473306300</v>
      </c>
      <c r="L3255">
        <v>1471701028</v>
      </c>
      <c r="M3255" t="b">
        <v>1</v>
      </c>
      <c r="N3255">
        <v>115</v>
      </c>
      <c r="O3255" t="b">
        <v>1</v>
      </c>
      <c r="P3255" t="s">
        <v>8269</v>
      </c>
      <c r="Q3255" s="10" t="s">
        <v>8314</v>
      </c>
      <c r="R3255" t="s">
        <v>8315</v>
      </c>
      <c r="S3255">
        <f t="shared" si="202"/>
        <v>102</v>
      </c>
      <c r="T3255">
        <f t="shared" si="203"/>
        <v>2016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4">
        <f t="shared" si="200"/>
        <v>42089.044085648144</v>
      </c>
      <c r="J3256" s="14">
        <f t="shared" si="201"/>
        <v>42059.085752314815</v>
      </c>
      <c r="K3256">
        <v>1427331809</v>
      </c>
      <c r="L3256">
        <v>1424743409</v>
      </c>
      <c r="M3256" t="b">
        <v>1</v>
      </c>
      <c r="N3256">
        <v>186</v>
      </c>
      <c r="O3256" t="b">
        <v>1</v>
      </c>
      <c r="P3256" t="s">
        <v>8269</v>
      </c>
      <c r="Q3256" s="10" t="s">
        <v>8314</v>
      </c>
      <c r="R3256" t="s">
        <v>8315</v>
      </c>
      <c r="S3256">
        <f t="shared" si="202"/>
        <v>101</v>
      </c>
      <c r="T3256">
        <f t="shared" si="203"/>
        <v>2015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4">
        <f t="shared" si="200"/>
        <v>41919.768229166664</v>
      </c>
      <c r="J3257" s="14">
        <f t="shared" si="201"/>
        <v>41889.768229166664</v>
      </c>
      <c r="K3257">
        <v>1412706375</v>
      </c>
      <c r="L3257">
        <v>1410114375</v>
      </c>
      <c r="M3257" t="b">
        <v>1</v>
      </c>
      <c r="N3257">
        <v>18</v>
      </c>
      <c r="O3257" t="b">
        <v>1</v>
      </c>
      <c r="P3257" t="s">
        <v>8269</v>
      </c>
      <c r="Q3257" s="10" t="s">
        <v>8314</v>
      </c>
      <c r="R3257" t="s">
        <v>8315</v>
      </c>
      <c r="S3257">
        <f t="shared" si="202"/>
        <v>175</v>
      </c>
      <c r="T3257">
        <f t="shared" si="203"/>
        <v>2014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4">
        <f t="shared" si="200"/>
        <v>42166.165972222225</v>
      </c>
      <c r="J3258" s="14">
        <f t="shared" si="201"/>
        <v>42144.573807870373</v>
      </c>
      <c r="K3258">
        <v>1433995140</v>
      </c>
      <c r="L3258">
        <v>1432129577</v>
      </c>
      <c r="M3258" t="b">
        <v>1</v>
      </c>
      <c r="N3258">
        <v>176</v>
      </c>
      <c r="O3258" t="b">
        <v>1</v>
      </c>
      <c r="P3258" t="s">
        <v>8269</v>
      </c>
      <c r="Q3258" s="10" t="s">
        <v>8314</v>
      </c>
      <c r="R3258" t="s">
        <v>8315</v>
      </c>
      <c r="S3258">
        <f t="shared" si="202"/>
        <v>128</v>
      </c>
      <c r="T3258">
        <f t="shared" si="203"/>
        <v>2015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4">
        <f t="shared" si="200"/>
        <v>42788.559629629628</v>
      </c>
      <c r="J3259" s="14">
        <f t="shared" si="201"/>
        <v>42758.559629629628</v>
      </c>
      <c r="K3259">
        <v>1487769952</v>
      </c>
      <c r="L3259">
        <v>1485177952</v>
      </c>
      <c r="M3259" t="b">
        <v>0</v>
      </c>
      <c r="N3259">
        <v>41</v>
      </c>
      <c r="O3259" t="b">
        <v>1</v>
      </c>
      <c r="P3259" t="s">
        <v>8269</v>
      </c>
      <c r="Q3259" s="10" t="s">
        <v>8314</v>
      </c>
      <c r="R3259" t="s">
        <v>8315</v>
      </c>
      <c r="S3259">
        <f t="shared" si="202"/>
        <v>106</v>
      </c>
      <c r="T3259">
        <f t="shared" si="203"/>
        <v>2017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4">
        <f t="shared" si="200"/>
        <v>42012.887280092589</v>
      </c>
      <c r="J3260" s="14">
        <f t="shared" si="201"/>
        <v>41982.887280092589</v>
      </c>
      <c r="K3260">
        <v>1420751861</v>
      </c>
      <c r="L3260">
        <v>1418159861</v>
      </c>
      <c r="M3260" t="b">
        <v>1</v>
      </c>
      <c r="N3260">
        <v>75</v>
      </c>
      <c r="O3260" t="b">
        <v>1</v>
      </c>
      <c r="P3260" t="s">
        <v>8269</v>
      </c>
      <c r="Q3260" s="10" t="s">
        <v>8314</v>
      </c>
      <c r="R3260" t="s">
        <v>8315</v>
      </c>
      <c r="S3260">
        <f t="shared" si="202"/>
        <v>105</v>
      </c>
      <c r="T3260">
        <f t="shared" si="203"/>
        <v>2014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4">
        <f t="shared" si="200"/>
        <v>42644.165972222225</v>
      </c>
      <c r="J3261" s="14">
        <f t="shared" si="201"/>
        <v>42614.760937500003</v>
      </c>
      <c r="K3261">
        <v>1475294340</v>
      </c>
      <c r="L3261">
        <v>1472753745</v>
      </c>
      <c r="M3261" t="b">
        <v>1</v>
      </c>
      <c r="N3261">
        <v>97</v>
      </c>
      <c r="O3261" t="b">
        <v>1</v>
      </c>
      <c r="P3261" t="s">
        <v>8269</v>
      </c>
      <c r="Q3261" s="10" t="s">
        <v>8314</v>
      </c>
      <c r="R3261" t="s">
        <v>8315</v>
      </c>
      <c r="S3261">
        <f t="shared" si="202"/>
        <v>106</v>
      </c>
      <c r="T3261">
        <f t="shared" si="203"/>
        <v>2016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4">
        <f t="shared" si="200"/>
        <v>42338.714328703703</v>
      </c>
      <c r="J3262" s="14">
        <f t="shared" si="201"/>
        <v>42303.672662037032</v>
      </c>
      <c r="K3262">
        <v>1448903318</v>
      </c>
      <c r="L3262">
        <v>1445875718</v>
      </c>
      <c r="M3262" t="b">
        <v>1</v>
      </c>
      <c r="N3262">
        <v>73</v>
      </c>
      <c r="O3262" t="b">
        <v>1</v>
      </c>
      <c r="P3262" t="s">
        <v>8269</v>
      </c>
      <c r="Q3262" s="10" t="s">
        <v>8314</v>
      </c>
      <c r="R3262" t="s">
        <v>8315</v>
      </c>
      <c r="S3262">
        <f t="shared" si="202"/>
        <v>109</v>
      </c>
      <c r="T3262">
        <f t="shared" si="203"/>
        <v>2015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4">
        <f t="shared" si="200"/>
        <v>42201.725416666668</v>
      </c>
      <c r="J3263" s="14">
        <f t="shared" si="201"/>
        <v>42171.725416666668</v>
      </c>
      <c r="K3263">
        <v>1437067476</v>
      </c>
      <c r="L3263">
        <v>1434475476</v>
      </c>
      <c r="M3263" t="b">
        <v>1</v>
      </c>
      <c r="N3263">
        <v>49</v>
      </c>
      <c r="O3263" t="b">
        <v>1</v>
      </c>
      <c r="P3263" t="s">
        <v>8269</v>
      </c>
      <c r="Q3263" s="10" t="s">
        <v>8314</v>
      </c>
      <c r="R3263" t="s">
        <v>8315</v>
      </c>
      <c r="S3263">
        <f t="shared" si="202"/>
        <v>100</v>
      </c>
      <c r="T3263">
        <f t="shared" si="203"/>
        <v>2015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4">
        <f t="shared" si="200"/>
        <v>41995.166666666672</v>
      </c>
      <c r="J3264" s="14">
        <f t="shared" si="201"/>
        <v>41964.315532407403</v>
      </c>
      <c r="K3264">
        <v>1419220800</v>
      </c>
      <c r="L3264">
        <v>1416555262</v>
      </c>
      <c r="M3264" t="b">
        <v>1</v>
      </c>
      <c r="N3264">
        <v>134</v>
      </c>
      <c r="O3264" t="b">
        <v>1</v>
      </c>
      <c r="P3264" t="s">
        <v>8269</v>
      </c>
      <c r="Q3264" s="10" t="s">
        <v>8314</v>
      </c>
      <c r="R3264" t="s">
        <v>8315</v>
      </c>
      <c r="S3264">
        <f t="shared" si="202"/>
        <v>103</v>
      </c>
      <c r="T3264">
        <f t="shared" si="203"/>
        <v>2014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4">
        <f t="shared" si="200"/>
        <v>42307.875</v>
      </c>
      <c r="J3265" s="14">
        <f t="shared" si="201"/>
        <v>42284.516064814816</v>
      </c>
      <c r="K3265">
        <v>1446238800</v>
      </c>
      <c r="L3265">
        <v>1444220588</v>
      </c>
      <c r="M3265" t="b">
        <v>1</v>
      </c>
      <c r="N3265">
        <v>68</v>
      </c>
      <c r="O3265" t="b">
        <v>1</v>
      </c>
      <c r="P3265" t="s">
        <v>8269</v>
      </c>
      <c r="Q3265" s="10" t="s">
        <v>8314</v>
      </c>
      <c r="R3265" t="s">
        <v>8315</v>
      </c>
      <c r="S3265">
        <f t="shared" si="202"/>
        <v>112</v>
      </c>
      <c r="T3265">
        <f t="shared" si="203"/>
        <v>2015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4">
        <f t="shared" ref="I3266:I3329" si="204">K3266/60/60/24+DATE(1970,1,1)</f>
        <v>42032.916666666672</v>
      </c>
      <c r="J3266" s="14">
        <f t="shared" ref="J3266:J3329" si="205">L3266/60/60/24+DATE(1970,1,1)</f>
        <v>42016.800208333334</v>
      </c>
      <c r="K3266">
        <v>1422482400</v>
      </c>
      <c r="L3266">
        <v>1421089938</v>
      </c>
      <c r="M3266" t="b">
        <v>1</v>
      </c>
      <c r="N3266">
        <v>49</v>
      </c>
      <c r="O3266" t="b">
        <v>1</v>
      </c>
      <c r="P3266" t="s">
        <v>8269</v>
      </c>
      <c r="Q3266" s="10" t="s">
        <v>8314</v>
      </c>
      <c r="R3266" t="s">
        <v>8315</v>
      </c>
      <c r="S3266">
        <f t="shared" ref="S3266:S3329" si="206">ROUND(E3266/D3266*100,0)</f>
        <v>103</v>
      </c>
      <c r="T3266">
        <f t="shared" ref="T3266:T3329" si="207">YEAR(J3266)</f>
        <v>2015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4">
        <f t="shared" si="204"/>
        <v>42341.708333333328</v>
      </c>
      <c r="J3267" s="14">
        <f t="shared" si="205"/>
        <v>42311.711979166663</v>
      </c>
      <c r="K3267">
        <v>1449162000</v>
      </c>
      <c r="L3267">
        <v>1446570315</v>
      </c>
      <c r="M3267" t="b">
        <v>1</v>
      </c>
      <c r="N3267">
        <v>63</v>
      </c>
      <c r="O3267" t="b">
        <v>1</v>
      </c>
      <c r="P3267" t="s">
        <v>8269</v>
      </c>
      <c r="Q3267" s="10" t="s">
        <v>8314</v>
      </c>
      <c r="R3267" t="s">
        <v>8315</v>
      </c>
      <c r="S3267">
        <f t="shared" si="206"/>
        <v>164</v>
      </c>
      <c r="T3267">
        <f t="shared" si="207"/>
        <v>2015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4">
        <f t="shared" si="204"/>
        <v>42167.875</v>
      </c>
      <c r="J3268" s="14">
        <f t="shared" si="205"/>
        <v>42136.536134259266</v>
      </c>
      <c r="K3268">
        <v>1434142800</v>
      </c>
      <c r="L3268">
        <v>1431435122</v>
      </c>
      <c r="M3268" t="b">
        <v>1</v>
      </c>
      <c r="N3268">
        <v>163</v>
      </c>
      <c r="O3268" t="b">
        <v>1</v>
      </c>
      <c r="P3268" t="s">
        <v>8269</v>
      </c>
      <c r="Q3268" s="10" t="s">
        <v>8314</v>
      </c>
      <c r="R3268" t="s">
        <v>8315</v>
      </c>
      <c r="S3268">
        <f t="shared" si="206"/>
        <v>131</v>
      </c>
      <c r="T3268">
        <f t="shared" si="207"/>
        <v>2015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4">
        <f t="shared" si="204"/>
        <v>42202.757638888885</v>
      </c>
      <c r="J3269" s="14">
        <f t="shared" si="205"/>
        <v>42172.757638888885</v>
      </c>
      <c r="K3269">
        <v>1437156660</v>
      </c>
      <c r="L3269">
        <v>1434564660</v>
      </c>
      <c r="M3269" t="b">
        <v>1</v>
      </c>
      <c r="N3269">
        <v>288</v>
      </c>
      <c r="O3269" t="b">
        <v>1</v>
      </c>
      <c r="P3269" t="s">
        <v>8269</v>
      </c>
      <c r="Q3269" s="10" t="s">
        <v>8314</v>
      </c>
      <c r="R3269" t="s">
        <v>8315</v>
      </c>
      <c r="S3269">
        <f t="shared" si="206"/>
        <v>102</v>
      </c>
      <c r="T3269">
        <f t="shared" si="207"/>
        <v>2015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4">
        <f t="shared" si="204"/>
        <v>42606.90425925926</v>
      </c>
      <c r="J3270" s="14">
        <f t="shared" si="205"/>
        <v>42590.90425925926</v>
      </c>
      <c r="K3270">
        <v>1472074928</v>
      </c>
      <c r="L3270">
        <v>1470692528</v>
      </c>
      <c r="M3270" t="b">
        <v>1</v>
      </c>
      <c r="N3270">
        <v>42</v>
      </c>
      <c r="O3270" t="b">
        <v>1</v>
      </c>
      <c r="P3270" t="s">
        <v>8269</v>
      </c>
      <c r="Q3270" s="10" t="s">
        <v>8314</v>
      </c>
      <c r="R3270" t="s">
        <v>8315</v>
      </c>
      <c r="S3270">
        <f t="shared" si="206"/>
        <v>128</v>
      </c>
      <c r="T3270">
        <f t="shared" si="207"/>
        <v>2016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4">
        <f t="shared" si="204"/>
        <v>42171.458333333328</v>
      </c>
      <c r="J3271" s="14">
        <f t="shared" si="205"/>
        <v>42137.395798611105</v>
      </c>
      <c r="K3271">
        <v>1434452400</v>
      </c>
      <c r="L3271">
        <v>1431509397</v>
      </c>
      <c r="M3271" t="b">
        <v>1</v>
      </c>
      <c r="N3271">
        <v>70</v>
      </c>
      <c r="O3271" t="b">
        <v>1</v>
      </c>
      <c r="P3271" t="s">
        <v>8269</v>
      </c>
      <c r="Q3271" s="10" t="s">
        <v>8314</v>
      </c>
      <c r="R3271" t="s">
        <v>8315</v>
      </c>
      <c r="S3271">
        <f t="shared" si="206"/>
        <v>102</v>
      </c>
      <c r="T3271">
        <f t="shared" si="207"/>
        <v>2015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4">
        <f t="shared" si="204"/>
        <v>42197.533159722225</v>
      </c>
      <c r="J3272" s="14">
        <f t="shared" si="205"/>
        <v>42167.533159722225</v>
      </c>
      <c r="K3272">
        <v>1436705265</v>
      </c>
      <c r="L3272">
        <v>1434113265</v>
      </c>
      <c r="M3272" t="b">
        <v>1</v>
      </c>
      <c r="N3272">
        <v>30</v>
      </c>
      <c r="O3272" t="b">
        <v>1</v>
      </c>
      <c r="P3272" t="s">
        <v>8269</v>
      </c>
      <c r="Q3272" s="10" t="s">
        <v>8314</v>
      </c>
      <c r="R3272" t="s">
        <v>8315</v>
      </c>
      <c r="S3272">
        <f t="shared" si="206"/>
        <v>102</v>
      </c>
      <c r="T3272">
        <f t="shared" si="207"/>
        <v>2015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4">
        <f t="shared" si="204"/>
        <v>41945.478877314818</v>
      </c>
      <c r="J3273" s="14">
        <f t="shared" si="205"/>
        <v>41915.437210648146</v>
      </c>
      <c r="K3273">
        <v>1414927775</v>
      </c>
      <c r="L3273">
        <v>1412332175</v>
      </c>
      <c r="M3273" t="b">
        <v>1</v>
      </c>
      <c r="N3273">
        <v>51</v>
      </c>
      <c r="O3273" t="b">
        <v>1</v>
      </c>
      <c r="P3273" t="s">
        <v>8269</v>
      </c>
      <c r="Q3273" s="10" t="s">
        <v>8314</v>
      </c>
      <c r="R3273" t="s">
        <v>8315</v>
      </c>
      <c r="S3273">
        <f t="shared" si="206"/>
        <v>130</v>
      </c>
      <c r="T3273">
        <f t="shared" si="207"/>
        <v>2014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4">
        <f t="shared" si="204"/>
        <v>42314.541770833333</v>
      </c>
      <c r="J3274" s="14">
        <f t="shared" si="205"/>
        <v>42284.500104166669</v>
      </c>
      <c r="K3274">
        <v>1446814809</v>
      </c>
      <c r="L3274">
        <v>1444219209</v>
      </c>
      <c r="M3274" t="b">
        <v>1</v>
      </c>
      <c r="N3274">
        <v>145</v>
      </c>
      <c r="O3274" t="b">
        <v>1</v>
      </c>
      <c r="P3274" t="s">
        <v>8269</v>
      </c>
      <c r="Q3274" s="10" t="s">
        <v>8314</v>
      </c>
      <c r="R3274" t="s">
        <v>8315</v>
      </c>
      <c r="S3274">
        <f t="shared" si="206"/>
        <v>154</v>
      </c>
      <c r="T3274">
        <f t="shared" si="207"/>
        <v>2015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4">
        <f t="shared" si="204"/>
        <v>42627.791666666672</v>
      </c>
      <c r="J3275" s="14">
        <f t="shared" si="205"/>
        <v>42611.801412037035</v>
      </c>
      <c r="K3275">
        <v>1473879600</v>
      </c>
      <c r="L3275">
        <v>1472498042</v>
      </c>
      <c r="M3275" t="b">
        <v>1</v>
      </c>
      <c r="N3275">
        <v>21</v>
      </c>
      <c r="O3275" t="b">
        <v>1</v>
      </c>
      <c r="P3275" t="s">
        <v>8269</v>
      </c>
      <c r="Q3275" s="10" t="s">
        <v>8314</v>
      </c>
      <c r="R3275" t="s">
        <v>8315</v>
      </c>
      <c r="S3275">
        <f t="shared" si="206"/>
        <v>107</v>
      </c>
      <c r="T3275">
        <f t="shared" si="207"/>
        <v>2016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4">
        <f t="shared" si="204"/>
        <v>42444.875</v>
      </c>
      <c r="J3276" s="14">
        <f t="shared" si="205"/>
        <v>42400.704537037032</v>
      </c>
      <c r="K3276">
        <v>1458075600</v>
      </c>
      <c r="L3276">
        <v>1454259272</v>
      </c>
      <c r="M3276" t="b">
        <v>1</v>
      </c>
      <c r="N3276">
        <v>286</v>
      </c>
      <c r="O3276" t="b">
        <v>1</v>
      </c>
      <c r="P3276" t="s">
        <v>8269</v>
      </c>
      <c r="Q3276" s="10" t="s">
        <v>8314</v>
      </c>
      <c r="R3276" t="s">
        <v>8315</v>
      </c>
      <c r="S3276">
        <f t="shared" si="206"/>
        <v>101</v>
      </c>
      <c r="T3276">
        <f t="shared" si="207"/>
        <v>2016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4">
        <f t="shared" si="204"/>
        <v>42044.1875</v>
      </c>
      <c r="J3277" s="14">
        <f t="shared" si="205"/>
        <v>42017.88045138889</v>
      </c>
      <c r="K3277">
        <v>1423456200</v>
      </c>
      <c r="L3277">
        <v>1421183271</v>
      </c>
      <c r="M3277" t="b">
        <v>1</v>
      </c>
      <c r="N3277">
        <v>12</v>
      </c>
      <c r="O3277" t="b">
        <v>1</v>
      </c>
      <c r="P3277" t="s">
        <v>8269</v>
      </c>
      <c r="Q3277" s="10" t="s">
        <v>8314</v>
      </c>
      <c r="R3277" t="s">
        <v>8315</v>
      </c>
      <c r="S3277">
        <f t="shared" si="206"/>
        <v>100</v>
      </c>
      <c r="T3277">
        <f t="shared" si="207"/>
        <v>2015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4">
        <f t="shared" si="204"/>
        <v>42461.165972222225</v>
      </c>
      <c r="J3278" s="14">
        <f t="shared" si="205"/>
        <v>42426.949988425928</v>
      </c>
      <c r="K3278">
        <v>1459483140</v>
      </c>
      <c r="L3278">
        <v>1456526879</v>
      </c>
      <c r="M3278" t="b">
        <v>1</v>
      </c>
      <c r="N3278">
        <v>100</v>
      </c>
      <c r="O3278" t="b">
        <v>1</v>
      </c>
      <c r="P3278" t="s">
        <v>8269</v>
      </c>
      <c r="Q3278" s="10" t="s">
        <v>8314</v>
      </c>
      <c r="R3278" t="s">
        <v>8315</v>
      </c>
      <c r="S3278">
        <f t="shared" si="206"/>
        <v>117</v>
      </c>
      <c r="T3278">
        <f t="shared" si="207"/>
        <v>2016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4">
        <f t="shared" si="204"/>
        <v>41961.724606481483</v>
      </c>
      <c r="J3279" s="14">
        <f t="shared" si="205"/>
        <v>41931.682939814818</v>
      </c>
      <c r="K3279">
        <v>1416331406</v>
      </c>
      <c r="L3279">
        <v>1413735806</v>
      </c>
      <c r="M3279" t="b">
        <v>1</v>
      </c>
      <c r="N3279">
        <v>100</v>
      </c>
      <c r="O3279" t="b">
        <v>1</v>
      </c>
      <c r="P3279" t="s">
        <v>8269</v>
      </c>
      <c r="Q3279" s="10" t="s">
        <v>8314</v>
      </c>
      <c r="R3279" t="s">
        <v>8315</v>
      </c>
      <c r="S3279">
        <f t="shared" si="206"/>
        <v>109</v>
      </c>
      <c r="T3279">
        <f t="shared" si="207"/>
        <v>2014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4">
        <f t="shared" si="204"/>
        <v>42154.848414351851</v>
      </c>
      <c r="J3280" s="14">
        <f t="shared" si="205"/>
        <v>42124.848414351851</v>
      </c>
      <c r="K3280">
        <v>1433017303</v>
      </c>
      <c r="L3280">
        <v>1430425303</v>
      </c>
      <c r="M3280" t="b">
        <v>1</v>
      </c>
      <c r="N3280">
        <v>34</v>
      </c>
      <c r="O3280" t="b">
        <v>1</v>
      </c>
      <c r="P3280" t="s">
        <v>8269</v>
      </c>
      <c r="Q3280" s="10" t="s">
        <v>8314</v>
      </c>
      <c r="R3280" t="s">
        <v>8315</v>
      </c>
      <c r="S3280">
        <f t="shared" si="206"/>
        <v>103</v>
      </c>
      <c r="T3280">
        <f t="shared" si="207"/>
        <v>2015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4">
        <f t="shared" si="204"/>
        <v>42461.06086805556</v>
      </c>
      <c r="J3281" s="14">
        <f t="shared" si="205"/>
        <v>42431.102534722217</v>
      </c>
      <c r="K3281">
        <v>1459474059</v>
      </c>
      <c r="L3281">
        <v>1456885659</v>
      </c>
      <c r="M3281" t="b">
        <v>0</v>
      </c>
      <c r="N3281">
        <v>63</v>
      </c>
      <c r="O3281" t="b">
        <v>1</v>
      </c>
      <c r="P3281" t="s">
        <v>8269</v>
      </c>
      <c r="Q3281" s="10" t="s">
        <v>8314</v>
      </c>
      <c r="R3281" t="s">
        <v>8315</v>
      </c>
      <c r="S3281">
        <f t="shared" si="206"/>
        <v>114</v>
      </c>
      <c r="T3281">
        <f t="shared" si="207"/>
        <v>2016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4">
        <f t="shared" si="204"/>
        <v>42156.208333333328</v>
      </c>
      <c r="J3282" s="14">
        <f t="shared" si="205"/>
        <v>42121.756921296299</v>
      </c>
      <c r="K3282">
        <v>1433134800</v>
      </c>
      <c r="L3282">
        <v>1430158198</v>
      </c>
      <c r="M3282" t="b">
        <v>0</v>
      </c>
      <c r="N3282">
        <v>30</v>
      </c>
      <c r="O3282" t="b">
        <v>1</v>
      </c>
      <c r="P3282" t="s">
        <v>8269</v>
      </c>
      <c r="Q3282" s="10" t="s">
        <v>8314</v>
      </c>
      <c r="R3282" t="s">
        <v>8315</v>
      </c>
      <c r="S3282">
        <f t="shared" si="206"/>
        <v>103</v>
      </c>
      <c r="T3282">
        <f t="shared" si="207"/>
        <v>2015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4">
        <f t="shared" si="204"/>
        <v>42249.019733796296</v>
      </c>
      <c r="J3283" s="14">
        <f t="shared" si="205"/>
        <v>42219.019733796296</v>
      </c>
      <c r="K3283">
        <v>1441153705</v>
      </c>
      <c r="L3283">
        <v>1438561705</v>
      </c>
      <c r="M3283" t="b">
        <v>0</v>
      </c>
      <c r="N3283">
        <v>47</v>
      </c>
      <c r="O3283" t="b">
        <v>1</v>
      </c>
      <c r="P3283" t="s">
        <v>8269</v>
      </c>
      <c r="Q3283" s="10" t="s">
        <v>8314</v>
      </c>
      <c r="R3283" t="s">
        <v>8315</v>
      </c>
      <c r="S3283">
        <f t="shared" si="206"/>
        <v>122</v>
      </c>
      <c r="T3283">
        <f t="shared" si="207"/>
        <v>2015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4">
        <f t="shared" si="204"/>
        <v>42489.19430555556</v>
      </c>
      <c r="J3284" s="14">
        <f t="shared" si="205"/>
        <v>42445.19430555556</v>
      </c>
      <c r="K3284">
        <v>1461904788</v>
      </c>
      <c r="L3284">
        <v>1458103188</v>
      </c>
      <c r="M3284" t="b">
        <v>0</v>
      </c>
      <c r="N3284">
        <v>237</v>
      </c>
      <c r="O3284" t="b">
        <v>1</v>
      </c>
      <c r="P3284" t="s">
        <v>8269</v>
      </c>
      <c r="Q3284" s="10" t="s">
        <v>8314</v>
      </c>
      <c r="R3284" t="s">
        <v>8315</v>
      </c>
      <c r="S3284">
        <f t="shared" si="206"/>
        <v>103</v>
      </c>
      <c r="T3284">
        <f t="shared" si="207"/>
        <v>2016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4">
        <f t="shared" si="204"/>
        <v>42410.875</v>
      </c>
      <c r="J3285" s="14">
        <f t="shared" si="205"/>
        <v>42379.74418981481</v>
      </c>
      <c r="K3285">
        <v>1455138000</v>
      </c>
      <c r="L3285">
        <v>1452448298</v>
      </c>
      <c r="M3285" t="b">
        <v>0</v>
      </c>
      <c r="N3285">
        <v>47</v>
      </c>
      <c r="O3285" t="b">
        <v>1</v>
      </c>
      <c r="P3285" t="s">
        <v>8269</v>
      </c>
      <c r="Q3285" s="10" t="s">
        <v>8314</v>
      </c>
      <c r="R3285" t="s">
        <v>8315</v>
      </c>
      <c r="S3285">
        <f t="shared" si="206"/>
        <v>105</v>
      </c>
      <c r="T3285">
        <f t="shared" si="207"/>
        <v>2016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4">
        <f t="shared" si="204"/>
        <v>42398.249305555553</v>
      </c>
      <c r="J3286" s="14">
        <f t="shared" si="205"/>
        <v>42380.884872685187</v>
      </c>
      <c r="K3286">
        <v>1454047140</v>
      </c>
      <c r="L3286">
        <v>1452546853</v>
      </c>
      <c r="M3286" t="b">
        <v>0</v>
      </c>
      <c r="N3286">
        <v>15</v>
      </c>
      <c r="O3286" t="b">
        <v>1</v>
      </c>
      <c r="P3286" t="s">
        <v>8269</v>
      </c>
      <c r="Q3286" s="10" t="s">
        <v>8314</v>
      </c>
      <c r="R3286" t="s">
        <v>8315</v>
      </c>
      <c r="S3286">
        <f t="shared" si="206"/>
        <v>102</v>
      </c>
      <c r="T3286">
        <f t="shared" si="207"/>
        <v>2016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4">
        <f t="shared" si="204"/>
        <v>42794.208333333328</v>
      </c>
      <c r="J3287" s="14">
        <f t="shared" si="205"/>
        <v>42762.942430555559</v>
      </c>
      <c r="K3287">
        <v>1488258000</v>
      </c>
      <c r="L3287">
        <v>1485556626</v>
      </c>
      <c r="M3287" t="b">
        <v>0</v>
      </c>
      <c r="N3287">
        <v>81</v>
      </c>
      <c r="O3287" t="b">
        <v>1</v>
      </c>
      <c r="P3287" t="s">
        <v>8269</v>
      </c>
      <c r="Q3287" s="10" t="s">
        <v>8314</v>
      </c>
      <c r="R3287" t="s">
        <v>8315</v>
      </c>
      <c r="S3287">
        <f t="shared" si="206"/>
        <v>112</v>
      </c>
      <c r="T3287">
        <f t="shared" si="207"/>
        <v>2017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4">
        <f t="shared" si="204"/>
        <v>42597.840069444443</v>
      </c>
      <c r="J3288" s="14">
        <f t="shared" si="205"/>
        <v>42567.840069444443</v>
      </c>
      <c r="K3288">
        <v>1471291782</v>
      </c>
      <c r="L3288">
        <v>1468699782</v>
      </c>
      <c r="M3288" t="b">
        <v>0</v>
      </c>
      <c r="N3288">
        <v>122</v>
      </c>
      <c r="O3288" t="b">
        <v>1</v>
      </c>
      <c r="P3288" t="s">
        <v>8269</v>
      </c>
      <c r="Q3288" s="10" t="s">
        <v>8314</v>
      </c>
      <c r="R3288" t="s">
        <v>8315</v>
      </c>
      <c r="S3288">
        <f t="shared" si="206"/>
        <v>102</v>
      </c>
      <c r="T3288">
        <f t="shared" si="207"/>
        <v>2016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4">
        <f t="shared" si="204"/>
        <v>42336.750324074077</v>
      </c>
      <c r="J3289" s="14">
        <f t="shared" si="205"/>
        <v>42311.750324074077</v>
      </c>
      <c r="K3289">
        <v>1448733628</v>
      </c>
      <c r="L3289">
        <v>1446573628</v>
      </c>
      <c r="M3289" t="b">
        <v>0</v>
      </c>
      <c r="N3289">
        <v>34</v>
      </c>
      <c r="O3289" t="b">
        <v>1</v>
      </c>
      <c r="P3289" t="s">
        <v>8269</v>
      </c>
      <c r="Q3289" s="10" t="s">
        <v>8314</v>
      </c>
      <c r="R3289" t="s">
        <v>8315</v>
      </c>
      <c r="S3289">
        <f t="shared" si="206"/>
        <v>100</v>
      </c>
      <c r="T3289">
        <f t="shared" si="207"/>
        <v>2015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4">
        <f t="shared" si="204"/>
        <v>42541.958333333328</v>
      </c>
      <c r="J3290" s="14">
        <f t="shared" si="205"/>
        <v>42505.774479166663</v>
      </c>
      <c r="K3290">
        <v>1466463600</v>
      </c>
      <c r="L3290">
        <v>1463337315</v>
      </c>
      <c r="M3290" t="b">
        <v>0</v>
      </c>
      <c r="N3290">
        <v>207</v>
      </c>
      <c r="O3290" t="b">
        <v>1</v>
      </c>
      <c r="P3290" t="s">
        <v>8269</v>
      </c>
      <c r="Q3290" s="10" t="s">
        <v>8314</v>
      </c>
      <c r="R3290" t="s">
        <v>8315</v>
      </c>
      <c r="S3290">
        <f t="shared" si="206"/>
        <v>100</v>
      </c>
      <c r="T3290">
        <f t="shared" si="207"/>
        <v>2016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4">
        <f t="shared" si="204"/>
        <v>42786.368078703701</v>
      </c>
      <c r="J3291" s="14">
        <f t="shared" si="205"/>
        <v>42758.368078703701</v>
      </c>
      <c r="K3291">
        <v>1487580602</v>
      </c>
      <c r="L3291">
        <v>1485161402</v>
      </c>
      <c r="M3291" t="b">
        <v>0</v>
      </c>
      <c r="N3291">
        <v>25</v>
      </c>
      <c r="O3291" t="b">
        <v>1</v>
      </c>
      <c r="P3291" t="s">
        <v>8269</v>
      </c>
      <c r="Q3291" s="10" t="s">
        <v>8314</v>
      </c>
      <c r="R3291" t="s">
        <v>8315</v>
      </c>
      <c r="S3291">
        <f t="shared" si="206"/>
        <v>133</v>
      </c>
      <c r="T3291">
        <f t="shared" si="207"/>
        <v>2017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4">
        <f t="shared" si="204"/>
        <v>42805.51494212963</v>
      </c>
      <c r="J3292" s="14">
        <f t="shared" si="205"/>
        <v>42775.51494212963</v>
      </c>
      <c r="K3292">
        <v>1489234891</v>
      </c>
      <c r="L3292">
        <v>1486642891</v>
      </c>
      <c r="M3292" t="b">
        <v>0</v>
      </c>
      <c r="N3292">
        <v>72</v>
      </c>
      <c r="O3292" t="b">
        <v>1</v>
      </c>
      <c r="P3292" t="s">
        <v>8269</v>
      </c>
      <c r="Q3292" s="10" t="s">
        <v>8314</v>
      </c>
      <c r="R3292" t="s">
        <v>8315</v>
      </c>
      <c r="S3292">
        <f t="shared" si="206"/>
        <v>121</v>
      </c>
      <c r="T3292">
        <f t="shared" si="207"/>
        <v>2017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4">
        <f t="shared" si="204"/>
        <v>42264.165972222225</v>
      </c>
      <c r="J3293" s="14">
        <f t="shared" si="205"/>
        <v>42232.702546296292</v>
      </c>
      <c r="K3293">
        <v>1442462340</v>
      </c>
      <c r="L3293">
        <v>1439743900</v>
      </c>
      <c r="M3293" t="b">
        <v>0</v>
      </c>
      <c r="N3293">
        <v>14</v>
      </c>
      <c r="O3293" t="b">
        <v>1</v>
      </c>
      <c r="P3293" t="s">
        <v>8269</v>
      </c>
      <c r="Q3293" s="10" t="s">
        <v>8314</v>
      </c>
      <c r="R3293" t="s">
        <v>8315</v>
      </c>
      <c r="S3293">
        <f t="shared" si="206"/>
        <v>114</v>
      </c>
      <c r="T3293">
        <f t="shared" si="207"/>
        <v>2015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4">
        <f t="shared" si="204"/>
        <v>42342.811898148153</v>
      </c>
      <c r="J3294" s="14">
        <f t="shared" si="205"/>
        <v>42282.770231481481</v>
      </c>
      <c r="K3294">
        <v>1449257348</v>
      </c>
      <c r="L3294">
        <v>1444069748</v>
      </c>
      <c r="M3294" t="b">
        <v>0</v>
      </c>
      <c r="N3294">
        <v>15</v>
      </c>
      <c r="O3294" t="b">
        <v>1</v>
      </c>
      <c r="P3294" t="s">
        <v>8269</v>
      </c>
      <c r="Q3294" s="10" t="s">
        <v>8314</v>
      </c>
      <c r="R3294" t="s">
        <v>8315</v>
      </c>
      <c r="S3294">
        <f t="shared" si="206"/>
        <v>286</v>
      </c>
      <c r="T3294">
        <f t="shared" si="207"/>
        <v>2015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4">
        <f t="shared" si="204"/>
        <v>42798.425370370373</v>
      </c>
      <c r="J3295" s="14">
        <f t="shared" si="205"/>
        <v>42768.425370370373</v>
      </c>
      <c r="K3295">
        <v>1488622352</v>
      </c>
      <c r="L3295">
        <v>1486030352</v>
      </c>
      <c r="M3295" t="b">
        <v>0</v>
      </c>
      <c r="N3295">
        <v>91</v>
      </c>
      <c r="O3295" t="b">
        <v>1</v>
      </c>
      <c r="P3295" t="s">
        <v>8269</v>
      </c>
      <c r="Q3295" s="10" t="s">
        <v>8314</v>
      </c>
      <c r="R3295" t="s">
        <v>8315</v>
      </c>
      <c r="S3295">
        <f t="shared" si="206"/>
        <v>170</v>
      </c>
      <c r="T3295">
        <f t="shared" si="207"/>
        <v>2017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4">
        <f t="shared" si="204"/>
        <v>42171.541134259256</v>
      </c>
      <c r="J3296" s="14">
        <f t="shared" si="205"/>
        <v>42141.541134259256</v>
      </c>
      <c r="K3296">
        <v>1434459554</v>
      </c>
      <c r="L3296">
        <v>1431867554</v>
      </c>
      <c r="M3296" t="b">
        <v>0</v>
      </c>
      <c r="N3296">
        <v>24</v>
      </c>
      <c r="O3296" t="b">
        <v>1</v>
      </c>
      <c r="P3296" t="s">
        <v>8269</v>
      </c>
      <c r="Q3296" s="10" t="s">
        <v>8314</v>
      </c>
      <c r="R3296" t="s">
        <v>8315</v>
      </c>
      <c r="S3296">
        <f t="shared" si="206"/>
        <v>118</v>
      </c>
      <c r="T3296">
        <f t="shared" si="207"/>
        <v>2015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4">
        <f t="shared" si="204"/>
        <v>42639.442465277782</v>
      </c>
      <c r="J3297" s="14">
        <f t="shared" si="205"/>
        <v>42609.442465277782</v>
      </c>
      <c r="K3297">
        <v>1474886229</v>
      </c>
      <c r="L3297">
        <v>1472294229</v>
      </c>
      <c r="M3297" t="b">
        <v>0</v>
      </c>
      <c r="N3297">
        <v>27</v>
      </c>
      <c r="O3297" t="b">
        <v>1</v>
      </c>
      <c r="P3297" t="s">
        <v>8269</v>
      </c>
      <c r="Q3297" s="10" t="s">
        <v>8314</v>
      </c>
      <c r="R3297" t="s">
        <v>8315</v>
      </c>
      <c r="S3297">
        <f t="shared" si="206"/>
        <v>103</v>
      </c>
      <c r="T3297">
        <f t="shared" si="207"/>
        <v>2016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4">
        <f t="shared" si="204"/>
        <v>42330.916666666672</v>
      </c>
      <c r="J3298" s="14">
        <f t="shared" si="205"/>
        <v>42309.756620370375</v>
      </c>
      <c r="K3298">
        <v>1448229600</v>
      </c>
      <c r="L3298">
        <v>1446401372</v>
      </c>
      <c r="M3298" t="b">
        <v>0</v>
      </c>
      <c r="N3298">
        <v>47</v>
      </c>
      <c r="O3298" t="b">
        <v>1</v>
      </c>
      <c r="P3298" t="s">
        <v>8269</v>
      </c>
      <c r="Q3298" s="10" t="s">
        <v>8314</v>
      </c>
      <c r="R3298" t="s">
        <v>8315</v>
      </c>
      <c r="S3298">
        <f t="shared" si="206"/>
        <v>144</v>
      </c>
      <c r="T3298">
        <f t="shared" si="207"/>
        <v>2015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4">
        <f t="shared" si="204"/>
        <v>42212.957638888889</v>
      </c>
      <c r="J3299" s="14">
        <f t="shared" si="205"/>
        <v>42193.771481481483</v>
      </c>
      <c r="K3299">
        <v>1438037940</v>
      </c>
      <c r="L3299">
        <v>1436380256</v>
      </c>
      <c r="M3299" t="b">
        <v>0</v>
      </c>
      <c r="N3299">
        <v>44</v>
      </c>
      <c r="O3299" t="b">
        <v>1</v>
      </c>
      <c r="P3299" t="s">
        <v>8269</v>
      </c>
      <c r="Q3299" s="10" t="s">
        <v>8314</v>
      </c>
      <c r="R3299" t="s">
        <v>8315</v>
      </c>
      <c r="S3299">
        <f t="shared" si="206"/>
        <v>100</v>
      </c>
      <c r="T3299">
        <f t="shared" si="207"/>
        <v>2015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4">
        <f t="shared" si="204"/>
        <v>42260</v>
      </c>
      <c r="J3300" s="14">
        <f t="shared" si="205"/>
        <v>42239.957962962959</v>
      </c>
      <c r="K3300">
        <v>1442102400</v>
      </c>
      <c r="L3300">
        <v>1440370768</v>
      </c>
      <c r="M3300" t="b">
        <v>0</v>
      </c>
      <c r="N3300">
        <v>72</v>
      </c>
      <c r="O3300" t="b">
        <v>1</v>
      </c>
      <c r="P3300" t="s">
        <v>8269</v>
      </c>
      <c r="Q3300" s="10" t="s">
        <v>8314</v>
      </c>
      <c r="R3300" t="s">
        <v>8315</v>
      </c>
      <c r="S3300">
        <f t="shared" si="206"/>
        <v>102</v>
      </c>
      <c r="T3300">
        <f t="shared" si="207"/>
        <v>2015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4">
        <f t="shared" si="204"/>
        <v>42291.917395833334</v>
      </c>
      <c r="J3301" s="14">
        <f t="shared" si="205"/>
        <v>42261.917395833334</v>
      </c>
      <c r="K3301">
        <v>1444860063</v>
      </c>
      <c r="L3301">
        <v>1442268063</v>
      </c>
      <c r="M3301" t="b">
        <v>0</v>
      </c>
      <c r="N3301">
        <v>63</v>
      </c>
      <c r="O3301" t="b">
        <v>1</v>
      </c>
      <c r="P3301" t="s">
        <v>8269</v>
      </c>
      <c r="Q3301" s="10" t="s">
        <v>8314</v>
      </c>
      <c r="R3301" t="s">
        <v>8315</v>
      </c>
      <c r="S3301">
        <f t="shared" si="206"/>
        <v>116</v>
      </c>
      <c r="T3301">
        <f t="shared" si="207"/>
        <v>2015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4">
        <f t="shared" si="204"/>
        <v>42123.743773148148</v>
      </c>
      <c r="J3302" s="14">
        <f t="shared" si="205"/>
        <v>42102.743773148148</v>
      </c>
      <c r="K3302">
        <v>1430329862</v>
      </c>
      <c r="L3302">
        <v>1428515462</v>
      </c>
      <c r="M3302" t="b">
        <v>0</v>
      </c>
      <c r="N3302">
        <v>88</v>
      </c>
      <c r="O3302" t="b">
        <v>1</v>
      </c>
      <c r="P3302" t="s">
        <v>8269</v>
      </c>
      <c r="Q3302" s="10" t="s">
        <v>8314</v>
      </c>
      <c r="R3302" t="s">
        <v>8315</v>
      </c>
      <c r="S3302">
        <f t="shared" si="206"/>
        <v>136</v>
      </c>
      <c r="T3302">
        <f t="shared" si="207"/>
        <v>2015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4">
        <f t="shared" si="204"/>
        <v>42583.290972222225</v>
      </c>
      <c r="J3303" s="14">
        <f t="shared" si="205"/>
        <v>42538.73583333334</v>
      </c>
      <c r="K3303">
        <v>1470034740</v>
      </c>
      <c r="L3303">
        <v>1466185176</v>
      </c>
      <c r="M3303" t="b">
        <v>0</v>
      </c>
      <c r="N3303">
        <v>70</v>
      </c>
      <c r="O3303" t="b">
        <v>1</v>
      </c>
      <c r="P3303" t="s">
        <v>8269</v>
      </c>
      <c r="Q3303" s="10" t="s">
        <v>8314</v>
      </c>
      <c r="R3303" t="s">
        <v>8315</v>
      </c>
      <c r="S3303">
        <f t="shared" si="206"/>
        <v>133</v>
      </c>
      <c r="T3303">
        <f t="shared" si="207"/>
        <v>2016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4">
        <f t="shared" si="204"/>
        <v>42711.35157407407</v>
      </c>
      <c r="J3304" s="14">
        <f t="shared" si="205"/>
        <v>42681.35157407407</v>
      </c>
      <c r="K3304">
        <v>1481099176</v>
      </c>
      <c r="L3304">
        <v>1478507176</v>
      </c>
      <c r="M3304" t="b">
        <v>0</v>
      </c>
      <c r="N3304">
        <v>50</v>
      </c>
      <c r="O3304" t="b">
        <v>1</v>
      </c>
      <c r="P3304" t="s">
        <v>8269</v>
      </c>
      <c r="Q3304" s="10" t="s">
        <v>8314</v>
      </c>
      <c r="R3304" t="s">
        <v>8315</v>
      </c>
      <c r="S3304">
        <f t="shared" si="206"/>
        <v>103</v>
      </c>
      <c r="T3304">
        <f t="shared" si="207"/>
        <v>2016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4">
        <f t="shared" si="204"/>
        <v>42091.609768518523</v>
      </c>
      <c r="J3305" s="14">
        <f t="shared" si="205"/>
        <v>42056.65143518518</v>
      </c>
      <c r="K3305">
        <v>1427553484</v>
      </c>
      <c r="L3305">
        <v>1424533084</v>
      </c>
      <c r="M3305" t="b">
        <v>0</v>
      </c>
      <c r="N3305">
        <v>35</v>
      </c>
      <c r="O3305" t="b">
        <v>1</v>
      </c>
      <c r="P3305" t="s">
        <v>8269</v>
      </c>
      <c r="Q3305" s="10" t="s">
        <v>8314</v>
      </c>
      <c r="R3305" t="s">
        <v>8315</v>
      </c>
      <c r="S3305">
        <f t="shared" si="206"/>
        <v>116</v>
      </c>
      <c r="T3305">
        <f t="shared" si="207"/>
        <v>2015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4">
        <f t="shared" si="204"/>
        <v>42726.624444444446</v>
      </c>
      <c r="J3306" s="14">
        <f t="shared" si="205"/>
        <v>42696.624444444446</v>
      </c>
      <c r="K3306">
        <v>1482418752</v>
      </c>
      <c r="L3306">
        <v>1479826752</v>
      </c>
      <c r="M3306" t="b">
        <v>0</v>
      </c>
      <c r="N3306">
        <v>175</v>
      </c>
      <c r="O3306" t="b">
        <v>1</v>
      </c>
      <c r="P3306" t="s">
        <v>8269</v>
      </c>
      <c r="Q3306" s="10" t="s">
        <v>8314</v>
      </c>
      <c r="R3306" t="s">
        <v>8315</v>
      </c>
      <c r="S3306">
        <f t="shared" si="206"/>
        <v>105</v>
      </c>
      <c r="T3306">
        <f t="shared" si="207"/>
        <v>2016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4">
        <f t="shared" si="204"/>
        <v>42216.855879629627</v>
      </c>
      <c r="J3307" s="14">
        <f t="shared" si="205"/>
        <v>42186.855879629627</v>
      </c>
      <c r="K3307">
        <v>1438374748</v>
      </c>
      <c r="L3307">
        <v>1435782748</v>
      </c>
      <c r="M3307" t="b">
        <v>0</v>
      </c>
      <c r="N3307">
        <v>20</v>
      </c>
      <c r="O3307" t="b">
        <v>1</v>
      </c>
      <c r="P3307" t="s">
        <v>8269</v>
      </c>
      <c r="Q3307" s="10" t="s">
        <v>8314</v>
      </c>
      <c r="R3307" t="s">
        <v>8315</v>
      </c>
      <c r="S3307">
        <f t="shared" si="206"/>
        <v>102</v>
      </c>
      <c r="T3307">
        <f t="shared" si="207"/>
        <v>2015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4">
        <f t="shared" si="204"/>
        <v>42531.125</v>
      </c>
      <c r="J3308" s="14">
        <f t="shared" si="205"/>
        <v>42493.219236111108</v>
      </c>
      <c r="K3308">
        <v>1465527600</v>
      </c>
      <c r="L3308">
        <v>1462252542</v>
      </c>
      <c r="M3308" t="b">
        <v>0</v>
      </c>
      <c r="N3308">
        <v>54</v>
      </c>
      <c r="O3308" t="b">
        <v>1</v>
      </c>
      <c r="P3308" t="s">
        <v>8269</v>
      </c>
      <c r="Q3308" s="10" t="s">
        <v>8314</v>
      </c>
      <c r="R3308" t="s">
        <v>8315</v>
      </c>
      <c r="S3308">
        <f t="shared" si="206"/>
        <v>175</v>
      </c>
      <c r="T3308">
        <f t="shared" si="207"/>
        <v>2016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4">
        <f t="shared" si="204"/>
        <v>42505.057164351849</v>
      </c>
      <c r="J3309" s="14">
        <f t="shared" si="205"/>
        <v>42475.057164351849</v>
      </c>
      <c r="K3309">
        <v>1463275339</v>
      </c>
      <c r="L3309">
        <v>1460683339</v>
      </c>
      <c r="M3309" t="b">
        <v>0</v>
      </c>
      <c r="N3309">
        <v>20</v>
      </c>
      <c r="O3309" t="b">
        <v>1</v>
      </c>
      <c r="P3309" t="s">
        <v>8269</v>
      </c>
      <c r="Q3309" s="10" t="s">
        <v>8314</v>
      </c>
      <c r="R3309" t="s">
        <v>8315</v>
      </c>
      <c r="S3309">
        <f t="shared" si="206"/>
        <v>107</v>
      </c>
      <c r="T3309">
        <f t="shared" si="207"/>
        <v>2016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4">
        <f t="shared" si="204"/>
        <v>42473.876909722225</v>
      </c>
      <c r="J3310" s="14">
        <f t="shared" si="205"/>
        <v>42452.876909722225</v>
      </c>
      <c r="K3310">
        <v>1460581365</v>
      </c>
      <c r="L3310">
        <v>1458766965</v>
      </c>
      <c r="M3310" t="b">
        <v>0</v>
      </c>
      <c r="N3310">
        <v>57</v>
      </c>
      <c r="O3310" t="b">
        <v>1</v>
      </c>
      <c r="P3310" t="s">
        <v>8269</v>
      </c>
      <c r="Q3310" s="10" t="s">
        <v>8314</v>
      </c>
      <c r="R3310" t="s">
        <v>8315</v>
      </c>
      <c r="S3310">
        <f t="shared" si="206"/>
        <v>122</v>
      </c>
      <c r="T3310">
        <f t="shared" si="207"/>
        <v>2016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4">
        <f t="shared" si="204"/>
        <v>42659.650208333333</v>
      </c>
      <c r="J3311" s="14">
        <f t="shared" si="205"/>
        <v>42628.650208333333</v>
      </c>
      <c r="K3311">
        <v>1476632178</v>
      </c>
      <c r="L3311">
        <v>1473953778</v>
      </c>
      <c r="M3311" t="b">
        <v>0</v>
      </c>
      <c r="N3311">
        <v>31</v>
      </c>
      <c r="O3311" t="b">
        <v>1</v>
      </c>
      <c r="P3311" t="s">
        <v>8269</v>
      </c>
      <c r="Q3311" s="10" t="s">
        <v>8314</v>
      </c>
      <c r="R3311" t="s">
        <v>8315</v>
      </c>
      <c r="S3311">
        <f t="shared" si="206"/>
        <v>159</v>
      </c>
      <c r="T3311">
        <f t="shared" si="207"/>
        <v>2016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4">
        <f t="shared" si="204"/>
        <v>42283.928530092591</v>
      </c>
      <c r="J3312" s="14">
        <f t="shared" si="205"/>
        <v>42253.928530092591</v>
      </c>
      <c r="K3312">
        <v>1444169825</v>
      </c>
      <c r="L3312">
        <v>1441577825</v>
      </c>
      <c r="M3312" t="b">
        <v>0</v>
      </c>
      <c r="N3312">
        <v>31</v>
      </c>
      <c r="O3312" t="b">
        <v>1</v>
      </c>
      <c r="P3312" t="s">
        <v>8269</v>
      </c>
      <c r="Q3312" s="10" t="s">
        <v>8314</v>
      </c>
      <c r="R3312" t="s">
        <v>8315</v>
      </c>
      <c r="S3312">
        <f t="shared" si="206"/>
        <v>100</v>
      </c>
      <c r="T3312">
        <f t="shared" si="207"/>
        <v>2015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4">
        <f t="shared" si="204"/>
        <v>42294.29178240741</v>
      </c>
      <c r="J3313" s="14">
        <f t="shared" si="205"/>
        <v>42264.29178240741</v>
      </c>
      <c r="K3313">
        <v>1445065210</v>
      </c>
      <c r="L3313">
        <v>1442473210</v>
      </c>
      <c r="M3313" t="b">
        <v>0</v>
      </c>
      <c r="N3313">
        <v>45</v>
      </c>
      <c r="O3313" t="b">
        <v>1</v>
      </c>
      <c r="P3313" t="s">
        <v>8269</v>
      </c>
      <c r="Q3313" s="10" t="s">
        <v>8314</v>
      </c>
      <c r="R3313" t="s">
        <v>8315</v>
      </c>
      <c r="S3313">
        <f t="shared" si="206"/>
        <v>110</v>
      </c>
      <c r="T3313">
        <f t="shared" si="207"/>
        <v>2015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4">
        <f t="shared" si="204"/>
        <v>42685.916666666672</v>
      </c>
      <c r="J3314" s="14">
        <f t="shared" si="205"/>
        <v>42664.809560185182</v>
      </c>
      <c r="K3314">
        <v>1478901600</v>
      </c>
      <c r="L3314">
        <v>1477077946</v>
      </c>
      <c r="M3314" t="b">
        <v>0</v>
      </c>
      <c r="N3314">
        <v>41</v>
      </c>
      <c r="O3314" t="b">
        <v>1</v>
      </c>
      <c r="P3314" t="s">
        <v>8269</v>
      </c>
      <c r="Q3314" s="10" t="s">
        <v>8314</v>
      </c>
      <c r="R3314" t="s">
        <v>8315</v>
      </c>
      <c r="S3314">
        <f t="shared" si="206"/>
        <v>100</v>
      </c>
      <c r="T3314">
        <f t="shared" si="207"/>
        <v>2016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4">
        <f t="shared" si="204"/>
        <v>42396.041666666672</v>
      </c>
      <c r="J3315" s="14">
        <f t="shared" si="205"/>
        <v>42382.244409722218</v>
      </c>
      <c r="K3315">
        <v>1453856400</v>
      </c>
      <c r="L3315">
        <v>1452664317</v>
      </c>
      <c r="M3315" t="b">
        <v>0</v>
      </c>
      <c r="N3315">
        <v>29</v>
      </c>
      <c r="O3315" t="b">
        <v>1</v>
      </c>
      <c r="P3315" t="s">
        <v>8269</v>
      </c>
      <c r="Q3315" s="10" t="s">
        <v>8314</v>
      </c>
      <c r="R3315" t="s">
        <v>8315</v>
      </c>
      <c r="S3315">
        <f t="shared" si="206"/>
        <v>116</v>
      </c>
      <c r="T3315">
        <f t="shared" si="207"/>
        <v>2016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4">
        <f t="shared" si="204"/>
        <v>42132.836805555555</v>
      </c>
      <c r="J3316" s="14">
        <f t="shared" si="205"/>
        <v>42105.267488425925</v>
      </c>
      <c r="K3316">
        <v>1431115500</v>
      </c>
      <c r="L3316">
        <v>1428733511</v>
      </c>
      <c r="M3316" t="b">
        <v>0</v>
      </c>
      <c r="N3316">
        <v>58</v>
      </c>
      <c r="O3316" t="b">
        <v>1</v>
      </c>
      <c r="P3316" t="s">
        <v>8269</v>
      </c>
      <c r="Q3316" s="10" t="s">
        <v>8314</v>
      </c>
      <c r="R3316" t="s">
        <v>8315</v>
      </c>
      <c r="S3316">
        <f t="shared" si="206"/>
        <v>211</v>
      </c>
      <c r="T3316">
        <f t="shared" si="207"/>
        <v>2015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4">
        <f t="shared" si="204"/>
        <v>42496.303715277783</v>
      </c>
      <c r="J3317" s="14">
        <f t="shared" si="205"/>
        <v>42466.303715277783</v>
      </c>
      <c r="K3317">
        <v>1462519041</v>
      </c>
      <c r="L3317">
        <v>1459927041</v>
      </c>
      <c r="M3317" t="b">
        <v>0</v>
      </c>
      <c r="N3317">
        <v>89</v>
      </c>
      <c r="O3317" t="b">
        <v>1</v>
      </c>
      <c r="P3317" t="s">
        <v>8269</v>
      </c>
      <c r="Q3317" s="10" t="s">
        <v>8314</v>
      </c>
      <c r="R3317" t="s">
        <v>8315</v>
      </c>
      <c r="S3317">
        <f t="shared" si="206"/>
        <v>110</v>
      </c>
      <c r="T3317">
        <f t="shared" si="207"/>
        <v>2016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4">
        <f t="shared" si="204"/>
        <v>41859.57916666667</v>
      </c>
      <c r="J3318" s="14">
        <f t="shared" si="205"/>
        <v>41826.871238425927</v>
      </c>
      <c r="K3318">
        <v>1407506040</v>
      </c>
      <c r="L3318">
        <v>1404680075</v>
      </c>
      <c r="M3318" t="b">
        <v>0</v>
      </c>
      <c r="N3318">
        <v>125</v>
      </c>
      <c r="O3318" t="b">
        <v>1</v>
      </c>
      <c r="P3318" t="s">
        <v>8269</v>
      </c>
      <c r="Q3318" s="10" t="s">
        <v>8314</v>
      </c>
      <c r="R3318" t="s">
        <v>8315</v>
      </c>
      <c r="S3318">
        <f t="shared" si="206"/>
        <v>100</v>
      </c>
      <c r="T3318">
        <f t="shared" si="207"/>
        <v>2014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4">
        <f t="shared" si="204"/>
        <v>42529.039629629624</v>
      </c>
      <c r="J3319" s="14">
        <f t="shared" si="205"/>
        <v>42499.039629629624</v>
      </c>
      <c r="K3319">
        <v>1465347424</v>
      </c>
      <c r="L3319">
        <v>1462755424</v>
      </c>
      <c r="M3319" t="b">
        <v>0</v>
      </c>
      <c r="N3319">
        <v>18</v>
      </c>
      <c r="O3319" t="b">
        <v>1</v>
      </c>
      <c r="P3319" t="s">
        <v>8269</v>
      </c>
      <c r="Q3319" s="10" t="s">
        <v>8314</v>
      </c>
      <c r="R3319" t="s">
        <v>8315</v>
      </c>
      <c r="S3319">
        <f t="shared" si="206"/>
        <v>106</v>
      </c>
      <c r="T3319">
        <f t="shared" si="207"/>
        <v>2016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4">
        <f t="shared" si="204"/>
        <v>42471.104166666672</v>
      </c>
      <c r="J3320" s="14">
        <f t="shared" si="205"/>
        <v>42431.302002314813</v>
      </c>
      <c r="K3320">
        <v>1460341800</v>
      </c>
      <c r="L3320">
        <v>1456902893</v>
      </c>
      <c r="M3320" t="b">
        <v>0</v>
      </c>
      <c r="N3320">
        <v>32</v>
      </c>
      <c r="O3320" t="b">
        <v>1</v>
      </c>
      <c r="P3320" t="s">
        <v>8269</v>
      </c>
      <c r="Q3320" s="10" t="s">
        <v>8314</v>
      </c>
      <c r="R3320" t="s">
        <v>8315</v>
      </c>
      <c r="S3320">
        <f t="shared" si="206"/>
        <v>126</v>
      </c>
      <c r="T3320">
        <f t="shared" si="207"/>
        <v>2016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4">
        <f t="shared" si="204"/>
        <v>42035.585486111115</v>
      </c>
      <c r="J3321" s="14">
        <f t="shared" si="205"/>
        <v>41990.585486111115</v>
      </c>
      <c r="K3321">
        <v>1422712986</v>
      </c>
      <c r="L3321">
        <v>1418824986</v>
      </c>
      <c r="M3321" t="b">
        <v>0</v>
      </c>
      <c r="N3321">
        <v>16</v>
      </c>
      <c r="O3321" t="b">
        <v>1</v>
      </c>
      <c r="P3321" t="s">
        <v>8269</v>
      </c>
      <c r="Q3321" s="10" t="s">
        <v>8314</v>
      </c>
      <c r="R3321" t="s">
        <v>8315</v>
      </c>
      <c r="S3321">
        <f t="shared" si="206"/>
        <v>108</v>
      </c>
      <c r="T3321">
        <f t="shared" si="207"/>
        <v>2014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4">
        <f t="shared" si="204"/>
        <v>42543.045798611114</v>
      </c>
      <c r="J3322" s="14">
        <f t="shared" si="205"/>
        <v>42513.045798611114</v>
      </c>
      <c r="K3322">
        <v>1466557557</v>
      </c>
      <c r="L3322">
        <v>1463965557</v>
      </c>
      <c r="M3322" t="b">
        <v>0</v>
      </c>
      <c r="N3322">
        <v>38</v>
      </c>
      <c r="O3322" t="b">
        <v>1</v>
      </c>
      <c r="P3322" t="s">
        <v>8269</v>
      </c>
      <c r="Q3322" s="10" t="s">
        <v>8314</v>
      </c>
      <c r="R3322" t="s">
        <v>8315</v>
      </c>
      <c r="S3322">
        <f t="shared" si="206"/>
        <v>101</v>
      </c>
      <c r="T3322">
        <f t="shared" si="207"/>
        <v>2016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4">
        <f t="shared" si="204"/>
        <v>41928.165972222225</v>
      </c>
      <c r="J3323" s="14">
        <f t="shared" si="205"/>
        <v>41914.100289351853</v>
      </c>
      <c r="K3323">
        <v>1413431940</v>
      </c>
      <c r="L3323">
        <v>1412216665</v>
      </c>
      <c r="M3323" t="b">
        <v>0</v>
      </c>
      <c r="N3323">
        <v>15</v>
      </c>
      <c r="O3323" t="b">
        <v>1</v>
      </c>
      <c r="P3323" t="s">
        <v>8269</v>
      </c>
      <c r="Q3323" s="10" t="s">
        <v>8314</v>
      </c>
      <c r="R3323" t="s">
        <v>8315</v>
      </c>
      <c r="S3323">
        <f t="shared" si="206"/>
        <v>107</v>
      </c>
      <c r="T3323">
        <f t="shared" si="207"/>
        <v>2014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4">
        <f t="shared" si="204"/>
        <v>42543.163194444445</v>
      </c>
      <c r="J3324" s="14">
        <f t="shared" si="205"/>
        <v>42521.010370370372</v>
      </c>
      <c r="K3324">
        <v>1466567700</v>
      </c>
      <c r="L3324">
        <v>1464653696</v>
      </c>
      <c r="M3324" t="b">
        <v>0</v>
      </c>
      <c r="N3324">
        <v>23</v>
      </c>
      <c r="O3324" t="b">
        <v>1</v>
      </c>
      <c r="P3324" t="s">
        <v>8269</v>
      </c>
      <c r="Q3324" s="10" t="s">
        <v>8314</v>
      </c>
      <c r="R3324" t="s">
        <v>8315</v>
      </c>
      <c r="S3324">
        <f t="shared" si="206"/>
        <v>102</v>
      </c>
      <c r="T3324">
        <f t="shared" si="207"/>
        <v>2016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4">
        <f t="shared" si="204"/>
        <v>42638.36583333333</v>
      </c>
      <c r="J3325" s="14">
        <f t="shared" si="205"/>
        <v>42608.36583333333</v>
      </c>
      <c r="K3325">
        <v>1474793208</v>
      </c>
      <c r="L3325">
        <v>1472201208</v>
      </c>
      <c r="M3325" t="b">
        <v>0</v>
      </c>
      <c r="N3325">
        <v>49</v>
      </c>
      <c r="O3325" t="b">
        <v>1</v>
      </c>
      <c r="P3325" t="s">
        <v>8269</v>
      </c>
      <c r="Q3325" s="10" t="s">
        <v>8314</v>
      </c>
      <c r="R3325" t="s">
        <v>8315</v>
      </c>
      <c r="S3325">
        <f t="shared" si="206"/>
        <v>126</v>
      </c>
      <c r="T3325">
        <f t="shared" si="207"/>
        <v>2016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4">
        <f t="shared" si="204"/>
        <v>42526.58321759259</v>
      </c>
      <c r="J3326" s="14">
        <f t="shared" si="205"/>
        <v>42512.58321759259</v>
      </c>
      <c r="K3326">
        <v>1465135190</v>
      </c>
      <c r="L3326">
        <v>1463925590</v>
      </c>
      <c r="M3326" t="b">
        <v>0</v>
      </c>
      <c r="N3326">
        <v>10</v>
      </c>
      <c r="O3326" t="b">
        <v>1</v>
      </c>
      <c r="P3326" t="s">
        <v>8269</v>
      </c>
      <c r="Q3326" s="10" t="s">
        <v>8314</v>
      </c>
      <c r="R3326" t="s">
        <v>8315</v>
      </c>
      <c r="S3326">
        <f t="shared" si="206"/>
        <v>102</v>
      </c>
      <c r="T3326">
        <f t="shared" si="207"/>
        <v>2016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4">
        <f t="shared" si="204"/>
        <v>42099.743946759263</v>
      </c>
      <c r="J3327" s="14">
        <f t="shared" si="205"/>
        <v>42064.785613425927</v>
      </c>
      <c r="K3327">
        <v>1428256277</v>
      </c>
      <c r="L3327">
        <v>1425235877</v>
      </c>
      <c r="M3327" t="b">
        <v>0</v>
      </c>
      <c r="N3327">
        <v>15</v>
      </c>
      <c r="O3327" t="b">
        <v>1</v>
      </c>
      <c r="P3327" t="s">
        <v>8269</v>
      </c>
      <c r="Q3327" s="10" t="s">
        <v>8314</v>
      </c>
      <c r="R3327" t="s">
        <v>8315</v>
      </c>
      <c r="S3327">
        <f t="shared" si="206"/>
        <v>113</v>
      </c>
      <c r="T3327">
        <f t="shared" si="207"/>
        <v>2015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4">
        <f t="shared" si="204"/>
        <v>42071.67251157407</v>
      </c>
      <c r="J3328" s="14">
        <f t="shared" si="205"/>
        <v>42041.714178240742</v>
      </c>
      <c r="K3328">
        <v>1425830905</v>
      </c>
      <c r="L3328">
        <v>1423242505</v>
      </c>
      <c r="M3328" t="b">
        <v>0</v>
      </c>
      <c r="N3328">
        <v>57</v>
      </c>
      <c r="O3328" t="b">
        <v>1</v>
      </c>
      <c r="P3328" t="s">
        <v>8269</v>
      </c>
      <c r="Q3328" s="10" t="s">
        <v>8314</v>
      </c>
      <c r="R3328" t="s">
        <v>8315</v>
      </c>
      <c r="S3328">
        <f t="shared" si="206"/>
        <v>101</v>
      </c>
      <c r="T3328">
        <f t="shared" si="207"/>
        <v>2015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4">
        <f t="shared" si="204"/>
        <v>42498.374606481477</v>
      </c>
      <c r="J3329" s="14">
        <f t="shared" si="205"/>
        <v>42468.374606481477</v>
      </c>
      <c r="K3329">
        <v>1462697966</v>
      </c>
      <c r="L3329">
        <v>1460105966</v>
      </c>
      <c r="M3329" t="b">
        <v>0</v>
      </c>
      <c r="N3329">
        <v>33</v>
      </c>
      <c r="O3329" t="b">
        <v>1</v>
      </c>
      <c r="P3329" t="s">
        <v>8269</v>
      </c>
      <c r="Q3329" s="10" t="s">
        <v>8314</v>
      </c>
      <c r="R3329" t="s">
        <v>8315</v>
      </c>
      <c r="S3329">
        <f t="shared" si="206"/>
        <v>101</v>
      </c>
      <c r="T3329">
        <f t="shared" si="207"/>
        <v>2016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4">
        <f t="shared" ref="I3330:I3393" si="208">K3330/60/60/24+DATE(1970,1,1)</f>
        <v>41825.041666666664</v>
      </c>
      <c r="J3330" s="14">
        <f t="shared" ref="J3330:J3393" si="209">L3330/60/60/24+DATE(1970,1,1)</f>
        <v>41822.57503472222</v>
      </c>
      <c r="K3330">
        <v>1404522000</v>
      </c>
      <c r="L3330">
        <v>1404308883</v>
      </c>
      <c r="M3330" t="b">
        <v>0</v>
      </c>
      <c r="N3330">
        <v>9</v>
      </c>
      <c r="O3330" t="b">
        <v>1</v>
      </c>
      <c r="P3330" t="s">
        <v>8269</v>
      </c>
      <c r="Q3330" s="10" t="s">
        <v>8314</v>
      </c>
      <c r="R3330" t="s">
        <v>8315</v>
      </c>
      <c r="S3330">
        <f t="shared" ref="S3330:S3393" si="210">ROUND(E3330/D3330*100,0)</f>
        <v>146</v>
      </c>
      <c r="T3330">
        <f t="shared" ref="T3330:T3393" si="211">YEAR(J3330)</f>
        <v>2014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4">
        <f t="shared" si="208"/>
        <v>41847.958333333336</v>
      </c>
      <c r="J3331" s="14">
        <f t="shared" si="209"/>
        <v>41837.323009259257</v>
      </c>
      <c r="K3331">
        <v>1406502000</v>
      </c>
      <c r="L3331">
        <v>1405583108</v>
      </c>
      <c r="M3331" t="b">
        <v>0</v>
      </c>
      <c r="N3331">
        <v>26</v>
      </c>
      <c r="O3331" t="b">
        <v>1</v>
      </c>
      <c r="P3331" t="s">
        <v>8269</v>
      </c>
      <c r="Q3331" s="10" t="s">
        <v>8314</v>
      </c>
      <c r="R3331" t="s">
        <v>8315</v>
      </c>
      <c r="S3331">
        <f t="shared" si="210"/>
        <v>117</v>
      </c>
      <c r="T3331">
        <f t="shared" si="211"/>
        <v>2014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4">
        <f t="shared" si="208"/>
        <v>42095.845694444448</v>
      </c>
      <c r="J3332" s="14">
        <f t="shared" si="209"/>
        <v>42065.887361111112</v>
      </c>
      <c r="K3332">
        <v>1427919468</v>
      </c>
      <c r="L3332">
        <v>1425331068</v>
      </c>
      <c r="M3332" t="b">
        <v>0</v>
      </c>
      <c r="N3332">
        <v>69</v>
      </c>
      <c r="O3332" t="b">
        <v>1</v>
      </c>
      <c r="P3332" t="s">
        <v>8269</v>
      </c>
      <c r="Q3332" s="10" t="s">
        <v>8314</v>
      </c>
      <c r="R3332" t="s">
        <v>8315</v>
      </c>
      <c r="S3332">
        <f t="shared" si="210"/>
        <v>106</v>
      </c>
      <c r="T3332">
        <f t="shared" si="211"/>
        <v>2015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4">
        <f t="shared" si="208"/>
        <v>42283.697754629626</v>
      </c>
      <c r="J3333" s="14">
        <f t="shared" si="209"/>
        <v>42248.697754629626</v>
      </c>
      <c r="K3333">
        <v>1444149886</v>
      </c>
      <c r="L3333">
        <v>1441125886</v>
      </c>
      <c r="M3333" t="b">
        <v>0</v>
      </c>
      <c r="N3333">
        <v>65</v>
      </c>
      <c r="O3333" t="b">
        <v>1</v>
      </c>
      <c r="P3333" t="s">
        <v>8269</v>
      </c>
      <c r="Q3333" s="10" t="s">
        <v>8314</v>
      </c>
      <c r="R3333" t="s">
        <v>8315</v>
      </c>
      <c r="S3333">
        <f t="shared" si="210"/>
        <v>105</v>
      </c>
      <c r="T3333">
        <f t="shared" si="211"/>
        <v>2015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4">
        <f t="shared" si="208"/>
        <v>41839.860300925924</v>
      </c>
      <c r="J3334" s="14">
        <f t="shared" si="209"/>
        <v>41809.860300925924</v>
      </c>
      <c r="K3334">
        <v>1405802330</v>
      </c>
      <c r="L3334">
        <v>1403210330</v>
      </c>
      <c r="M3334" t="b">
        <v>0</v>
      </c>
      <c r="N3334">
        <v>83</v>
      </c>
      <c r="O3334" t="b">
        <v>1</v>
      </c>
      <c r="P3334" t="s">
        <v>8269</v>
      </c>
      <c r="Q3334" s="10" t="s">
        <v>8314</v>
      </c>
      <c r="R3334" t="s">
        <v>8315</v>
      </c>
      <c r="S3334">
        <f t="shared" si="210"/>
        <v>100</v>
      </c>
      <c r="T3334">
        <f t="shared" si="211"/>
        <v>2014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4">
        <f t="shared" si="208"/>
        <v>42170.676851851851</v>
      </c>
      <c r="J3335" s="14">
        <f t="shared" si="209"/>
        <v>42148.676851851851</v>
      </c>
      <c r="K3335">
        <v>1434384880</v>
      </c>
      <c r="L3335">
        <v>1432484080</v>
      </c>
      <c r="M3335" t="b">
        <v>0</v>
      </c>
      <c r="N3335">
        <v>111</v>
      </c>
      <c r="O3335" t="b">
        <v>1</v>
      </c>
      <c r="P3335" t="s">
        <v>8269</v>
      </c>
      <c r="Q3335" s="10" t="s">
        <v>8314</v>
      </c>
      <c r="R3335" t="s">
        <v>8315</v>
      </c>
      <c r="S3335">
        <f t="shared" si="210"/>
        <v>105</v>
      </c>
      <c r="T3335">
        <f t="shared" si="211"/>
        <v>2015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4">
        <f t="shared" si="208"/>
        <v>42215.521087962959</v>
      </c>
      <c r="J3336" s="14">
        <f t="shared" si="209"/>
        <v>42185.521087962959</v>
      </c>
      <c r="K3336">
        <v>1438259422</v>
      </c>
      <c r="L3336">
        <v>1435667422</v>
      </c>
      <c r="M3336" t="b">
        <v>0</v>
      </c>
      <c r="N3336">
        <v>46</v>
      </c>
      <c r="O3336" t="b">
        <v>1</v>
      </c>
      <c r="P3336" t="s">
        <v>8269</v>
      </c>
      <c r="Q3336" s="10" t="s">
        <v>8314</v>
      </c>
      <c r="R3336" t="s">
        <v>8315</v>
      </c>
      <c r="S3336">
        <f t="shared" si="210"/>
        <v>139</v>
      </c>
      <c r="T3336">
        <f t="shared" si="211"/>
        <v>2015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4">
        <f t="shared" si="208"/>
        <v>41854.958333333336</v>
      </c>
      <c r="J3337" s="14">
        <f t="shared" si="209"/>
        <v>41827.674143518518</v>
      </c>
      <c r="K3337">
        <v>1407106800</v>
      </c>
      <c r="L3337">
        <v>1404749446</v>
      </c>
      <c r="M3337" t="b">
        <v>0</v>
      </c>
      <c r="N3337">
        <v>63</v>
      </c>
      <c r="O3337" t="b">
        <v>1</v>
      </c>
      <c r="P3337" t="s">
        <v>8269</v>
      </c>
      <c r="Q3337" s="10" t="s">
        <v>8314</v>
      </c>
      <c r="R3337" t="s">
        <v>8315</v>
      </c>
      <c r="S3337">
        <f t="shared" si="210"/>
        <v>100</v>
      </c>
      <c r="T3337">
        <f t="shared" si="211"/>
        <v>2014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4">
        <f t="shared" si="208"/>
        <v>42465.35701388889</v>
      </c>
      <c r="J3338" s="14">
        <f t="shared" si="209"/>
        <v>42437.398680555561</v>
      </c>
      <c r="K3338">
        <v>1459845246</v>
      </c>
      <c r="L3338">
        <v>1457429646</v>
      </c>
      <c r="M3338" t="b">
        <v>0</v>
      </c>
      <c r="N3338">
        <v>9</v>
      </c>
      <c r="O3338" t="b">
        <v>1</v>
      </c>
      <c r="P3338" t="s">
        <v>8269</v>
      </c>
      <c r="Q3338" s="10" t="s">
        <v>8314</v>
      </c>
      <c r="R3338" t="s">
        <v>8315</v>
      </c>
      <c r="S3338">
        <f t="shared" si="210"/>
        <v>100</v>
      </c>
      <c r="T3338">
        <f t="shared" si="211"/>
        <v>2016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4">
        <f t="shared" si="208"/>
        <v>41922.875</v>
      </c>
      <c r="J3339" s="14">
        <f t="shared" si="209"/>
        <v>41901.282025462962</v>
      </c>
      <c r="K3339">
        <v>1412974800</v>
      </c>
      <c r="L3339">
        <v>1411109167</v>
      </c>
      <c r="M3339" t="b">
        <v>0</v>
      </c>
      <c r="N3339">
        <v>34</v>
      </c>
      <c r="O3339" t="b">
        <v>1</v>
      </c>
      <c r="P3339" t="s">
        <v>8269</v>
      </c>
      <c r="Q3339" s="10" t="s">
        <v>8314</v>
      </c>
      <c r="R3339" t="s">
        <v>8315</v>
      </c>
      <c r="S3339">
        <f t="shared" si="210"/>
        <v>110</v>
      </c>
      <c r="T3339">
        <f t="shared" si="211"/>
        <v>2014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4">
        <f t="shared" si="208"/>
        <v>42790.574999999997</v>
      </c>
      <c r="J3340" s="14">
        <f t="shared" si="209"/>
        <v>42769.574999999997</v>
      </c>
      <c r="K3340">
        <v>1487944080</v>
      </c>
      <c r="L3340">
        <v>1486129680</v>
      </c>
      <c r="M3340" t="b">
        <v>0</v>
      </c>
      <c r="N3340">
        <v>112</v>
      </c>
      <c r="O3340" t="b">
        <v>1</v>
      </c>
      <c r="P3340" t="s">
        <v>8269</v>
      </c>
      <c r="Q3340" s="10" t="s">
        <v>8314</v>
      </c>
      <c r="R3340" t="s">
        <v>8315</v>
      </c>
      <c r="S3340">
        <f t="shared" si="210"/>
        <v>102</v>
      </c>
      <c r="T3340">
        <f t="shared" si="211"/>
        <v>2017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4">
        <f t="shared" si="208"/>
        <v>42579.665717592594</v>
      </c>
      <c r="J3341" s="14">
        <f t="shared" si="209"/>
        <v>42549.665717592594</v>
      </c>
      <c r="K3341">
        <v>1469721518</v>
      </c>
      <c r="L3341">
        <v>1467129518</v>
      </c>
      <c r="M3341" t="b">
        <v>0</v>
      </c>
      <c r="N3341">
        <v>47</v>
      </c>
      <c r="O3341" t="b">
        <v>1</v>
      </c>
      <c r="P3341" t="s">
        <v>8269</v>
      </c>
      <c r="Q3341" s="10" t="s">
        <v>8314</v>
      </c>
      <c r="R3341" t="s">
        <v>8315</v>
      </c>
      <c r="S3341">
        <f t="shared" si="210"/>
        <v>104</v>
      </c>
      <c r="T3341">
        <f t="shared" si="211"/>
        <v>2016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4">
        <f t="shared" si="208"/>
        <v>42710.974004629628</v>
      </c>
      <c r="J3342" s="14">
        <f t="shared" si="209"/>
        <v>42685.974004629628</v>
      </c>
      <c r="K3342">
        <v>1481066554</v>
      </c>
      <c r="L3342">
        <v>1478906554</v>
      </c>
      <c r="M3342" t="b">
        <v>0</v>
      </c>
      <c r="N3342">
        <v>38</v>
      </c>
      <c r="O3342" t="b">
        <v>1</v>
      </c>
      <c r="P3342" t="s">
        <v>8269</v>
      </c>
      <c r="Q3342" s="10" t="s">
        <v>8314</v>
      </c>
      <c r="R3342" t="s">
        <v>8315</v>
      </c>
      <c r="S3342">
        <f t="shared" si="210"/>
        <v>138</v>
      </c>
      <c r="T3342">
        <f t="shared" si="211"/>
        <v>2016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4">
        <f t="shared" si="208"/>
        <v>42533.708333333328</v>
      </c>
      <c r="J3343" s="14">
        <f t="shared" si="209"/>
        <v>42510.798854166671</v>
      </c>
      <c r="K3343">
        <v>1465750800</v>
      </c>
      <c r="L3343">
        <v>1463771421</v>
      </c>
      <c r="M3343" t="b">
        <v>0</v>
      </c>
      <c r="N3343">
        <v>28</v>
      </c>
      <c r="O3343" t="b">
        <v>1</v>
      </c>
      <c r="P3343" t="s">
        <v>8269</v>
      </c>
      <c r="Q3343" s="10" t="s">
        <v>8314</v>
      </c>
      <c r="R3343" t="s">
        <v>8315</v>
      </c>
      <c r="S3343">
        <f t="shared" si="210"/>
        <v>100</v>
      </c>
      <c r="T3343">
        <f t="shared" si="211"/>
        <v>2016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4">
        <f t="shared" si="208"/>
        <v>42095.207638888889</v>
      </c>
      <c r="J3344" s="14">
        <f t="shared" si="209"/>
        <v>42062.296412037031</v>
      </c>
      <c r="K3344">
        <v>1427864340</v>
      </c>
      <c r="L3344">
        <v>1425020810</v>
      </c>
      <c r="M3344" t="b">
        <v>0</v>
      </c>
      <c r="N3344">
        <v>78</v>
      </c>
      <c r="O3344" t="b">
        <v>1</v>
      </c>
      <c r="P3344" t="s">
        <v>8269</v>
      </c>
      <c r="Q3344" s="10" t="s">
        <v>8314</v>
      </c>
      <c r="R3344" t="s">
        <v>8315</v>
      </c>
      <c r="S3344">
        <f t="shared" si="210"/>
        <v>102</v>
      </c>
      <c r="T3344">
        <f t="shared" si="211"/>
        <v>2015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4">
        <f t="shared" si="208"/>
        <v>42473.554166666669</v>
      </c>
      <c r="J3345" s="14">
        <f t="shared" si="209"/>
        <v>42452.916481481487</v>
      </c>
      <c r="K3345">
        <v>1460553480</v>
      </c>
      <c r="L3345">
        <v>1458770384</v>
      </c>
      <c r="M3345" t="b">
        <v>0</v>
      </c>
      <c r="N3345">
        <v>23</v>
      </c>
      <c r="O3345" t="b">
        <v>1</v>
      </c>
      <c r="P3345" t="s">
        <v>8269</v>
      </c>
      <c r="Q3345" s="10" t="s">
        <v>8314</v>
      </c>
      <c r="R3345" t="s">
        <v>8315</v>
      </c>
      <c r="S3345">
        <f t="shared" si="210"/>
        <v>171</v>
      </c>
      <c r="T3345">
        <f t="shared" si="211"/>
        <v>2016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4">
        <f t="shared" si="208"/>
        <v>41881.200150462959</v>
      </c>
      <c r="J3346" s="14">
        <f t="shared" si="209"/>
        <v>41851.200150462959</v>
      </c>
      <c r="K3346">
        <v>1409374093</v>
      </c>
      <c r="L3346">
        <v>1406782093</v>
      </c>
      <c r="M3346" t="b">
        <v>0</v>
      </c>
      <c r="N3346">
        <v>40</v>
      </c>
      <c r="O3346" t="b">
        <v>1</v>
      </c>
      <c r="P3346" t="s">
        <v>8269</v>
      </c>
      <c r="Q3346" s="10" t="s">
        <v>8314</v>
      </c>
      <c r="R3346" t="s">
        <v>8315</v>
      </c>
      <c r="S3346">
        <f t="shared" si="210"/>
        <v>101</v>
      </c>
      <c r="T3346">
        <f t="shared" si="211"/>
        <v>2014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4">
        <f t="shared" si="208"/>
        <v>42112.025694444441</v>
      </c>
      <c r="J3347" s="14">
        <f t="shared" si="209"/>
        <v>42053.106111111112</v>
      </c>
      <c r="K3347">
        <v>1429317420</v>
      </c>
      <c r="L3347">
        <v>1424226768</v>
      </c>
      <c r="M3347" t="b">
        <v>0</v>
      </c>
      <c r="N3347">
        <v>13</v>
      </c>
      <c r="O3347" t="b">
        <v>1</v>
      </c>
      <c r="P3347" t="s">
        <v>8269</v>
      </c>
      <c r="Q3347" s="10" t="s">
        <v>8314</v>
      </c>
      <c r="R3347" t="s">
        <v>8315</v>
      </c>
      <c r="S3347">
        <f t="shared" si="210"/>
        <v>130</v>
      </c>
      <c r="T3347">
        <f t="shared" si="211"/>
        <v>2015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4">
        <f t="shared" si="208"/>
        <v>42061.024421296301</v>
      </c>
      <c r="J3348" s="14">
        <f t="shared" si="209"/>
        <v>42054.024421296301</v>
      </c>
      <c r="K3348">
        <v>1424910910</v>
      </c>
      <c r="L3348">
        <v>1424306110</v>
      </c>
      <c r="M3348" t="b">
        <v>0</v>
      </c>
      <c r="N3348">
        <v>18</v>
      </c>
      <c r="O3348" t="b">
        <v>1</v>
      </c>
      <c r="P3348" t="s">
        <v>8269</v>
      </c>
      <c r="Q3348" s="10" t="s">
        <v>8314</v>
      </c>
      <c r="R3348" t="s">
        <v>8315</v>
      </c>
      <c r="S3348">
        <f t="shared" si="210"/>
        <v>110</v>
      </c>
      <c r="T3348">
        <f t="shared" si="211"/>
        <v>2015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4">
        <f t="shared" si="208"/>
        <v>42498.875</v>
      </c>
      <c r="J3349" s="14">
        <f t="shared" si="209"/>
        <v>42484.551550925928</v>
      </c>
      <c r="K3349">
        <v>1462741200</v>
      </c>
      <c r="L3349">
        <v>1461503654</v>
      </c>
      <c r="M3349" t="b">
        <v>0</v>
      </c>
      <c r="N3349">
        <v>22</v>
      </c>
      <c r="O3349" t="b">
        <v>1</v>
      </c>
      <c r="P3349" t="s">
        <v>8269</v>
      </c>
      <c r="Q3349" s="10" t="s">
        <v>8314</v>
      </c>
      <c r="R3349" t="s">
        <v>8315</v>
      </c>
      <c r="S3349">
        <f t="shared" si="210"/>
        <v>119</v>
      </c>
      <c r="T3349">
        <f t="shared" si="211"/>
        <v>2016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4">
        <f t="shared" si="208"/>
        <v>42490.165972222225</v>
      </c>
      <c r="J3350" s="14">
        <f t="shared" si="209"/>
        <v>42466.558796296296</v>
      </c>
      <c r="K3350">
        <v>1461988740</v>
      </c>
      <c r="L3350">
        <v>1459949080</v>
      </c>
      <c r="M3350" t="b">
        <v>0</v>
      </c>
      <c r="N3350">
        <v>79</v>
      </c>
      <c r="O3350" t="b">
        <v>1</v>
      </c>
      <c r="P3350" t="s">
        <v>8269</v>
      </c>
      <c r="Q3350" s="10" t="s">
        <v>8314</v>
      </c>
      <c r="R3350" t="s">
        <v>8315</v>
      </c>
      <c r="S3350">
        <f t="shared" si="210"/>
        <v>100</v>
      </c>
      <c r="T3350">
        <f t="shared" si="211"/>
        <v>2016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4">
        <f t="shared" si="208"/>
        <v>42534.708333333328</v>
      </c>
      <c r="J3351" s="14">
        <f t="shared" si="209"/>
        <v>42513.110787037032</v>
      </c>
      <c r="K3351">
        <v>1465837200</v>
      </c>
      <c r="L3351">
        <v>1463971172</v>
      </c>
      <c r="M3351" t="b">
        <v>0</v>
      </c>
      <c r="N3351">
        <v>14</v>
      </c>
      <c r="O3351" t="b">
        <v>1</v>
      </c>
      <c r="P3351" t="s">
        <v>8269</v>
      </c>
      <c r="Q3351" s="10" t="s">
        <v>8314</v>
      </c>
      <c r="R3351" t="s">
        <v>8315</v>
      </c>
      <c r="S3351">
        <f t="shared" si="210"/>
        <v>153</v>
      </c>
      <c r="T3351">
        <f t="shared" si="211"/>
        <v>2016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4">
        <f t="shared" si="208"/>
        <v>42337.958333333328</v>
      </c>
      <c r="J3352" s="14">
        <f t="shared" si="209"/>
        <v>42302.701516203699</v>
      </c>
      <c r="K3352">
        <v>1448838000</v>
      </c>
      <c r="L3352">
        <v>1445791811</v>
      </c>
      <c r="M3352" t="b">
        <v>0</v>
      </c>
      <c r="N3352">
        <v>51</v>
      </c>
      <c r="O3352" t="b">
        <v>1</v>
      </c>
      <c r="P3352" t="s">
        <v>8269</v>
      </c>
      <c r="Q3352" s="10" t="s">
        <v>8314</v>
      </c>
      <c r="R3352" t="s">
        <v>8315</v>
      </c>
      <c r="S3352">
        <f t="shared" si="210"/>
        <v>104</v>
      </c>
      <c r="T3352">
        <f t="shared" si="211"/>
        <v>2015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4">
        <f t="shared" si="208"/>
        <v>41843.458333333336</v>
      </c>
      <c r="J3353" s="14">
        <f t="shared" si="209"/>
        <v>41806.395428240743</v>
      </c>
      <c r="K3353">
        <v>1406113200</v>
      </c>
      <c r="L3353">
        <v>1402910965</v>
      </c>
      <c r="M3353" t="b">
        <v>0</v>
      </c>
      <c r="N3353">
        <v>54</v>
      </c>
      <c r="O3353" t="b">
        <v>1</v>
      </c>
      <c r="P3353" t="s">
        <v>8269</v>
      </c>
      <c r="Q3353" s="10" t="s">
        <v>8314</v>
      </c>
      <c r="R3353" t="s">
        <v>8315</v>
      </c>
      <c r="S3353">
        <f t="shared" si="210"/>
        <v>101</v>
      </c>
      <c r="T3353">
        <f t="shared" si="211"/>
        <v>2014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4">
        <f t="shared" si="208"/>
        <v>42552.958333333328</v>
      </c>
      <c r="J3354" s="14">
        <f t="shared" si="209"/>
        <v>42495.992800925931</v>
      </c>
      <c r="K3354">
        <v>1467414000</v>
      </c>
      <c r="L3354">
        <v>1462492178</v>
      </c>
      <c r="M3354" t="b">
        <v>0</v>
      </c>
      <c r="N3354">
        <v>70</v>
      </c>
      <c r="O3354" t="b">
        <v>1</v>
      </c>
      <c r="P3354" t="s">
        <v>8269</v>
      </c>
      <c r="Q3354" s="10" t="s">
        <v>8314</v>
      </c>
      <c r="R3354" t="s">
        <v>8315</v>
      </c>
      <c r="S3354">
        <f t="shared" si="210"/>
        <v>108</v>
      </c>
      <c r="T3354">
        <f t="shared" si="211"/>
        <v>2016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4">
        <f t="shared" si="208"/>
        <v>42492.958333333328</v>
      </c>
      <c r="J3355" s="14">
        <f t="shared" si="209"/>
        <v>42479.432291666672</v>
      </c>
      <c r="K3355">
        <v>1462230000</v>
      </c>
      <c r="L3355">
        <v>1461061350</v>
      </c>
      <c r="M3355" t="b">
        <v>0</v>
      </c>
      <c r="N3355">
        <v>44</v>
      </c>
      <c r="O3355" t="b">
        <v>1</v>
      </c>
      <c r="P3355" t="s">
        <v>8269</v>
      </c>
      <c r="Q3355" s="10" t="s">
        <v>8314</v>
      </c>
      <c r="R3355" t="s">
        <v>8315</v>
      </c>
      <c r="S3355">
        <f t="shared" si="210"/>
        <v>315</v>
      </c>
      <c r="T3355">
        <f t="shared" si="211"/>
        <v>2016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4">
        <f t="shared" si="208"/>
        <v>42306.167361111111</v>
      </c>
      <c r="J3356" s="14">
        <f t="shared" si="209"/>
        <v>42270.7269212963</v>
      </c>
      <c r="K3356">
        <v>1446091260</v>
      </c>
      <c r="L3356">
        <v>1443029206</v>
      </c>
      <c r="M3356" t="b">
        <v>0</v>
      </c>
      <c r="N3356">
        <v>55</v>
      </c>
      <c r="O3356" t="b">
        <v>1</v>
      </c>
      <c r="P3356" t="s">
        <v>8269</v>
      </c>
      <c r="Q3356" s="10" t="s">
        <v>8314</v>
      </c>
      <c r="R3356" t="s">
        <v>8315</v>
      </c>
      <c r="S3356">
        <f t="shared" si="210"/>
        <v>102</v>
      </c>
      <c r="T3356">
        <f t="shared" si="211"/>
        <v>2015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4">
        <f t="shared" si="208"/>
        <v>42500.470138888893</v>
      </c>
      <c r="J3357" s="14">
        <f t="shared" si="209"/>
        <v>42489.619525462964</v>
      </c>
      <c r="K3357">
        <v>1462879020</v>
      </c>
      <c r="L3357">
        <v>1461941527</v>
      </c>
      <c r="M3357" t="b">
        <v>0</v>
      </c>
      <c r="N3357">
        <v>15</v>
      </c>
      <c r="O3357" t="b">
        <v>1</v>
      </c>
      <c r="P3357" t="s">
        <v>8269</v>
      </c>
      <c r="Q3357" s="10" t="s">
        <v>8314</v>
      </c>
      <c r="R3357" t="s">
        <v>8315</v>
      </c>
      <c r="S3357">
        <f t="shared" si="210"/>
        <v>126</v>
      </c>
      <c r="T3357">
        <f t="shared" si="211"/>
        <v>2016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4">
        <f t="shared" si="208"/>
        <v>42566.815648148149</v>
      </c>
      <c r="J3358" s="14">
        <f t="shared" si="209"/>
        <v>42536.815648148149</v>
      </c>
      <c r="K3358">
        <v>1468611272</v>
      </c>
      <c r="L3358">
        <v>1466019272</v>
      </c>
      <c r="M3358" t="b">
        <v>0</v>
      </c>
      <c r="N3358">
        <v>27</v>
      </c>
      <c r="O3358" t="b">
        <v>1</v>
      </c>
      <c r="P3358" t="s">
        <v>8269</v>
      </c>
      <c r="Q3358" s="10" t="s">
        <v>8314</v>
      </c>
      <c r="R3358" t="s">
        <v>8315</v>
      </c>
      <c r="S3358">
        <f t="shared" si="210"/>
        <v>101</v>
      </c>
      <c r="T3358">
        <f t="shared" si="211"/>
        <v>2016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4">
        <f t="shared" si="208"/>
        <v>41852.417939814812</v>
      </c>
      <c r="J3359" s="14">
        <f t="shared" si="209"/>
        <v>41822.417939814812</v>
      </c>
      <c r="K3359">
        <v>1406887310</v>
      </c>
      <c r="L3359">
        <v>1404295310</v>
      </c>
      <c r="M3359" t="b">
        <v>0</v>
      </c>
      <c r="N3359">
        <v>21</v>
      </c>
      <c r="O3359" t="b">
        <v>1</v>
      </c>
      <c r="P3359" t="s">
        <v>8269</v>
      </c>
      <c r="Q3359" s="10" t="s">
        <v>8314</v>
      </c>
      <c r="R3359" t="s">
        <v>8315</v>
      </c>
      <c r="S3359">
        <f t="shared" si="210"/>
        <v>101</v>
      </c>
      <c r="T3359">
        <f t="shared" si="211"/>
        <v>2014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4">
        <f t="shared" si="208"/>
        <v>41962.352766203709</v>
      </c>
      <c r="J3360" s="14">
        <f t="shared" si="209"/>
        <v>41932.311099537037</v>
      </c>
      <c r="K3360">
        <v>1416385679</v>
      </c>
      <c r="L3360">
        <v>1413790079</v>
      </c>
      <c r="M3360" t="b">
        <v>0</v>
      </c>
      <c r="N3360">
        <v>162</v>
      </c>
      <c r="O3360" t="b">
        <v>1</v>
      </c>
      <c r="P3360" t="s">
        <v>8269</v>
      </c>
      <c r="Q3360" s="10" t="s">
        <v>8314</v>
      </c>
      <c r="R3360" t="s">
        <v>8315</v>
      </c>
      <c r="S3360">
        <f t="shared" si="210"/>
        <v>103</v>
      </c>
      <c r="T3360">
        <f t="shared" si="211"/>
        <v>2014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4">
        <f t="shared" si="208"/>
        <v>42791.057106481487</v>
      </c>
      <c r="J3361" s="14">
        <f t="shared" si="209"/>
        <v>42746.057106481487</v>
      </c>
      <c r="K3361">
        <v>1487985734</v>
      </c>
      <c r="L3361">
        <v>1484097734</v>
      </c>
      <c r="M3361" t="b">
        <v>0</v>
      </c>
      <c r="N3361">
        <v>23</v>
      </c>
      <c r="O3361" t="b">
        <v>1</v>
      </c>
      <c r="P3361" t="s">
        <v>8269</v>
      </c>
      <c r="Q3361" s="10" t="s">
        <v>8314</v>
      </c>
      <c r="R3361" t="s">
        <v>8315</v>
      </c>
      <c r="S3361">
        <f t="shared" si="210"/>
        <v>106</v>
      </c>
      <c r="T3361">
        <f t="shared" si="211"/>
        <v>2017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4">
        <f t="shared" si="208"/>
        <v>42718.665972222225</v>
      </c>
      <c r="J3362" s="14">
        <f t="shared" si="209"/>
        <v>42697.082673611112</v>
      </c>
      <c r="K3362">
        <v>1481731140</v>
      </c>
      <c r="L3362">
        <v>1479866343</v>
      </c>
      <c r="M3362" t="b">
        <v>0</v>
      </c>
      <c r="N3362">
        <v>72</v>
      </c>
      <c r="O3362" t="b">
        <v>1</v>
      </c>
      <c r="P3362" t="s">
        <v>8269</v>
      </c>
      <c r="Q3362" s="10" t="s">
        <v>8314</v>
      </c>
      <c r="R3362" t="s">
        <v>8315</v>
      </c>
      <c r="S3362">
        <f t="shared" si="210"/>
        <v>101</v>
      </c>
      <c r="T3362">
        <f t="shared" si="211"/>
        <v>2016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4">
        <f t="shared" si="208"/>
        <v>41883.665972222225</v>
      </c>
      <c r="J3363" s="14">
        <f t="shared" si="209"/>
        <v>41866.025347222225</v>
      </c>
      <c r="K3363">
        <v>1409587140</v>
      </c>
      <c r="L3363">
        <v>1408062990</v>
      </c>
      <c r="M3363" t="b">
        <v>0</v>
      </c>
      <c r="N3363">
        <v>68</v>
      </c>
      <c r="O3363" t="b">
        <v>1</v>
      </c>
      <c r="P3363" t="s">
        <v>8269</v>
      </c>
      <c r="Q3363" s="10" t="s">
        <v>8314</v>
      </c>
      <c r="R3363" t="s">
        <v>8315</v>
      </c>
      <c r="S3363">
        <f t="shared" si="210"/>
        <v>113</v>
      </c>
      <c r="T3363">
        <f t="shared" si="211"/>
        <v>2014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4">
        <f t="shared" si="208"/>
        <v>42070.204861111109</v>
      </c>
      <c r="J3364" s="14">
        <f t="shared" si="209"/>
        <v>42056.091631944444</v>
      </c>
      <c r="K3364">
        <v>1425704100</v>
      </c>
      <c r="L3364">
        <v>1424484717</v>
      </c>
      <c r="M3364" t="b">
        <v>0</v>
      </c>
      <c r="N3364">
        <v>20</v>
      </c>
      <c r="O3364" t="b">
        <v>1</v>
      </c>
      <c r="P3364" t="s">
        <v>8269</v>
      </c>
      <c r="Q3364" s="10" t="s">
        <v>8314</v>
      </c>
      <c r="R3364" t="s">
        <v>8315</v>
      </c>
      <c r="S3364">
        <f t="shared" si="210"/>
        <v>218</v>
      </c>
      <c r="T3364">
        <f t="shared" si="211"/>
        <v>2015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4">
        <f t="shared" si="208"/>
        <v>41870.666666666664</v>
      </c>
      <c r="J3365" s="14">
        <f t="shared" si="209"/>
        <v>41851.771354166667</v>
      </c>
      <c r="K3365">
        <v>1408464000</v>
      </c>
      <c r="L3365">
        <v>1406831445</v>
      </c>
      <c r="M3365" t="b">
        <v>0</v>
      </c>
      <c r="N3365">
        <v>26</v>
      </c>
      <c r="O3365" t="b">
        <v>1</v>
      </c>
      <c r="P3365" t="s">
        <v>8269</v>
      </c>
      <c r="Q3365" s="10" t="s">
        <v>8314</v>
      </c>
      <c r="R3365" t="s">
        <v>8315</v>
      </c>
      <c r="S3365">
        <f t="shared" si="210"/>
        <v>101</v>
      </c>
      <c r="T3365">
        <f t="shared" si="211"/>
        <v>2014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4">
        <f t="shared" si="208"/>
        <v>42444.875</v>
      </c>
      <c r="J3366" s="14">
        <f t="shared" si="209"/>
        <v>42422.977418981478</v>
      </c>
      <c r="K3366">
        <v>1458075600</v>
      </c>
      <c r="L3366">
        <v>1456183649</v>
      </c>
      <c r="M3366" t="b">
        <v>0</v>
      </c>
      <c r="N3366">
        <v>72</v>
      </c>
      <c r="O3366" t="b">
        <v>1</v>
      </c>
      <c r="P3366" t="s">
        <v>8269</v>
      </c>
      <c r="Q3366" s="10" t="s">
        <v>8314</v>
      </c>
      <c r="R3366" t="s">
        <v>8315</v>
      </c>
      <c r="S3366">
        <f t="shared" si="210"/>
        <v>106</v>
      </c>
      <c r="T3366">
        <f t="shared" si="211"/>
        <v>2016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4">
        <f t="shared" si="208"/>
        <v>42351.101759259262</v>
      </c>
      <c r="J3367" s="14">
        <f t="shared" si="209"/>
        <v>42321.101759259262</v>
      </c>
      <c r="K3367">
        <v>1449973592</v>
      </c>
      <c r="L3367">
        <v>1447381592</v>
      </c>
      <c r="M3367" t="b">
        <v>0</v>
      </c>
      <c r="N3367">
        <v>3</v>
      </c>
      <c r="O3367" t="b">
        <v>1</v>
      </c>
      <c r="P3367" t="s">
        <v>8269</v>
      </c>
      <c r="Q3367" s="10" t="s">
        <v>8314</v>
      </c>
      <c r="R3367" t="s">
        <v>8315</v>
      </c>
      <c r="S3367">
        <f t="shared" si="210"/>
        <v>104</v>
      </c>
      <c r="T3367">
        <f t="shared" si="211"/>
        <v>2015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4">
        <f t="shared" si="208"/>
        <v>42137.067557870367</v>
      </c>
      <c r="J3368" s="14">
        <f t="shared" si="209"/>
        <v>42107.067557870367</v>
      </c>
      <c r="K3368">
        <v>1431481037</v>
      </c>
      <c r="L3368">
        <v>1428889037</v>
      </c>
      <c r="M3368" t="b">
        <v>0</v>
      </c>
      <c r="N3368">
        <v>18</v>
      </c>
      <c r="O3368" t="b">
        <v>1</v>
      </c>
      <c r="P3368" t="s">
        <v>8269</v>
      </c>
      <c r="Q3368" s="10" t="s">
        <v>8314</v>
      </c>
      <c r="R3368" t="s">
        <v>8315</v>
      </c>
      <c r="S3368">
        <f t="shared" si="210"/>
        <v>221</v>
      </c>
      <c r="T3368">
        <f t="shared" si="211"/>
        <v>2015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4">
        <f t="shared" si="208"/>
        <v>42217.933958333335</v>
      </c>
      <c r="J3369" s="14">
        <f t="shared" si="209"/>
        <v>42192.933958333335</v>
      </c>
      <c r="K3369">
        <v>1438467894</v>
      </c>
      <c r="L3369">
        <v>1436307894</v>
      </c>
      <c r="M3369" t="b">
        <v>0</v>
      </c>
      <c r="N3369">
        <v>30</v>
      </c>
      <c r="O3369" t="b">
        <v>1</v>
      </c>
      <c r="P3369" t="s">
        <v>8269</v>
      </c>
      <c r="Q3369" s="10" t="s">
        <v>8314</v>
      </c>
      <c r="R3369" t="s">
        <v>8315</v>
      </c>
      <c r="S3369">
        <f t="shared" si="210"/>
        <v>119</v>
      </c>
      <c r="T3369">
        <f t="shared" si="211"/>
        <v>2015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4">
        <f t="shared" si="208"/>
        <v>42005.208333333328</v>
      </c>
      <c r="J3370" s="14">
        <f t="shared" si="209"/>
        <v>41969.199756944443</v>
      </c>
      <c r="K3370">
        <v>1420088400</v>
      </c>
      <c r="L3370">
        <v>1416977259</v>
      </c>
      <c r="M3370" t="b">
        <v>0</v>
      </c>
      <c r="N3370">
        <v>23</v>
      </c>
      <c r="O3370" t="b">
        <v>1</v>
      </c>
      <c r="P3370" t="s">
        <v>8269</v>
      </c>
      <c r="Q3370" s="10" t="s">
        <v>8314</v>
      </c>
      <c r="R3370" t="s">
        <v>8315</v>
      </c>
      <c r="S3370">
        <f t="shared" si="210"/>
        <v>105</v>
      </c>
      <c r="T3370">
        <f t="shared" si="211"/>
        <v>2014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4">
        <f t="shared" si="208"/>
        <v>42750.041435185187</v>
      </c>
      <c r="J3371" s="14">
        <f t="shared" si="209"/>
        <v>42690.041435185187</v>
      </c>
      <c r="K3371">
        <v>1484441980</v>
      </c>
      <c r="L3371">
        <v>1479257980</v>
      </c>
      <c r="M3371" t="b">
        <v>0</v>
      </c>
      <c r="N3371">
        <v>54</v>
      </c>
      <c r="O3371" t="b">
        <v>1</v>
      </c>
      <c r="P3371" t="s">
        <v>8269</v>
      </c>
      <c r="Q3371" s="10" t="s">
        <v>8314</v>
      </c>
      <c r="R3371" t="s">
        <v>8315</v>
      </c>
      <c r="S3371">
        <f t="shared" si="210"/>
        <v>104</v>
      </c>
      <c r="T3371">
        <f t="shared" si="211"/>
        <v>2016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4">
        <f t="shared" si="208"/>
        <v>42721.333333333328</v>
      </c>
      <c r="J3372" s="14">
        <f t="shared" si="209"/>
        <v>42690.334317129629</v>
      </c>
      <c r="K3372">
        <v>1481961600</v>
      </c>
      <c r="L3372">
        <v>1479283285</v>
      </c>
      <c r="M3372" t="b">
        <v>0</v>
      </c>
      <c r="N3372">
        <v>26</v>
      </c>
      <c r="O3372" t="b">
        <v>1</v>
      </c>
      <c r="P3372" t="s">
        <v>8269</v>
      </c>
      <c r="Q3372" s="10" t="s">
        <v>8314</v>
      </c>
      <c r="R3372" t="s">
        <v>8315</v>
      </c>
      <c r="S3372">
        <f t="shared" si="210"/>
        <v>118</v>
      </c>
      <c r="T3372">
        <f t="shared" si="211"/>
        <v>2016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4">
        <f t="shared" si="208"/>
        <v>42340.874594907407</v>
      </c>
      <c r="J3373" s="14">
        <f t="shared" si="209"/>
        <v>42312.874594907407</v>
      </c>
      <c r="K3373">
        <v>1449089965</v>
      </c>
      <c r="L3373">
        <v>1446670765</v>
      </c>
      <c r="M3373" t="b">
        <v>0</v>
      </c>
      <c r="N3373">
        <v>9</v>
      </c>
      <c r="O3373" t="b">
        <v>1</v>
      </c>
      <c r="P3373" t="s">
        <v>8269</v>
      </c>
      <c r="Q3373" s="10" t="s">
        <v>8314</v>
      </c>
      <c r="R3373" t="s">
        <v>8315</v>
      </c>
      <c r="S3373">
        <f t="shared" si="210"/>
        <v>139</v>
      </c>
      <c r="T3373">
        <f t="shared" si="211"/>
        <v>2015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4">
        <f t="shared" si="208"/>
        <v>41876.207638888889</v>
      </c>
      <c r="J3374" s="14">
        <f t="shared" si="209"/>
        <v>41855.548101851848</v>
      </c>
      <c r="K3374">
        <v>1408942740</v>
      </c>
      <c r="L3374">
        <v>1407157756</v>
      </c>
      <c r="M3374" t="b">
        <v>0</v>
      </c>
      <c r="N3374">
        <v>27</v>
      </c>
      <c r="O3374" t="b">
        <v>1</v>
      </c>
      <c r="P3374" t="s">
        <v>8269</v>
      </c>
      <c r="Q3374" s="10" t="s">
        <v>8314</v>
      </c>
      <c r="R3374" t="s">
        <v>8315</v>
      </c>
      <c r="S3374">
        <f t="shared" si="210"/>
        <v>104</v>
      </c>
      <c r="T3374">
        <f t="shared" si="211"/>
        <v>2014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4">
        <f t="shared" si="208"/>
        <v>42203.666666666672</v>
      </c>
      <c r="J3375" s="14">
        <f t="shared" si="209"/>
        <v>42179.854629629626</v>
      </c>
      <c r="K3375">
        <v>1437235200</v>
      </c>
      <c r="L3375">
        <v>1435177840</v>
      </c>
      <c r="M3375" t="b">
        <v>0</v>
      </c>
      <c r="N3375">
        <v>30</v>
      </c>
      <c r="O3375" t="b">
        <v>1</v>
      </c>
      <c r="P3375" t="s">
        <v>8269</v>
      </c>
      <c r="Q3375" s="10" t="s">
        <v>8314</v>
      </c>
      <c r="R3375" t="s">
        <v>8315</v>
      </c>
      <c r="S3375">
        <f t="shared" si="210"/>
        <v>100</v>
      </c>
      <c r="T3375">
        <f t="shared" si="211"/>
        <v>2015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4">
        <f t="shared" si="208"/>
        <v>42305.731666666667</v>
      </c>
      <c r="J3376" s="14">
        <f t="shared" si="209"/>
        <v>42275.731666666667</v>
      </c>
      <c r="K3376">
        <v>1446053616</v>
      </c>
      <c r="L3376">
        <v>1443461616</v>
      </c>
      <c r="M3376" t="b">
        <v>0</v>
      </c>
      <c r="N3376">
        <v>52</v>
      </c>
      <c r="O3376" t="b">
        <v>1</v>
      </c>
      <c r="P3376" t="s">
        <v>8269</v>
      </c>
      <c r="Q3376" s="10" t="s">
        <v>8314</v>
      </c>
      <c r="R3376" t="s">
        <v>8315</v>
      </c>
      <c r="S3376">
        <f t="shared" si="210"/>
        <v>107</v>
      </c>
      <c r="T3376">
        <f t="shared" si="211"/>
        <v>2015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4">
        <f t="shared" si="208"/>
        <v>41777.610798611109</v>
      </c>
      <c r="J3377" s="14">
        <f t="shared" si="209"/>
        <v>41765.610798611109</v>
      </c>
      <c r="K3377">
        <v>1400423973</v>
      </c>
      <c r="L3377">
        <v>1399387173</v>
      </c>
      <c r="M3377" t="b">
        <v>0</v>
      </c>
      <c r="N3377">
        <v>17</v>
      </c>
      <c r="O3377" t="b">
        <v>1</v>
      </c>
      <c r="P3377" t="s">
        <v>8269</v>
      </c>
      <c r="Q3377" s="10" t="s">
        <v>8314</v>
      </c>
      <c r="R3377" t="s">
        <v>8315</v>
      </c>
      <c r="S3377">
        <f t="shared" si="210"/>
        <v>100</v>
      </c>
      <c r="T3377">
        <f t="shared" si="211"/>
        <v>2014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4">
        <f t="shared" si="208"/>
        <v>42119.659652777773</v>
      </c>
      <c r="J3378" s="14">
        <f t="shared" si="209"/>
        <v>42059.701319444444</v>
      </c>
      <c r="K3378">
        <v>1429976994</v>
      </c>
      <c r="L3378">
        <v>1424796594</v>
      </c>
      <c r="M3378" t="b">
        <v>0</v>
      </c>
      <c r="N3378">
        <v>19</v>
      </c>
      <c r="O3378" t="b">
        <v>1</v>
      </c>
      <c r="P3378" t="s">
        <v>8269</v>
      </c>
      <c r="Q3378" s="10" t="s">
        <v>8314</v>
      </c>
      <c r="R3378" t="s">
        <v>8315</v>
      </c>
      <c r="S3378">
        <f t="shared" si="210"/>
        <v>100</v>
      </c>
      <c r="T3378">
        <f t="shared" si="211"/>
        <v>2015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4">
        <f t="shared" si="208"/>
        <v>42083.705555555556</v>
      </c>
      <c r="J3379" s="14">
        <f t="shared" si="209"/>
        <v>42053.732627314821</v>
      </c>
      <c r="K3379">
        <v>1426870560</v>
      </c>
      <c r="L3379">
        <v>1424280899</v>
      </c>
      <c r="M3379" t="b">
        <v>0</v>
      </c>
      <c r="N3379">
        <v>77</v>
      </c>
      <c r="O3379" t="b">
        <v>1</v>
      </c>
      <c r="P3379" t="s">
        <v>8269</v>
      </c>
      <c r="Q3379" s="10" t="s">
        <v>8314</v>
      </c>
      <c r="R3379" t="s">
        <v>8315</v>
      </c>
      <c r="S3379">
        <f t="shared" si="210"/>
        <v>101</v>
      </c>
      <c r="T3379">
        <f t="shared" si="211"/>
        <v>2015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4">
        <f t="shared" si="208"/>
        <v>41882.547222222223</v>
      </c>
      <c r="J3380" s="14">
        <f t="shared" si="209"/>
        <v>41858.355393518519</v>
      </c>
      <c r="K3380">
        <v>1409490480</v>
      </c>
      <c r="L3380">
        <v>1407400306</v>
      </c>
      <c r="M3380" t="b">
        <v>0</v>
      </c>
      <c r="N3380">
        <v>21</v>
      </c>
      <c r="O3380" t="b">
        <v>1</v>
      </c>
      <c r="P3380" t="s">
        <v>8269</v>
      </c>
      <c r="Q3380" s="10" t="s">
        <v>8314</v>
      </c>
      <c r="R3380" t="s">
        <v>8315</v>
      </c>
      <c r="S3380">
        <f t="shared" si="210"/>
        <v>108</v>
      </c>
      <c r="T3380">
        <f t="shared" si="211"/>
        <v>2014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4">
        <f t="shared" si="208"/>
        <v>42242.958333333328</v>
      </c>
      <c r="J3381" s="14">
        <f t="shared" si="209"/>
        <v>42225.513888888891</v>
      </c>
      <c r="K3381">
        <v>1440630000</v>
      </c>
      <c r="L3381">
        <v>1439122800</v>
      </c>
      <c r="M3381" t="b">
        <v>0</v>
      </c>
      <c r="N3381">
        <v>38</v>
      </c>
      <c r="O3381" t="b">
        <v>1</v>
      </c>
      <c r="P3381" t="s">
        <v>8269</v>
      </c>
      <c r="Q3381" s="10" t="s">
        <v>8314</v>
      </c>
      <c r="R3381" t="s">
        <v>8315</v>
      </c>
      <c r="S3381">
        <f t="shared" si="210"/>
        <v>104</v>
      </c>
      <c r="T3381">
        <f t="shared" si="211"/>
        <v>2015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4">
        <f t="shared" si="208"/>
        <v>41972.995115740734</v>
      </c>
      <c r="J3382" s="14">
        <f t="shared" si="209"/>
        <v>41937.95344907407</v>
      </c>
      <c r="K3382">
        <v>1417305178</v>
      </c>
      <c r="L3382">
        <v>1414277578</v>
      </c>
      <c r="M3382" t="b">
        <v>0</v>
      </c>
      <c r="N3382">
        <v>28</v>
      </c>
      <c r="O3382" t="b">
        <v>1</v>
      </c>
      <c r="P3382" t="s">
        <v>8269</v>
      </c>
      <c r="Q3382" s="10" t="s">
        <v>8314</v>
      </c>
      <c r="R3382" t="s">
        <v>8315</v>
      </c>
      <c r="S3382">
        <f t="shared" si="210"/>
        <v>104</v>
      </c>
      <c r="T3382">
        <f t="shared" si="211"/>
        <v>2014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4">
        <f t="shared" si="208"/>
        <v>42074.143321759257</v>
      </c>
      <c r="J3383" s="14">
        <f t="shared" si="209"/>
        <v>42044.184988425928</v>
      </c>
      <c r="K3383">
        <v>1426044383</v>
      </c>
      <c r="L3383">
        <v>1423455983</v>
      </c>
      <c r="M3383" t="b">
        <v>0</v>
      </c>
      <c r="N3383">
        <v>48</v>
      </c>
      <c r="O3383" t="b">
        <v>1</v>
      </c>
      <c r="P3383" t="s">
        <v>8269</v>
      </c>
      <c r="Q3383" s="10" t="s">
        <v>8314</v>
      </c>
      <c r="R3383" t="s">
        <v>8315</v>
      </c>
      <c r="S3383">
        <f t="shared" si="210"/>
        <v>102</v>
      </c>
      <c r="T3383">
        <f t="shared" si="211"/>
        <v>2015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4">
        <f t="shared" si="208"/>
        <v>42583.957638888889</v>
      </c>
      <c r="J3384" s="14">
        <f t="shared" si="209"/>
        <v>42559.431203703702</v>
      </c>
      <c r="K3384">
        <v>1470092340</v>
      </c>
      <c r="L3384">
        <v>1467973256</v>
      </c>
      <c r="M3384" t="b">
        <v>0</v>
      </c>
      <c r="N3384">
        <v>46</v>
      </c>
      <c r="O3384" t="b">
        <v>1</v>
      </c>
      <c r="P3384" t="s">
        <v>8269</v>
      </c>
      <c r="Q3384" s="10" t="s">
        <v>8314</v>
      </c>
      <c r="R3384" t="s">
        <v>8315</v>
      </c>
      <c r="S3384">
        <f t="shared" si="210"/>
        <v>101</v>
      </c>
      <c r="T3384">
        <f t="shared" si="211"/>
        <v>2016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4">
        <f t="shared" si="208"/>
        <v>42544.782638888893</v>
      </c>
      <c r="J3385" s="14">
        <f t="shared" si="209"/>
        <v>42524.782638888893</v>
      </c>
      <c r="K3385">
        <v>1466707620</v>
      </c>
      <c r="L3385">
        <v>1464979620</v>
      </c>
      <c r="M3385" t="b">
        <v>0</v>
      </c>
      <c r="N3385">
        <v>30</v>
      </c>
      <c r="O3385" t="b">
        <v>1</v>
      </c>
      <c r="P3385" t="s">
        <v>8269</v>
      </c>
      <c r="Q3385" s="10" t="s">
        <v>8314</v>
      </c>
      <c r="R3385" t="s">
        <v>8315</v>
      </c>
      <c r="S3385">
        <f t="shared" si="210"/>
        <v>112</v>
      </c>
      <c r="T3385">
        <f t="shared" si="211"/>
        <v>2016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4">
        <f t="shared" si="208"/>
        <v>42329.125</v>
      </c>
      <c r="J3386" s="14">
        <f t="shared" si="209"/>
        <v>42292.087592592594</v>
      </c>
      <c r="K3386">
        <v>1448074800</v>
      </c>
      <c r="L3386">
        <v>1444874768</v>
      </c>
      <c r="M3386" t="b">
        <v>0</v>
      </c>
      <c r="N3386">
        <v>64</v>
      </c>
      <c r="O3386" t="b">
        <v>1</v>
      </c>
      <c r="P3386" t="s">
        <v>8269</v>
      </c>
      <c r="Q3386" s="10" t="s">
        <v>8314</v>
      </c>
      <c r="R3386" t="s">
        <v>8315</v>
      </c>
      <c r="S3386">
        <f t="shared" si="210"/>
        <v>100</v>
      </c>
      <c r="T3386">
        <f t="shared" si="211"/>
        <v>2015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4">
        <f t="shared" si="208"/>
        <v>41983.8675</v>
      </c>
      <c r="J3387" s="14">
        <f t="shared" si="209"/>
        <v>41953.8675</v>
      </c>
      <c r="K3387">
        <v>1418244552</v>
      </c>
      <c r="L3387">
        <v>1415652552</v>
      </c>
      <c r="M3387" t="b">
        <v>0</v>
      </c>
      <c r="N3387">
        <v>15</v>
      </c>
      <c r="O3387" t="b">
        <v>1</v>
      </c>
      <c r="P3387" t="s">
        <v>8269</v>
      </c>
      <c r="Q3387" s="10" t="s">
        <v>8314</v>
      </c>
      <c r="R3387" t="s">
        <v>8315</v>
      </c>
      <c r="S3387">
        <f t="shared" si="210"/>
        <v>100</v>
      </c>
      <c r="T3387">
        <f t="shared" si="211"/>
        <v>2014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4">
        <f t="shared" si="208"/>
        <v>41976.644745370373</v>
      </c>
      <c r="J3388" s="14">
        <f t="shared" si="209"/>
        <v>41946.644745370373</v>
      </c>
      <c r="K3388">
        <v>1417620506</v>
      </c>
      <c r="L3388">
        <v>1415028506</v>
      </c>
      <c r="M3388" t="b">
        <v>0</v>
      </c>
      <c r="N3388">
        <v>41</v>
      </c>
      <c r="O3388" t="b">
        <v>1</v>
      </c>
      <c r="P3388" t="s">
        <v>8269</v>
      </c>
      <c r="Q3388" s="10" t="s">
        <v>8314</v>
      </c>
      <c r="R3388" t="s">
        <v>8315</v>
      </c>
      <c r="S3388">
        <f t="shared" si="210"/>
        <v>105</v>
      </c>
      <c r="T3388">
        <f t="shared" si="211"/>
        <v>2014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4">
        <f t="shared" si="208"/>
        <v>41987.762592592597</v>
      </c>
      <c r="J3389" s="14">
        <f t="shared" si="209"/>
        <v>41947.762592592589</v>
      </c>
      <c r="K3389">
        <v>1418581088</v>
      </c>
      <c r="L3389">
        <v>1415125088</v>
      </c>
      <c r="M3389" t="b">
        <v>0</v>
      </c>
      <c r="N3389">
        <v>35</v>
      </c>
      <c r="O3389" t="b">
        <v>1</v>
      </c>
      <c r="P3389" t="s">
        <v>8269</v>
      </c>
      <c r="Q3389" s="10" t="s">
        <v>8314</v>
      </c>
      <c r="R3389" t="s">
        <v>8315</v>
      </c>
      <c r="S3389">
        <f t="shared" si="210"/>
        <v>117</v>
      </c>
      <c r="T3389">
        <f t="shared" si="211"/>
        <v>2014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4">
        <f t="shared" si="208"/>
        <v>42173.461122685185</v>
      </c>
      <c r="J3390" s="14">
        <f t="shared" si="209"/>
        <v>42143.461122685185</v>
      </c>
      <c r="K3390">
        <v>1434625441</v>
      </c>
      <c r="L3390">
        <v>1432033441</v>
      </c>
      <c r="M3390" t="b">
        <v>0</v>
      </c>
      <c r="N3390">
        <v>45</v>
      </c>
      <c r="O3390" t="b">
        <v>1</v>
      </c>
      <c r="P3390" t="s">
        <v>8269</v>
      </c>
      <c r="Q3390" s="10" t="s">
        <v>8314</v>
      </c>
      <c r="R3390" t="s">
        <v>8315</v>
      </c>
      <c r="S3390">
        <f t="shared" si="210"/>
        <v>104</v>
      </c>
      <c r="T3390">
        <f t="shared" si="211"/>
        <v>2015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4">
        <f t="shared" si="208"/>
        <v>42524.563449074078</v>
      </c>
      <c r="J3391" s="14">
        <f t="shared" si="209"/>
        <v>42494.563449074078</v>
      </c>
      <c r="K3391">
        <v>1464960682</v>
      </c>
      <c r="L3391">
        <v>1462368682</v>
      </c>
      <c r="M3391" t="b">
        <v>0</v>
      </c>
      <c r="N3391">
        <v>62</v>
      </c>
      <c r="O3391" t="b">
        <v>1</v>
      </c>
      <c r="P3391" t="s">
        <v>8269</v>
      </c>
      <c r="Q3391" s="10" t="s">
        <v>8314</v>
      </c>
      <c r="R3391" t="s">
        <v>8315</v>
      </c>
      <c r="S3391">
        <f t="shared" si="210"/>
        <v>115</v>
      </c>
      <c r="T3391">
        <f t="shared" si="211"/>
        <v>2016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4">
        <f t="shared" si="208"/>
        <v>41830.774826388886</v>
      </c>
      <c r="J3392" s="14">
        <f t="shared" si="209"/>
        <v>41815.774826388886</v>
      </c>
      <c r="K3392">
        <v>1405017345</v>
      </c>
      <c r="L3392">
        <v>1403721345</v>
      </c>
      <c r="M3392" t="b">
        <v>0</v>
      </c>
      <c r="N3392">
        <v>22</v>
      </c>
      <c r="O3392" t="b">
        <v>1</v>
      </c>
      <c r="P3392" t="s">
        <v>8269</v>
      </c>
      <c r="Q3392" s="10" t="s">
        <v>8314</v>
      </c>
      <c r="R3392" t="s">
        <v>8315</v>
      </c>
      <c r="S3392">
        <f t="shared" si="210"/>
        <v>102</v>
      </c>
      <c r="T3392">
        <f t="shared" si="211"/>
        <v>2014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4">
        <f t="shared" si="208"/>
        <v>41859.936111111114</v>
      </c>
      <c r="J3393" s="14">
        <f t="shared" si="209"/>
        <v>41830.545694444445</v>
      </c>
      <c r="K3393">
        <v>1407536880</v>
      </c>
      <c r="L3393">
        <v>1404997548</v>
      </c>
      <c r="M3393" t="b">
        <v>0</v>
      </c>
      <c r="N3393">
        <v>18</v>
      </c>
      <c r="O3393" t="b">
        <v>1</v>
      </c>
      <c r="P3393" t="s">
        <v>8269</v>
      </c>
      <c r="Q3393" s="10" t="s">
        <v>8314</v>
      </c>
      <c r="R3393" t="s">
        <v>8315</v>
      </c>
      <c r="S3393">
        <f t="shared" si="210"/>
        <v>223</v>
      </c>
      <c r="T3393">
        <f t="shared" si="211"/>
        <v>2014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4">
        <f t="shared" ref="I3394:I3457" si="212">K3394/60/60/24+DATE(1970,1,1)</f>
        <v>42496.845543981486</v>
      </c>
      <c r="J3394" s="14">
        <f t="shared" ref="J3394:J3457" si="213">L3394/60/60/24+DATE(1970,1,1)</f>
        <v>42446.845543981486</v>
      </c>
      <c r="K3394">
        <v>1462565855</v>
      </c>
      <c r="L3394">
        <v>1458245855</v>
      </c>
      <c r="M3394" t="b">
        <v>0</v>
      </c>
      <c r="N3394">
        <v>12</v>
      </c>
      <c r="O3394" t="b">
        <v>1</v>
      </c>
      <c r="P3394" t="s">
        <v>8269</v>
      </c>
      <c r="Q3394" s="10" t="s">
        <v>8314</v>
      </c>
      <c r="R3394" t="s">
        <v>8315</v>
      </c>
      <c r="S3394">
        <f t="shared" ref="S3394:S3457" si="214">ROUND(E3394/D3394*100,0)</f>
        <v>100</v>
      </c>
      <c r="T3394">
        <f t="shared" ref="T3394:T3457" si="215">YEAR(J3394)</f>
        <v>2016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4">
        <f t="shared" si="212"/>
        <v>41949.031944444447</v>
      </c>
      <c r="J3395" s="14">
        <f t="shared" si="213"/>
        <v>41923.921643518523</v>
      </c>
      <c r="K3395">
        <v>1415234760</v>
      </c>
      <c r="L3395">
        <v>1413065230</v>
      </c>
      <c r="M3395" t="b">
        <v>0</v>
      </c>
      <c r="N3395">
        <v>44</v>
      </c>
      <c r="O3395" t="b">
        <v>1</v>
      </c>
      <c r="P3395" t="s">
        <v>8269</v>
      </c>
      <c r="Q3395" s="10" t="s">
        <v>8314</v>
      </c>
      <c r="R3395" t="s">
        <v>8315</v>
      </c>
      <c r="S3395">
        <f t="shared" si="214"/>
        <v>106</v>
      </c>
      <c r="T3395">
        <f t="shared" si="215"/>
        <v>2014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4">
        <f t="shared" si="212"/>
        <v>41847.59542824074</v>
      </c>
      <c r="J3396" s="14">
        <f t="shared" si="213"/>
        <v>41817.59542824074</v>
      </c>
      <c r="K3396">
        <v>1406470645</v>
      </c>
      <c r="L3396">
        <v>1403878645</v>
      </c>
      <c r="M3396" t="b">
        <v>0</v>
      </c>
      <c r="N3396">
        <v>27</v>
      </c>
      <c r="O3396" t="b">
        <v>1</v>
      </c>
      <c r="P3396" t="s">
        <v>8269</v>
      </c>
      <c r="Q3396" s="10" t="s">
        <v>8314</v>
      </c>
      <c r="R3396" t="s">
        <v>8315</v>
      </c>
      <c r="S3396">
        <f t="shared" si="214"/>
        <v>142</v>
      </c>
      <c r="T3396">
        <f t="shared" si="215"/>
        <v>2014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4">
        <f t="shared" si="212"/>
        <v>42154.756944444445</v>
      </c>
      <c r="J3397" s="14">
        <f t="shared" si="213"/>
        <v>42140.712314814817</v>
      </c>
      <c r="K3397">
        <v>1433009400</v>
      </c>
      <c r="L3397">
        <v>1431795944</v>
      </c>
      <c r="M3397" t="b">
        <v>0</v>
      </c>
      <c r="N3397">
        <v>38</v>
      </c>
      <c r="O3397" t="b">
        <v>1</v>
      </c>
      <c r="P3397" t="s">
        <v>8269</v>
      </c>
      <c r="Q3397" s="10" t="s">
        <v>8314</v>
      </c>
      <c r="R3397" t="s">
        <v>8315</v>
      </c>
      <c r="S3397">
        <f t="shared" si="214"/>
        <v>184</v>
      </c>
      <c r="T3397">
        <f t="shared" si="215"/>
        <v>2015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4">
        <f t="shared" si="212"/>
        <v>41791.165972222225</v>
      </c>
      <c r="J3398" s="14">
        <f t="shared" si="213"/>
        <v>41764.44663194444</v>
      </c>
      <c r="K3398">
        <v>1401595140</v>
      </c>
      <c r="L3398">
        <v>1399286589</v>
      </c>
      <c r="M3398" t="b">
        <v>0</v>
      </c>
      <c r="N3398">
        <v>28</v>
      </c>
      <c r="O3398" t="b">
        <v>1</v>
      </c>
      <c r="P3398" t="s">
        <v>8269</v>
      </c>
      <c r="Q3398" s="10" t="s">
        <v>8314</v>
      </c>
      <c r="R3398" t="s">
        <v>8315</v>
      </c>
      <c r="S3398">
        <f t="shared" si="214"/>
        <v>104</v>
      </c>
      <c r="T3398">
        <f t="shared" si="215"/>
        <v>2014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4">
        <f t="shared" si="212"/>
        <v>42418.916666666672</v>
      </c>
      <c r="J3399" s="14">
        <f t="shared" si="213"/>
        <v>42378.478344907402</v>
      </c>
      <c r="K3399">
        <v>1455832800</v>
      </c>
      <c r="L3399">
        <v>1452338929</v>
      </c>
      <c r="M3399" t="b">
        <v>0</v>
      </c>
      <c r="N3399">
        <v>24</v>
      </c>
      <c r="O3399" t="b">
        <v>1</v>
      </c>
      <c r="P3399" t="s">
        <v>8269</v>
      </c>
      <c r="Q3399" s="10" t="s">
        <v>8314</v>
      </c>
      <c r="R3399" t="s">
        <v>8315</v>
      </c>
      <c r="S3399">
        <f t="shared" si="214"/>
        <v>112</v>
      </c>
      <c r="T3399">
        <f t="shared" si="215"/>
        <v>2016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4">
        <f t="shared" si="212"/>
        <v>41964.708333333328</v>
      </c>
      <c r="J3400" s="14">
        <f t="shared" si="213"/>
        <v>41941.75203703704</v>
      </c>
      <c r="K3400">
        <v>1416589200</v>
      </c>
      <c r="L3400">
        <v>1414605776</v>
      </c>
      <c r="M3400" t="b">
        <v>0</v>
      </c>
      <c r="N3400">
        <v>65</v>
      </c>
      <c r="O3400" t="b">
        <v>1</v>
      </c>
      <c r="P3400" t="s">
        <v>8269</v>
      </c>
      <c r="Q3400" s="10" t="s">
        <v>8314</v>
      </c>
      <c r="R3400" t="s">
        <v>8315</v>
      </c>
      <c r="S3400">
        <f t="shared" si="214"/>
        <v>111</v>
      </c>
      <c r="T3400">
        <f t="shared" si="215"/>
        <v>2014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4">
        <f t="shared" si="212"/>
        <v>42056.920428240745</v>
      </c>
      <c r="J3401" s="14">
        <f t="shared" si="213"/>
        <v>42026.920428240745</v>
      </c>
      <c r="K3401">
        <v>1424556325</v>
      </c>
      <c r="L3401">
        <v>1421964325</v>
      </c>
      <c r="M3401" t="b">
        <v>0</v>
      </c>
      <c r="N3401">
        <v>46</v>
      </c>
      <c r="O3401" t="b">
        <v>1</v>
      </c>
      <c r="P3401" t="s">
        <v>8269</v>
      </c>
      <c r="Q3401" s="10" t="s">
        <v>8314</v>
      </c>
      <c r="R3401" t="s">
        <v>8315</v>
      </c>
      <c r="S3401">
        <f t="shared" si="214"/>
        <v>104</v>
      </c>
      <c r="T3401">
        <f t="shared" si="215"/>
        <v>2015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4">
        <f t="shared" si="212"/>
        <v>41879.953865740739</v>
      </c>
      <c r="J3402" s="14">
        <f t="shared" si="213"/>
        <v>41834.953865740739</v>
      </c>
      <c r="K3402">
        <v>1409266414</v>
      </c>
      <c r="L3402">
        <v>1405378414</v>
      </c>
      <c r="M3402" t="b">
        <v>0</v>
      </c>
      <c r="N3402">
        <v>85</v>
      </c>
      <c r="O3402" t="b">
        <v>1</v>
      </c>
      <c r="P3402" t="s">
        <v>8269</v>
      </c>
      <c r="Q3402" s="10" t="s">
        <v>8314</v>
      </c>
      <c r="R3402" t="s">
        <v>8315</v>
      </c>
      <c r="S3402">
        <f t="shared" si="214"/>
        <v>100</v>
      </c>
      <c r="T3402">
        <f t="shared" si="215"/>
        <v>2014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4">
        <f t="shared" si="212"/>
        <v>42223.723912037036</v>
      </c>
      <c r="J3403" s="14">
        <f t="shared" si="213"/>
        <v>42193.723912037036</v>
      </c>
      <c r="K3403">
        <v>1438968146</v>
      </c>
      <c r="L3403">
        <v>1436376146</v>
      </c>
      <c r="M3403" t="b">
        <v>0</v>
      </c>
      <c r="N3403">
        <v>66</v>
      </c>
      <c r="O3403" t="b">
        <v>1</v>
      </c>
      <c r="P3403" t="s">
        <v>8269</v>
      </c>
      <c r="Q3403" s="10" t="s">
        <v>8314</v>
      </c>
      <c r="R3403" t="s">
        <v>8315</v>
      </c>
      <c r="S3403">
        <f t="shared" si="214"/>
        <v>102</v>
      </c>
      <c r="T3403">
        <f t="shared" si="215"/>
        <v>2015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4">
        <f t="shared" si="212"/>
        <v>42320.104861111111</v>
      </c>
      <c r="J3404" s="14">
        <f t="shared" si="213"/>
        <v>42290.61855324074</v>
      </c>
      <c r="K3404">
        <v>1447295460</v>
      </c>
      <c r="L3404">
        <v>1444747843</v>
      </c>
      <c r="M3404" t="b">
        <v>0</v>
      </c>
      <c r="N3404">
        <v>165</v>
      </c>
      <c r="O3404" t="b">
        <v>1</v>
      </c>
      <c r="P3404" t="s">
        <v>8269</v>
      </c>
      <c r="Q3404" s="10" t="s">
        <v>8314</v>
      </c>
      <c r="R3404" t="s">
        <v>8315</v>
      </c>
      <c r="S3404">
        <f t="shared" si="214"/>
        <v>110</v>
      </c>
      <c r="T3404">
        <f t="shared" si="215"/>
        <v>2015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4">
        <f t="shared" si="212"/>
        <v>42180.462083333332</v>
      </c>
      <c r="J3405" s="14">
        <f t="shared" si="213"/>
        <v>42150.462083333332</v>
      </c>
      <c r="K3405">
        <v>1435230324</v>
      </c>
      <c r="L3405">
        <v>1432638324</v>
      </c>
      <c r="M3405" t="b">
        <v>0</v>
      </c>
      <c r="N3405">
        <v>17</v>
      </c>
      <c r="O3405" t="b">
        <v>1</v>
      </c>
      <c r="P3405" t="s">
        <v>8269</v>
      </c>
      <c r="Q3405" s="10" t="s">
        <v>8314</v>
      </c>
      <c r="R3405" t="s">
        <v>8315</v>
      </c>
      <c r="S3405">
        <f t="shared" si="214"/>
        <v>100</v>
      </c>
      <c r="T3405">
        <f t="shared" si="215"/>
        <v>2015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4">
        <f t="shared" si="212"/>
        <v>42172.503495370373</v>
      </c>
      <c r="J3406" s="14">
        <f t="shared" si="213"/>
        <v>42152.503495370373</v>
      </c>
      <c r="K3406">
        <v>1434542702</v>
      </c>
      <c r="L3406">
        <v>1432814702</v>
      </c>
      <c r="M3406" t="b">
        <v>0</v>
      </c>
      <c r="N3406">
        <v>3</v>
      </c>
      <c r="O3406" t="b">
        <v>1</v>
      </c>
      <c r="P3406" t="s">
        <v>8269</v>
      </c>
      <c r="Q3406" s="10" t="s">
        <v>8314</v>
      </c>
      <c r="R3406" t="s">
        <v>8315</v>
      </c>
      <c r="S3406">
        <f t="shared" si="214"/>
        <v>122</v>
      </c>
      <c r="T3406">
        <f t="shared" si="215"/>
        <v>2015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4">
        <f t="shared" si="212"/>
        <v>42430.999305555553</v>
      </c>
      <c r="J3407" s="14">
        <f t="shared" si="213"/>
        <v>42410.017199074078</v>
      </c>
      <c r="K3407">
        <v>1456876740</v>
      </c>
      <c r="L3407">
        <v>1455063886</v>
      </c>
      <c r="M3407" t="b">
        <v>0</v>
      </c>
      <c r="N3407">
        <v>17</v>
      </c>
      <c r="O3407" t="b">
        <v>1</v>
      </c>
      <c r="P3407" t="s">
        <v>8269</v>
      </c>
      <c r="Q3407" s="10" t="s">
        <v>8314</v>
      </c>
      <c r="R3407" t="s">
        <v>8315</v>
      </c>
      <c r="S3407">
        <f t="shared" si="214"/>
        <v>138</v>
      </c>
      <c r="T3407">
        <f t="shared" si="215"/>
        <v>2016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4">
        <f t="shared" si="212"/>
        <v>41836.492777777778</v>
      </c>
      <c r="J3408" s="14">
        <f t="shared" si="213"/>
        <v>41791.492777777778</v>
      </c>
      <c r="K3408">
        <v>1405511376</v>
      </c>
      <c r="L3408">
        <v>1401623376</v>
      </c>
      <c r="M3408" t="b">
        <v>0</v>
      </c>
      <c r="N3408">
        <v>91</v>
      </c>
      <c r="O3408" t="b">
        <v>1</v>
      </c>
      <c r="P3408" t="s">
        <v>8269</v>
      </c>
      <c r="Q3408" s="10" t="s">
        <v>8314</v>
      </c>
      <c r="R3408" t="s">
        <v>8315</v>
      </c>
      <c r="S3408">
        <f t="shared" si="214"/>
        <v>100</v>
      </c>
      <c r="T3408">
        <f t="shared" si="215"/>
        <v>2014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4">
        <f t="shared" si="212"/>
        <v>41826.422326388885</v>
      </c>
      <c r="J3409" s="14">
        <f t="shared" si="213"/>
        <v>41796.422326388885</v>
      </c>
      <c r="K3409">
        <v>1404641289</v>
      </c>
      <c r="L3409">
        <v>1402049289</v>
      </c>
      <c r="M3409" t="b">
        <v>0</v>
      </c>
      <c r="N3409">
        <v>67</v>
      </c>
      <c r="O3409" t="b">
        <v>1</v>
      </c>
      <c r="P3409" t="s">
        <v>8269</v>
      </c>
      <c r="Q3409" s="10" t="s">
        <v>8314</v>
      </c>
      <c r="R3409" t="s">
        <v>8315</v>
      </c>
      <c r="S3409">
        <f t="shared" si="214"/>
        <v>107</v>
      </c>
      <c r="T3409">
        <f t="shared" si="215"/>
        <v>2014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4">
        <f t="shared" si="212"/>
        <v>41838.991944444446</v>
      </c>
      <c r="J3410" s="14">
        <f t="shared" si="213"/>
        <v>41808.991944444446</v>
      </c>
      <c r="K3410">
        <v>1405727304</v>
      </c>
      <c r="L3410">
        <v>1403135304</v>
      </c>
      <c r="M3410" t="b">
        <v>0</v>
      </c>
      <c r="N3410">
        <v>18</v>
      </c>
      <c r="O3410" t="b">
        <v>1</v>
      </c>
      <c r="P3410" t="s">
        <v>8269</v>
      </c>
      <c r="Q3410" s="10" t="s">
        <v>8314</v>
      </c>
      <c r="R3410" t="s">
        <v>8315</v>
      </c>
      <c r="S3410">
        <f t="shared" si="214"/>
        <v>211</v>
      </c>
      <c r="T3410">
        <f t="shared" si="215"/>
        <v>2014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4">
        <f t="shared" si="212"/>
        <v>42582.873611111107</v>
      </c>
      <c r="J3411" s="14">
        <f t="shared" si="213"/>
        <v>42544.814328703709</v>
      </c>
      <c r="K3411">
        <v>1469998680</v>
      </c>
      <c r="L3411">
        <v>1466710358</v>
      </c>
      <c r="M3411" t="b">
        <v>0</v>
      </c>
      <c r="N3411">
        <v>21</v>
      </c>
      <c r="O3411" t="b">
        <v>1</v>
      </c>
      <c r="P3411" t="s">
        <v>8269</v>
      </c>
      <c r="Q3411" s="10" t="s">
        <v>8314</v>
      </c>
      <c r="R3411" t="s">
        <v>8315</v>
      </c>
      <c r="S3411">
        <f t="shared" si="214"/>
        <v>124</v>
      </c>
      <c r="T3411">
        <f t="shared" si="215"/>
        <v>2016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4">
        <f t="shared" si="212"/>
        <v>42527.291666666672</v>
      </c>
      <c r="J3412" s="14">
        <f t="shared" si="213"/>
        <v>42500.041550925926</v>
      </c>
      <c r="K3412">
        <v>1465196400</v>
      </c>
      <c r="L3412">
        <v>1462841990</v>
      </c>
      <c r="M3412" t="b">
        <v>0</v>
      </c>
      <c r="N3412">
        <v>40</v>
      </c>
      <c r="O3412" t="b">
        <v>1</v>
      </c>
      <c r="P3412" t="s">
        <v>8269</v>
      </c>
      <c r="Q3412" s="10" t="s">
        <v>8314</v>
      </c>
      <c r="R3412" t="s">
        <v>8315</v>
      </c>
      <c r="S3412">
        <f t="shared" si="214"/>
        <v>109</v>
      </c>
      <c r="T3412">
        <f t="shared" si="215"/>
        <v>2016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4">
        <f t="shared" si="212"/>
        <v>42285.022824074069</v>
      </c>
      <c r="J3413" s="14">
        <f t="shared" si="213"/>
        <v>42265.022824074069</v>
      </c>
      <c r="K3413">
        <v>1444264372</v>
      </c>
      <c r="L3413">
        <v>1442536372</v>
      </c>
      <c r="M3413" t="b">
        <v>0</v>
      </c>
      <c r="N3413">
        <v>78</v>
      </c>
      <c r="O3413" t="b">
        <v>1</v>
      </c>
      <c r="P3413" t="s">
        <v>8269</v>
      </c>
      <c r="Q3413" s="10" t="s">
        <v>8314</v>
      </c>
      <c r="R3413" t="s">
        <v>8315</v>
      </c>
      <c r="S3413">
        <f t="shared" si="214"/>
        <v>104</v>
      </c>
      <c r="T3413">
        <f t="shared" si="215"/>
        <v>2015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4">
        <f t="shared" si="212"/>
        <v>41909.959050925929</v>
      </c>
      <c r="J3414" s="14">
        <f t="shared" si="213"/>
        <v>41879.959050925929</v>
      </c>
      <c r="K3414">
        <v>1411858862</v>
      </c>
      <c r="L3414">
        <v>1409266862</v>
      </c>
      <c r="M3414" t="b">
        <v>0</v>
      </c>
      <c r="N3414">
        <v>26</v>
      </c>
      <c r="O3414" t="b">
        <v>1</v>
      </c>
      <c r="P3414" t="s">
        <v>8269</v>
      </c>
      <c r="Q3414" s="10" t="s">
        <v>8314</v>
      </c>
      <c r="R3414" t="s">
        <v>8315</v>
      </c>
      <c r="S3414">
        <f t="shared" si="214"/>
        <v>100</v>
      </c>
      <c r="T3414">
        <f t="shared" si="215"/>
        <v>2014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4">
        <f t="shared" si="212"/>
        <v>42063.207638888889</v>
      </c>
      <c r="J3415" s="14">
        <f t="shared" si="213"/>
        <v>42053.733078703706</v>
      </c>
      <c r="K3415">
        <v>1425099540</v>
      </c>
      <c r="L3415">
        <v>1424280938</v>
      </c>
      <c r="M3415" t="b">
        <v>0</v>
      </c>
      <c r="N3415">
        <v>14</v>
      </c>
      <c r="O3415" t="b">
        <v>1</v>
      </c>
      <c r="P3415" t="s">
        <v>8269</v>
      </c>
      <c r="Q3415" s="10" t="s">
        <v>8314</v>
      </c>
      <c r="R3415" t="s">
        <v>8315</v>
      </c>
      <c r="S3415">
        <f t="shared" si="214"/>
        <v>130</v>
      </c>
      <c r="T3415">
        <f t="shared" si="215"/>
        <v>2015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4">
        <f t="shared" si="212"/>
        <v>42705.332638888889</v>
      </c>
      <c r="J3416" s="14">
        <f t="shared" si="213"/>
        <v>42675.832465277781</v>
      </c>
      <c r="K3416">
        <v>1480579140</v>
      </c>
      <c r="L3416">
        <v>1478030325</v>
      </c>
      <c r="M3416" t="b">
        <v>0</v>
      </c>
      <c r="N3416">
        <v>44</v>
      </c>
      <c r="O3416" t="b">
        <v>1</v>
      </c>
      <c r="P3416" t="s">
        <v>8269</v>
      </c>
      <c r="Q3416" s="10" t="s">
        <v>8314</v>
      </c>
      <c r="R3416" t="s">
        <v>8315</v>
      </c>
      <c r="S3416">
        <f t="shared" si="214"/>
        <v>104</v>
      </c>
      <c r="T3416">
        <f t="shared" si="215"/>
        <v>2016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4">
        <f t="shared" si="212"/>
        <v>42477.979166666672</v>
      </c>
      <c r="J3417" s="14">
        <f t="shared" si="213"/>
        <v>42467.144166666665</v>
      </c>
      <c r="K3417">
        <v>1460935800</v>
      </c>
      <c r="L3417">
        <v>1459999656</v>
      </c>
      <c r="M3417" t="b">
        <v>0</v>
      </c>
      <c r="N3417">
        <v>9</v>
      </c>
      <c r="O3417" t="b">
        <v>1</v>
      </c>
      <c r="P3417" t="s">
        <v>8269</v>
      </c>
      <c r="Q3417" s="10" t="s">
        <v>8314</v>
      </c>
      <c r="R3417" t="s">
        <v>8315</v>
      </c>
      <c r="S3417">
        <f t="shared" si="214"/>
        <v>100</v>
      </c>
      <c r="T3417">
        <f t="shared" si="215"/>
        <v>2016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4">
        <f t="shared" si="212"/>
        <v>42117.770833333328</v>
      </c>
      <c r="J3418" s="14">
        <f t="shared" si="213"/>
        <v>42089.412557870368</v>
      </c>
      <c r="K3418">
        <v>1429813800</v>
      </c>
      <c r="L3418">
        <v>1427363645</v>
      </c>
      <c r="M3418" t="b">
        <v>0</v>
      </c>
      <c r="N3418">
        <v>30</v>
      </c>
      <c r="O3418" t="b">
        <v>1</v>
      </c>
      <c r="P3418" t="s">
        <v>8269</v>
      </c>
      <c r="Q3418" s="10" t="s">
        <v>8314</v>
      </c>
      <c r="R3418" t="s">
        <v>8315</v>
      </c>
      <c r="S3418">
        <f t="shared" si="214"/>
        <v>120</v>
      </c>
      <c r="T3418">
        <f t="shared" si="215"/>
        <v>2015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4">
        <f t="shared" si="212"/>
        <v>41938.029861111114</v>
      </c>
      <c r="J3419" s="14">
        <f t="shared" si="213"/>
        <v>41894.91375</v>
      </c>
      <c r="K3419">
        <v>1414284180</v>
      </c>
      <c r="L3419">
        <v>1410558948</v>
      </c>
      <c r="M3419" t="b">
        <v>0</v>
      </c>
      <c r="N3419">
        <v>45</v>
      </c>
      <c r="O3419" t="b">
        <v>1</v>
      </c>
      <c r="P3419" t="s">
        <v>8269</v>
      </c>
      <c r="Q3419" s="10" t="s">
        <v>8314</v>
      </c>
      <c r="R3419" t="s">
        <v>8315</v>
      </c>
      <c r="S3419">
        <f t="shared" si="214"/>
        <v>100</v>
      </c>
      <c r="T3419">
        <f t="shared" si="215"/>
        <v>2014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4">
        <f t="shared" si="212"/>
        <v>41782.83457175926</v>
      </c>
      <c r="J3420" s="14">
        <f t="shared" si="213"/>
        <v>41752.83457175926</v>
      </c>
      <c r="K3420">
        <v>1400875307</v>
      </c>
      <c r="L3420">
        <v>1398283307</v>
      </c>
      <c r="M3420" t="b">
        <v>0</v>
      </c>
      <c r="N3420">
        <v>56</v>
      </c>
      <c r="O3420" t="b">
        <v>1</v>
      </c>
      <c r="P3420" t="s">
        <v>8269</v>
      </c>
      <c r="Q3420" s="10" t="s">
        <v>8314</v>
      </c>
      <c r="R3420" t="s">
        <v>8315</v>
      </c>
      <c r="S3420">
        <f t="shared" si="214"/>
        <v>101</v>
      </c>
      <c r="T3420">
        <f t="shared" si="215"/>
        <v>2014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4">
        <f t="shared" si="212"/>
        <v>42466.895833333328</v>
      </c>
      <c r="J3421" s="14">
        <f t="shared" si="213"/>
        <v>42448.821585648147</v>
      </c>
      <c r="K3421">
        <v>1459978200</v>
      </c>
      <c r="L3421">
        <v>1458416585</v>
      </c>
      <c r="M3421" t="b">
        <v>0</v>
      </c>
      <c r="N3421">
        <v>46</v>
      </c>
      <c r="O3421" t="b">
        <v>1</v>
      </c>
      <c r="P3421" t="s">
        <v>8269</v>
      </c>
      <c r="Q3421" s="10" t="s">
        <v>8314</v>
      </c>
      <c r="R3421" t="s">
        <v>8315</v>
      </c>
      <c r="S3421">
        <f t="shared" si="214"/>
        <v>107</v>
      </c>
      <c r="T3421">
        <f t="shared" si="215"/>
        <v>2016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4">
        <f t="shared" si="212"/>
        <v>42414</v>
      </c>
      <c r="J3422" s="14">
        <f t="shared" si="213"/>
        <v>42405.090300925927</v>
      </c>
      <c r="K3422">
        <v>1455408000</v>
      </c>
      <c r="L3422">
        <v>1454638202</v>
      </c>
      <c r="M3422" t="b">
        <v>0</v>
      </c>
      <c r="N3422">
        <v>34</v>
      </c>
      <c r="O3422" t="b">
        <v>1</v>
      </c>
      <c r="P3422" t="s">
        <v>8269</v>
      </c>
      <c r="Q3422" s="10" t="s">
        <v>8314</v>
      </c>
      <c r="R3422" t="s">
        <v>8315</v>
      </c>
      <c r="S3422">
        <f t="shared" si="214"/>
        <v>138</v>
      </c>
      <c r="T3422">
        <f t="shared" si="215"/>
        <v>2016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4">
        <f t="shared" si="212"/>
        <v>42067.791238425925</v>
      </c>
      <c r="J3423" s="14">
        <f t="shared" si="213"/>
        <v>42037.791238425925</v>
      </c>
      <c r="K3423">
        <v>1425495563</v>
      </c>
      <c r="L3423">
        <v>1422903563</v>
      </c>
      <c r="M3423" t="b">
        <v>0</v>
      </c>
      <c r="N3423">
        <v>98</v>
      </c>
      <c r="O3423" t="b">
        <v>1</v>
      </c>
      <c r="P3423" t="s">
        <v>8269</v>
      </c>
      <c r="Q3423" s="10" t="s">
        <v>8314</v>
      </c>
      <c r="R3423" t="s">
        <v>8315</v>
      </c>
      <c r="S3423">
        <f t="shared" si="214"/>
        <v>101</v>
      </c>
      <c r="T3423">
        <f t="shared" si="215"/>
        <v>2015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4">
        <f t="shared" si="212"/>
        <v>42352</v>
      </c>
      <c r="J3424" s="14">
        <f t="shared" si="213"/>
        <v>42323.562222222223</v>
      </c>
      <c r="K3424">
        <v>1450051200</v>
      </c>
      <c r="L3424">
        <v>1447594176</v>
      </c>
      <c r="M3424" t="b">
        <v>0</v>
      </c>
      <c r="N3424">
        <v>46</v>
      </c>
      <c r="O3424" t="b">
        <v>1</v>
      </c>
      <c r="P3424" t="s">
        <v>8269</v>
      </c>
      <c r="Q3424" s="10" t="s">
        <v>8314</v>
      </c>
      <c r="R3424" t="s">
        <v>8315</v>
      </c>
      <c r="S3424">
        <f t="shared" si="214"/>
        <v>109</v>
      </c>
      <c r="T3424">
        <f t="shared" si="215"/>
        <v>2015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4">
        <f t="shared" si="212"/>
        <v>42118.911354166667</v>
      </c>
      <c r="J3425" s="14">
        <f t="shared" si="213"/>
        <v>42088.911354166667</v>
      </c>
      <c r="K3425">
        <v>1429912341</v>
      </c>
      <c r="L3425">
        <v>1427320341</v>
      </c>
      <c r="M3425" t="b">
        <v>0</v>
      </c>
      <c r="N3425">
        <v>10</v>
      </c>
      <c r="O3425" t="b">
        <v>1</v>
      </c>
      <c r="P3425" t="s">
        <v>8269</v>
      </c>
      <c r="Q3425" s="10" t="s">
        <v>8314</v>
      </c>
      <c r="R3425" t="s">
        <v>8315</v>
      </c>
      <c r="S3425">
        <f t="shared" si="214"/>
        <v>140</v>
      </c>
      <c r="T3425">
        <f t="shared" si="215"/>
        <v>2015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4">
        <f t="shared" si="212"/>
        <v>42040.290972222225</v>
      </c>
      <c r="J3426" s="14">
        <f t="shared" si="213"/>
        <v>42018.676898148144</v>
      </c>
      <c r="K3426">
        <v>1423119540</v>
      </c>
      <c r="L3426">
        <v>1421252084</v>
      </c>
      <c r="M3426" t="b">
        <v>0</v>
      </c>
      <c r="N3426">
        <v>76</v>
      </c>
      <c r="O3426" t="b">
        <v>1</v>
      </c>
      <c r="P3426" t="s">
        <v>8269</v>
      </c>
      <c r="Q3426" s="10" t="s">
        <v>8314</v>
      </c>
      <c r="R3426" t="s">
        <v>8315</v>
      </c>
      <c r="S3426">
        <f t="shared" si="214"/>
        <v>104</v>
      </c>
      <c r="T3426">
        <f t="shared" si="215"/>
        <v>2015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4">
        <f t="shared" si="212"/>
        <v>41916.617314814815</v>
      </c>
      <c r="J3427" s="14">
        <f t="shared" si="213"/>
        <v>41884.617314814815</v>
      </c>
      <c r="K3427">
        <v>1412434136</v>
      </c>
      <c r="L3427">
        <v>1409669336</v>
      </c>
      <c r="M3427" t="b">
        <v>0</v>
      </c>
      <c r="N3427">
        <v>104</v>
      </c>
      <c r="O3427" t="b">
        <v>1</v>
      </c>
      <c r="P3427" t="s">
        <v>8269</v>
      </c>
      <c r="Q3427" s="10" t="s">
        <v>8314</v>
      </c>
      <c r="R3427" t="s">
        <v>8315</v>
      </c>
      <c r="S3427">
        <f t="shared" si="214"/>
        <v>103</v>
      </c>
      <c r="T3427">
        <f t="shared" si="215"/>
        <v>2014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4">
        <f t="shared" si="212"/>
        <v>41903.083333333336</v>
      </c>
      <c r="J3428" s="14">
        <f t="shared" si="213"/>
        <v>41884.056747685187</v>
      </c>
      <c r="K3428">
        <v>1411264800</v>
      </c>
      <c r="L3428">
        <v>1409620903</v>
      </c>
      <c r="M3428" t="b">
        <v>0</v>
      </c>
      <c r="N3428">
        <v>87</v>
      </c>
      <c r="O3428" t="b">
        <v>1</v>
      </c>
      <c r="P3428" t="s">
        <v>8269</v>
      </c>
      <c r="Q3428" s="10" t="s">
        <v>8314</v>
      </c>
      <c r="R3428" t="s">
        <v>8315</v>
      </c>
      <c r="S3428">
        <f t="shared" si="214"/>
        <v>108</v>
      </c>
      <c r="T3428">
        <f t="shared" si="215"/>
        <v>2014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4">
        <f t="shared" si="212"/>
        <v>41822.645277777774</v>
      </c>
      <c r="J3429" s="14">
        <f t="shared" si="213"/>
        <v>41792.645277777774</v>
      </c>
      <c r="K3429">
        <v>1404314952</v>
      </c>
      <c r="L3429">
        <v>1401722952</v>
      </c>
      <c r="M3429" t="b">
        <v>0</v>
      </c>
      <c r="N3429">
        <v>29</v>
      </c>
      <c r="O3429" t="b">
        <v>1</v>
      </c>
      <c r="P3429" t="s">
        <v>8269</v>
      </c>
      <c r="Q3429" s="10" t="s">
        <v>8314</v>
      </c>
      <c r="R3429" t="s">
        <v>8315</v>
      </c>
      <c r="S3429">
        <f t="shared" si="214"/>
        <v>100</v>
      </c>
      <c r="T3429">
        <f t="shared" si="215"/>
        <v>2014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4">
        <f t="shared" si="212"/>
        <v>42063.708333333328</v>
      </c>
      <c r="J3430" s="14">
        <f t="shared" si="213"/>
        <v>42038.720451388886</v>
      </c>
      <c r="K3430">
        <v>1425142800</v>
      </c>
      <c r="L3430">
        <v>1422983847</v>
      </c>
      <c r="M3430" t="b">
        <v>0</v>
      </c>
      <c r="N3430">
        <v>51</v>
      </c>
      <c r="O3430" t="b">
        <v>1</v>
      </c>
      <c r="P3430" t="s">
        <v>8269</v>
      </c>
      <c r="Q3430" s="10" t="s">
        <v>8314</v>
      </c>
      <c r="R3430" t="s">
        <v>8315</v>
      </c>
      <c r="S3430">
        <f t="shared" si="214"/>
        <v>103</v>
      </c>
      <c r="T3430">
        <f t="shared" si="215"/>
        <v>2015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4">
        <f t="shared" si="212"/>
        <v>42676.021539351852</v>
      </c>
      <c r="J3431" s="14">
        <f t="shared" si="213"/>
        <v>42662.021539351852</v>
      </c>
      <c r="K3431">
        <v>1478046661</v>
      </c>
      <c r="L3431">
        <v>1476837061</v>
      </c>
      <c r="M3431" t="b">
        <v>0</v>
      </c>
      <c r="N3431">
        <v>12</v>
      </c>
      <c r="O3431" t="b">
        <v>1</v>
      </c>
      <c r="P3431" t="s">
        <v>8269</v>
      </c>
      <c r="Q3431" s="10" t="s">
        <v>8314</v>
      </c>
      <c r="R3431" t="s">
        <v>8315</v>
      </c>
      <c r="S3431">
        <f t="shared" si="214"/>
        <v>130</v>
      </c>
      <c r="T3431">
        <f t="shared" si="215"/>
        <v>2016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4">
        <f t="shared" si="212"/>
        <v>41850.945613425924</v>
      </c>
      <c r="J3432" s="14">
        <f t="shared" si="213"/>
        <v>41820.945613425924</v>
      </c>
      <c r="K3432">
        <v>1406760101</v>
      </c>
      <c r="L3432">
        <v>1404168101</v>
      </c>
      <c r="M3432" t="b">
        <v>0</v>
      </c>
      <c r="N3432">
        <v>72</v>
      </c>
      <c r="O3432" t="b">
        <v>1</v>
      </c>
      <c r="P3432" t="s">
        <v>8269</v>
      </c>
      <c r="Q3432" s="10" t="s">
        <v>8314</v>
      </c>
      <c r="R3432" t="s">
        <v>8315</v>
      </c>
      <c r="S3432">
        <f t="shared" si="214"/>
        <v>109</v>
      </c>
      <c r="T3432">
        <f t="shared" si="215"/>
        <v>2014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4">
        <f t="shared" si="212"/>
        <v>41869.730937500004</v>
      </c>
      <c r="J3433" s="14">
        <f t="shared" si="213"/>
        <v>41839.730937500004</v>
      </c>
      <c r="K3433">
        <v>1408383153</v>
      </c>
      <c r="L3433">
        <v>1405791153</v>
      </c>
      <c r="M3433" t="b">
        <v>0</v>
      </c>
      <c r="N3433">
        <v>21</v>
      </c>
      <c r="O3433" t="b">
        <v>1</v>
      </c>
      <c r="P3433" t="s">
        <v>8269</v>
      </c>
      <c r="Q3433" s="10" t="s">
        <v>8314</v>
      </c>
      <c r="R3433" t="s">
        <v>8315</v>
      </c>
      <c r="S3433">
        <f t="shared" si="214"/>
        <v>100</v>
      </c>
      <c r="T3433">
        <f t="shared" si="215"/>
        <v>2014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4">
        <f t="shared" si="212"/>
        <v>42405.916666666672</v>
      </c>
      <c r="J3434" s="14">
        <f t="shared" si="213"/>
        <v>42380.581180555557</v>
      </c>
      <c r="K3434">
        <v>1454709600</v>
      </c>
      <c r="L3434">
        <v>1452520614</v>
      </c>
      <c r="M3434" t="b">
        <v>0</v>
      </c>
      <c r="N3434">
        <v>42</v>
      </c>
      <c r="O3434" t="b">
        <v>1</v>
      </c>
      <c r="P3434" t="s">
        <v>8269</v>
      </c>
      <c r="Q3434" s="10" t="s">
        <v>8314</v>
      </c>
      <c r="R3434" t="s">
        <v>8315</v>
      </c>
      <c r="S3434">
        <f t="shared" si="214"/>
        <v>110</v>
      </c>
      <c r="T3434">
        <f t="shared" si="215"/>
        <v>2016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4">
        <f t="shared" si="212"/>
        <v>41807.125</v>
      </c>
      <c r="J3435" s="14">
        <f t="shared" si="213"/>
        <v>41776.063136574077</v>
      </c>
      <c r="K3435">
        <v>1402974000</v>
      </c>
      <c r="L3435">
        <v>1400290255</v>
      </c>
      <c r="M3435" t="b">
        <v>0</v>
      </c>
      <c r="N3435">
        <v>71</v>
      </c>
      <c r="O3435" t="b">
        <v>1</v>
      </c>
      <c r="P3435" t="s">
        <v>8269</v>
      </c>
      <c r="Q3435" s="10" t="s">
        <v>8314</v>
      </c>
      <c r="R3435" t="s">
        <v>8315</v>
      </c>
      <c r="S3435">
        <f t="shared" si="214"/>
        <v>100</v>
      </c>
      <c r="T3435">
        <f t="shared" si="215"/>
        <v>2014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4">
        <f t="shared" si="212"/>
        <v>41830.380428240744</v>
      </c>
      <c r="J3436" s="14">
        <f t="shared" si="213"/>
        <v>41800.380428240744</v>
      </c>
      <c r="K3436">
        <v>1404983269</v>
      </c>
      <c r="L3436">
        <v>1402391269</v>
      </c>
      <c r="M3436" t="b">
        <v>0</v>
      </c>
      <c r="N3436">
        <v>168</v>
      </c>
      <c r="O3436" t="b">
        <v>1</v>
      </c>
      <c r="P3436" t="s">
        <v>8269</v>
      </c>
      <c r="Q3436" s="10" t="s">
        <v>8314</v>
      </c>
      <c r="R3436" t="s">
        <v>8315</v>
      </c>
      <c r="S3436">
        <f t="shared" si="214"/>
        <v>106</v>
      </c>
      <c r="T3436">
        <f t="shared" si="215"/>
        <v>2014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4">
        <f t="shared" si="212"/>
        <v>42589.125</v>
      </c>
      <c r="J3437" s="14">
        <f t="shared" si="213"/>
        <v>42572.61681712963</v>
      </c>
      <c r="K3437">
        <v>1470538800</v>
      </c>
      <c r="L3437">
        <v>1469112493</v>
      </c>
      <c r="M3437" t="b">
        <v>0</v>
      </c>
      <c r="N3437">
        <v>19</v>
      </c>
      <c r="O3437" t="b">
        <v>1</v>
      </c>
      <c r="P3437" t="s">
        <v>8269</v>
      </c>
      <c r="Q3437" s="10" t="s">
        <v>8314</v>
      </c>
      <c r="R3437" t="s">
        <v>8315</v>
      </c>
      <c r="S3437">
        <f t="shared" si="214"/>
        <v>112</v>
      </c>
      <c r="T3437">
        <f t="shared" si="215"/>
        <v>2016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4">
        <f t="shared" si="212"/>
        <v>41872.686111111114</v>
      </c>
      <c r="J3438" s="14">
        <f t="shared" si="213"/>
        <v>41851.541585648149</v>
      </c>
      <c r="K3438">
        <v>1408638480</v>
      </c>
      <c r="L3438">
        <v>1406811593</v>
      </c>
      <c r="M3438" t="b">
        <v>0</v>
      </c>
      <c r="N3438">
        <v>37</v>
      </c>
      <c r="O3438" t="b">
        <v>1</v>
      </c>
      <c r="P3438" t="s">
        <v>8269</v>
      </c>
      <c r="Q3438" s="10" t="s">
        <v>8314</v>
      </c>
      <c r="R3438" t="s">
        <v>8315</v>
      </c>
      <c r="S3438">
        <f t="shared" si="214"/>
        <v>106</v>
      </c>
      <c r="T3438">
        <f t="shared" si="215"/>
        <v>2014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4">
        <f t="shared" si="212"/>
        <v>42235.710879629631</v>
      </c>
      <c r="J3439" s="14">
        <f t="shared" si="213"/>
        <v>42205.710879629631</v>
      </c>
      <c r="K3439">
        <v>1440003820</v>
      </c>
      <c r="L3439">
        <v>1437411820</v>
      </c>
      <c r="M3439" t="b">
        <v>0</v>
      </c>
      <c r="N3439">
        <v>36</v>
      </c>
      <c r="O3439" t="b">
        <v>1</v>
      </c>
      <c r="P3439" t="s">
        <v>8269</v>
      </c>
      <c r="Q3439" s="10" t="s">
        <v>8314</v>
      </c>
      <c r="R3439" t="s">
        <v>8315</v>
      </c>
      <c r="S3439">
        <f t="shared" si="214"/>
        <v>101</v>
      </c>
      <c r="T3439">
        <f t="shared" si="215"/>
        <v>2015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4">
        <f t="shared" si="212"/>
        <v>42126.875</v>
      </c>
      <c r="J3440" s="14">
        <f t="shared" si="213"/>
        <v>42100.927858796291</v>
      </c>
      <c r="K3440">
        <v>1430600400</v>
      </c>
      <c r="L3440">
        <v>1428358567</v>
      </c>
      <c r="M3440" t="b">
        <v>0</v>
      </c>
      <c r="N3440">
        <v>14</v>
      </c>
      <c r="O3440" t="b">
        <v>1</v>
      </c>
      <c r="P3440" t="s">
        <v>8269</v>
      </c>
      <c r="Q3440" s="10" t="s">
        <v>8314</v>
      </c>
      <c r="R3440" t="s">
        <v>8315</v>
      </c>
      <c r="S3440">
        <f t="shared" si="214"/>
        <v>104</v>
      </c>
      <c r="T3440">
        <f t="shared" si="215"/>
        <v>2015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4">
        <f t="shared" si="212"/>
        <v>42388.207638888889</v>
      </c>
      <c r="J3441" s="14">
        <f t="shared" si="213"/>
        <v>42374.911226851851</v>
      </c>
      <c r="K3441">
        <v>1453179540</v>
      </c>
      <c r="L3441">
        <v>1452030730</v>
      </c>
      <c r="M3441" t="b">
        <v>0</v>
      </c>
      <c r="N3441">
        <v>18</v>
      </c>
      <c r="O3441" t="b">
        <v>1</v>
      </c>
      <c r="P3441" t="s">
        <v>8269</v>
      </c>
      <c r="Q3441" s="10" t="s">
        <v>8314</v>
      </c>
      <c r="R3441" t="s">
        <v>8315</v>
      </c>
      <c r="S3441">
        <f t="shared" si="214"/>
        <v>135</v>
      </c>
      <c r="T3441">
        <f t="shared" si="215"/>
        <v>2016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4">
        <f t="shared" si="212"/>
        <v>41831.677083333336</v>
      </c>
      <c r="J3442" s="14">
        <f t="shared" si="213"/>
        <v>41809.12300925926</v>
      </c>
      <c r="K3442">
        <v>1405095300</v>
      </c>
      <c r="L3442">
        <v>1403146628</v>
      </c>
      <c r="M3442" t="b">
        <v>0</v>
      </c>
      <c r="N3442">
        <v>82</v>
      </c>
      <c r="O3442" t="b">
        <v>1</v>
      </c>
      <c r="P3442" t="s">
        <v>8269</v>
      </c>
      <c r="Q3442" s="10" t="s">
        <v>8314</v>
      </c>
      <c r="R3442" t="s">
        <v>8315</v>
      </c>
      <c r="S3442">
        <f t="shared" si="214"/>
        <v>105</v>
      </c>
      <c r="T3442">
        <f t="shared" si="215"/>
        <v>2014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4">
        <f t="shared" si="212"/>
        <v>42321.845138888893</v>
      </c>
      <c r="J3443" s="14">
        <f t="shared" si="213"/>
        <v>42294.429641203707</v>
      </c>
      <c r="K3443">
        <v>1447445820</v>
      </c>
      <c r="L3443">
        <v>1445077121</v>
      </c>
      <c r="M3443" t="b">
        <v>0</v>
      </c>
      <c r="N3443">
        <v>43</v>
      </c>
      <c r="O3443" t="b">
        <v>1</v>
      </c>
      <c r="P3443" t="s">
        <v>8269</v>
      </c>
      <c r="Q3443" s="10" t="s">
        <v>8314</v>
      </c>
      <c r="R3443" t="s">
        <v>8315</v>
      </c>
      <c r="S3443">
        <f t="shared" si="214"/>
        <v>103</v>
      </c>
      <c r="T3443">
        <f t="shared" si="215"/>
        <v>2015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4">
        <f t="shared" si="212"/>
        <v>42154.841111111105</v>
      </c>
      <c r="J3444" s="14">
        <f t="shared" si="213"/>
        <v>42124.841111111105</v>
      </c>
      <c r="K3444">
        <v>1433016672</v>
      </c>
      <c r="L3444">
        <v>1430424672</v>
      </c>
      <c r="M3444" t="b">
        <v>0</v>
      </c>
      <c r="N3444">
        <v>8</v>
      </c>
      <c r="O3444" t="b">
        <v>1</v>
      </c>
      <c r="P3444" t="s">
        <v>8269</v>
      </c>
      <c r="Q3444" s="10" t="s">
        <v>8314</v>
      </c>
      <c r="R3444" t="s">
        <v>8315</v>
      </c>
      <c r="S3444">
        <f t="shared" si="214"/>
        <v>100</v>
      </c>
      <c r="T3444">
        <f t="shared" si="215"/>
        <v>2015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4">
        <f t="shared" si="212"/>
        <v>41891.524837962963</v>
      </c>
      <c r="J3445" s="14">
        <f t="shared" si="213"/>
        <v>41861.524837962963</v>
      </c>
      <c r="K3445">
        <v>1410266146</v>
      </c>
      <c r="L3445">
        <v>1407674146</v>
      </c>
      <c r="M3445" t="b">
        <v>0</v>
      </c>
      <c r="N3445">
        <v>45</v>
      </c>
      <c r="O3445" t="b">
        <v>1</v>
      </c>
      <c r="P3445" t="s">
        <v>8269</v>
      </c>
      <c r="Q3445" s="10" t="s">
        <v>8314</v>
      </c>
      <c r="R3445" t="s">
        <v>8315</v>
      </c>
      <c r="S3445">
        <f t="shared" si="214"/>
        <v>186</v>
      </c>
      <c r="T3445">
        <f t="shared" si="215"/>
        <v>2014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4">
        <f t="shared" si="212"/>
        <v>42529.582638888889</v>
      </c>
      <c r="J3446" s="14">
        <f t="shared" si="213"/>
        <v>42521.291504629626</v>
      </c>
      <c r="K3446">
        <v>1465394340</v>
      </c>
      <c r="L3446">
        <v>1464677986</v>
      </c>
      <c r="M3446" t="b">
        <v>0</v>
      </c>
      <c r="N3446">
        <v>20</v>
      </c>
      <c r="O3446" t="b">
        <v>1</v>
      </c>
      <c r="P3446" t="s">
        <v>8269</v>
      </c>
      <c r="Q3446" s="10" t="s">
        <v>8314</v>
      </c>
      <c r="R3446" t="s">
        <v>8315</v>
      </c>
      <c r="S3446">
        <f t="shared" si="214"/>
        <v>289</v>
      </c>
      <c r="T3446">
        <f t="shared" si="215"/>
        <v>2016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4">
        <f t="shared" si="212"/>
        <v>42300.530509259261</v>
      </c>
      <c r="J3447" s="14">
        <f t="shared" si="213"/>
        <v>42272.530509259261</v>
      </c>
      <c r="K3447">
        <v>1445604236</v>
      </c>
      <c r="L3447">
        <v>1443185036</v>
      </c>
      <c r="M3447" t="b">
        <v>0</v>
      </c>
      <c r="N3447">
        <v>31</v>
      </c>
      <c r="O3447" t="b">
        <v>1</v>
      </c>
      <c r="P3447" t="s">
        <v>8269</v>
      </c>
      <c r="Q3447" s="10" t="s">
        <v>8314</v>
      </c>
      <c r="R3447" t="s">
        <v>8315</v>
      </c>
      <c r="S3447">
        <f t="shared" si="214"/>
        <v>100</v>
      </c>
      <c r="T3447">
        <f t="shared" si="215"/>
        <v>2015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4">
        <f t="shared" si="212"/>
        <v>42040.513888888891</v>
      </c>
      <c r="J3448" s="14">
        <f t="shared" si="213"/>
        <v>42016.832465277781</v>
      </c>
      <c r="K3448">
        <v>1423138800</v>
      </c>
      <c r="L3448">
        <v>1421092725</v>
      </c>
      <c r="M3448" t="b">
        <v>0</v>
      </c>
      <c r="N3448">
        <v>25</v>
      </c>
      <c r="O3448" t="b">
        <v>1</v>
      </c>
      <c r="P3448" t="s">
        <v>8269</v>
      </c>
      <c r="Q3448" s="10" t="s">
        <v>8314</v>
      </c>
      <c r="R3448" t="s">
        <v>8315</v>
      </c>
      <c r="S3448">
        <f t="shared" si="214"/>
        <v>108</v>
      </c>
      <c r="T3448">
        <f t="shared" si="215"/>
        <v>2015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4">
        <f t="shared" si="212"/>
        <v>42447.847361111111</v>
      </c>
      <c r="J3449" s="14">
        <f t="shared" si="213"/>
        <v>42402.889027777783</v>
      </c>
      <c r="K3449">
        <v>1458332412</v>
      </c>
      <c r="L3449">
        <v>1454448012</v>
      </c>
      <c r="M3449" t="b">
        <v>0</v>
      </c>
      <c r="N3449">
        <v>14</v>
      </c>
      <c r="O3449" t="b">
        <v>1</v>
      </c>
      <c r="P3449" t="s">
        <v>8269</v>
      </c>
      <c r="Q3449" s="10" t="s">
        <v>8314</v>
      </c>
      <c r="R3449" t="s">
        <v>8315</v>
      </c>
      <c r="S3449">
        <f t="shared" si="214"/>
        <v>108</v>
      </c>
      <c r="T3449">
        <f t="shared" si="215"/>
        <v>2016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4">
        <f t="shared" si="212"/>
        <v>41990.119085648148</v>
      </c>
      <c r="J3450" s="14">
        <f t="shared" si="213"/>
        <v>41960.119085648148</v>
      </c>
      <c r="K3450">
        <v>1418784689</v>
      </c>
      <c r="L3450">
        <v>1416192689</v>
      </c>
      <c r="M3450" t="b">
        <v>0</v>
      </c>
      <c r="N3450">
        <v>45</v>
      </c>
      <c r="O3450" t="b">
        <v>1</v>
      </c>
      <c r="P3450" t="s">
        <v>8269</v>
      </c>
      <c r="Q3450" s="10" t="s">
        <v>8314</v>
      </c>
      <c r="R3450" t="s">
        <v>8315</v>
      </c>
      <c r="S3450">
        <f t="shared" si="214"/>
        <v>110</v>
      </c>
      <c r="T3450">
        <f t="shared" si="215"/>
        <v>2014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4">
        <f t="shared" si="212"/>
        <v>42560.166666666672</v>
      </c>
      <c r="J3451" s="14">
        <f t="shared" si="213"/>
        <v>42532.052523148144</v>
      </c>
      <c r="K3451">
        <v>1468036800</v>
      </c>
      <c r="L3451">
        <v>1465607738</v>
      </c>
      <c r="M3451" t="b">
        <v>0</v>
      </c>
      <c r="N3451">
        <v>20</v>
      </c>
      <c r="O3451" t="b">
        <v>1</v>
      </c>
      <c r="P3451" t="s">
        <v>8269</v>
      </c>
      <c r="Q3451" s="10" t="s">
        <v>8314</v>
      </c>
      <c r="R3451" t="s">
        <v>8315</v>
      </c>
      <c r="S3451">
        <f t="shared" si="214"/>
        <v>171</v>
      </c>
      <c r="T3451">
        <f t="shared" si="215"/>
        <v>2016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4">
        <f t="shared" si="212"/>
        <v>42096.662858796291</v>
      </c>
      <c r="J3452" s="14">
        <f t="shared" si="213"/>
        <v>42036.704525462963</v>
      </c>
      <c r="K3452">
        <v>1427990071</v>
      </c>
      <c r="L3452">
        <v>1422809671</v>
      </c>
      <c r="M3452" t="b">
        <v>0</v>
      </c>
      <c r="N3452">
        <v>39</v>
      </c>
      <c r="O3452" t="b">
        <v>1</v>
      </c>
      <c r="P3452" t="s">
        <v>8269</v>
      </c>
      <c r="Q3452" s="10" t="s">
        <v>8314</v>
      </c>
      <c r="R3452" t="s">
        <v>8315</v>
      </c>
      <c r="S3452">
        <f t="shared" si="214"/>
        <v>152</v>
      </c>
      <c r="T3452">
        <f t="shared" si="215"/>
        <v>2015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4">
        <f t="shared" si="212"/>
        <v>42115.723692129628</v>
      </c>
      <c r="J3453" s="14">
        <f t="shared" si="213"/>
        <v>42088.723692129628</v>
      </c>
      <c r="K3453">
        <v>1429636927</v>
      </c>
      <c r="L3453">
        <v>1427304127</v>
      </c>
      <c r="M3453" t="b">
        <v>0</v>
      </c>
      <c r="N3453">
        <v>16</v>
      </c>
      <c r="O3453" t="b">
        <v>1</v>
      </c>
      <c r="P3453" t="s">
        <v>8269</v>
      </c>
      <c r="Q3453" s="10" t="s">
        <v>8314</v>
      </c>
      <c r="R3453" t="s">
        <v>8315</v>
      </c>
      <c r="S3453">
        <f t="shared" si="214"/>
        <v>101</v>
      </c>
      <c r="T3453">
        <f t="shared" si="215"/>
        <v>2015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4">
        <f t="shared" si="212"/>
        <v>41843.165972222225</v>
      </c>
      <c r="J3454" s="14">
        <f t="shared" si="213"/>
        <v>41820.639189814814</v>
      </c>
      <c r="K3454">
        <v>1406087940</v>
      </c>
      <c r="L3454">
        <v>1404141626</v>
      </c>
      <c r="M3454" t="b">
        <v>0</v>
      </c>
      <c r="N3454">
        <v>37</v>
      </c>
      <c r="O3454" t="b">
        <v>1</v>
      </c>
      <c r="P3454" t="s">
        <v>8269</v>
      </c>
      <c r="Q3454" s="10" t="s">
        <v>8314</v>
      </c>
      <c r="R3454" t="s">
        <v>8315</v>
      </c>
      <c r="S3454">
        <f t="shared" si="214"/>
        <v>153</v>
      </c>
      <c r="T3454">
        <f t="shared" si="215"/>
        <v>2014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4">
        <f t="shared" si="212"/>
        <v>42595.97865740741</v>
      </c>
      <c r="J3455" s="14">
        <f t="shared" si="213"/>
        <v>42535.97865740741</v>
      </c>
      <c r="K3455">
        <v>1471130956</v>
      </c>
      <c r="L3455">
        <v>1465946956</v>
      </c>
      <c r="M3455" t="b">
        <v>0</v>
      </c>
      <c r="N3455">
        <v>14</v>
      </c>
      <c r="O3455" t="b">
        <v>1</v>
      </c>
      <c r="P3455" t="s">
        <v>8269</v>
      </c>
      <c r="Q3455" s="10" t="s">
        <v>8314</v>
      </c>
      <c r="R3455" t="s">
        <v>8315</v>
      </c>
      <c r="S3455">
        <f t="shared" si="214"/>
        <v>128</v>
      </c>
      <c r="T3455">
        <f t="shared" si="215"/>
        <v>2016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4">
        <f t="shared" si="212"/>
        <v>41851.698599537034</v>
      </c>
      <c r="J3456" s="14">
        <f t="shared" si="213"/>
        <v>41821.698599537034</v>
      </c>
      <c r="K3456">
        <v>1406825159</v>
      </c>
      <c r="L3456">
        <v>1404233159</v>
      </c>
      <c r="M3456" t="b">
        <v>0</v>
      </c>
      <c r="N3456">
        <v>21</v>
      </c>
      <c r="O3456" t="b">
        <v>1</v>
      </c>
      <c r="P3456" t="s">
        <v>8269</v>
      </c>
      <c r="Q3456" s="10" t="s">
        <v>8314</v>
      </c>
      <c r="R3456" t="s">
        <v>8315</v>
      </c>
      <c r="S3456">
        <f t="shared" si="214"/>
        <v>101</v>
      </c>
      <c r="T3456">
        <f t="shared" si="215"/>
        <v>2014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4">
        <f t="shared" si="212"/>
        <v>42656.7503125</v>
      </c>
      <c r="J3457" s="14">
        <f t="shared" si="213"/>
        <v>42626.7503125</v>
      </c>
      <c r="K3457">
        <v>1476381627</v>
      </c>
      <c r="L3457">
        <v>1473789627</v>
      </c>
      <c r="M3457" t="b">
        <v>0</v>
      </c>
      <c r="N3457">
        <v>69</v>
      </c>
      <c r="O3457" t="b">
        <v>1</v>
      </c>
      <c r="P3457" t="s">
        <v>8269</v>
      </c>
      <c r="Q3457" s="10" t="s">
        <v>8314</v>
      </c>
      <c r="R3457" t="s">
        <v>8315</v>
      </c>
      <c r="S3457">
        <f t="shared" si="214"/>
        <v>101</v>
      </c>
      <c r="T3457">
        <f t="shared" si="215"/>
        <v>2016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4">
        <f t="shared" ref="I3458:I3521" si="216">K3458/60/60/24+DATE(1970,1,1)</f>
        <v>41852.290972222225</v>
      </c>
      <c r="J3458" s="14">
        <f t="shared" ref="J3458:J3521" si="217">L3458/60/60/24+DATE(1970,1,1)</f>
        <v>41821.205636574072</v>
      </c>
      <c r="K3458">
        <v>1406876340</v>
      </c>
      <c r="L3458">
        <v>1404190567</v>
      </c>
      <c r="M3458" t="b">
        <v>0</v>
      </c>
      <c r="N3458">
        <v>16</v>
      </c>
      <c r="O3458" t="b">
        <v>1</v>
      </c>
      <c r="P3458" t="s">
        <v>8269</v>
      </c>
      <c r="Q3458" s="10" t="s">
        <v>8314</v>
      </c>
      <c r="R3458" t="s">
        <v>8315</v>
      </c>
      <c r="S3458">
        <f t="shared" ref="S3458:S3521" si="218">ROUND(E3458/D3458*100,0)</f>
        <v>191</v>
      </c>
      <c r="T3458">
        <f t="shared" ref="T3458:T3521" si="219">YEAR(J3458)</f>
        <v>2014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4">
        <f t="shared" si="216"/>
        <v>42047.249305555553</v>
      </c>
      <c r="J3459" s="14">
        <f t="shared" si="217"/>
        <v>42016.706678240742</v>
      </c>
      <c r="K3459">
        <v>1423720740</v>
      </c>
      <c r="L3459">
        <v>1421081857</v>
      </c>
      <c r="M3459" t="b">
        <v>0</v>
      </c>
      <c r="N3459">
        <v>55</v>
      </c>
      <c r="O3459" t="b">
        <v>1</v>
      </c>
      <c r="P3459" t="s">
        <v>8269</v>
      </c>
      <c r="Q3459" s="10" t="s">
        <v>8314</v>
      </c>
      <c r="R3459" t="s">
        <v>8315</v>
      </c>
      <c r="S3459">
        <f t="shared" si="218"/>
        <v>140</v>
      </c>
      <c r="T3459">
        <f t="shared" si="219"/>
        <v>2015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4">
        <f t="shared" si="216"/>
        <v>42038.185416666667</v>
      </c>
      <c r="J3460" s="14">
        <f t="shared" si="217"/>
        <v>42011.202581018515</v>
      </c>
      <c r="K3460">
        <v>1422937620</v>
      </c>
      <c r="L3460">
        <v>1420606303</v>
      </c>
      <c r="M3460" t="b">
        <v>0</v>
      </c>
      <c r="N3460">
        <v>27</v>
      </c>
      <c r="O3460" t="b">
        <v>1</v>
      </c>
      <c r="P3460" t="s">
        <v>8269</v>
      </c>
      <c r="Q3460" s="10" t="s">
        <v>8314</v>
      </c>
      <c r="R3460" t="s">
        <v>8315</v>
      </c>
      <c r="S3460">
        <f t="shared" si="218"/>
        <v>124</v>
      </c>
      <c r="T3460">
        <f t="shared" si="219"/>
        <v>2015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4">
        <f t="shared" si="216"/>
        <v>42510.479861111111</v>
      </c>
      <c r="J3461" s="14">
        <f t="shared" si="217"/>
        <v>42480.479861111111</v>
      </c>
      <c r="K3461">
        <v>1463743860</v>
      </c>
      <c r="L3461">
        <v>1461151860</v>
      </c>
      <c r="M3461" t="b">
        <v>0</v>
      </c>
      <c r="N3461">
        <v>36</v>
      </c>
      <c r="O3461" t="b">
        <v>1</v>
      </c>
      <c r="P3461" t="s">
        <v>8269</v>
      </c>
      <c r="Q3461" s="10" t="s">
        <v>8314</v>
      </c>
      <c r="R3461" t="s">
        <v>8315</v>
      </c>
      <c r="S3461">
        <f t="shared" si="218"/>
        <v>126</v>
      </c>
      <c r="T3461">
        <f t="shared" si="219"/>
        <v>2016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4">
        <f t="shared" si="216"/>
        <v>41866.527222222219</v>
      </c>
      <c r="J3462" s="14">
        <f t="shared" si="217"/>
        <v>41852.527222222219</v>
      </c>
      <c r="K3462">
        <v>1408106352</v>
      </c>
      <c r="L3462">
        <v>1406896752</v>
      </c>
      <c r="M3462" t="b">
        <v>0</v>
      </c>
      <c r="N3462">
        <v>19</v>
      </c>
      <c r="O3462" t="b">
        <v>1</v>
      </c>
      <c r="P3462" t="s">
        <v>8269</v>
      </c>
      <c r="Q3462" s="10" t="s">
        <v>8314</v>
      </c>
      <c r="R3462" t="s">
        <v>8315</v>
      </c>
      <c r="S3462">
        <f t="shared" si="218"/>
        <v>190</v>
      </c>
      <c r="T3462">
        <f t="shared" si="219"/>
        <v>2014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4">
        <f t="shared" si="216"/>
        <v>42672.125</v>
      </c>
      <c r="J3463" s="14">
        <f t="shared" si="217"/>
        <v>42643.632858796293</v>
      </c>
      <c r="K3463">
        <v>1477710000</v>
      </c>
      <c r="L3463">
        <v>1475248279</v>
      </c>
      <c r="M3463" t="b">
        <v>0</v>
      </c>
      <c r="N3463">
        <v>12</v>
      </c>
      <c r="O3463" t="b">
        <v>1</v>
      </c>
      <c r="P3463" t="s">
        <v>8269</v>
      </c>
      <c r="Q3463" s="10" t="s">
        <v>8314</v>
      </c>
      <c r="R3463" t="s">
        <v>8315</v>
      </c>
      <c r="S3463">
        <f t="shared" si="218"/>
        <v>139</v>
      </c>
      <c r="T3463">
        <f t="shared" si="219"/>
        <v>2016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4">
        <f t="shared" si="216"/>
        <v>42195.75</v>
      </c>
      <c r="J3464" s="14">
        <f t="shared" si="217"/>
        <v>42179.898472222223</v>
      </c>
      <c r="K3464">
        <v>1436551200</v>
      </c>
      <c r="L3464">
        <v>1435181628</v>
      </c>
      <c r="M3464" t="b">
        <v>0</v>
      </c>
      <c r="N3464">
        <v>17</v>
      </c>
      <c r="O3464" t="b">
        <v>1</v>
      </c>
      <c r="P3464" t="s">
        <v>8269</v>
      </c>
      <c r="Q3464" s="10" t="s">
        <v>8314</v>
      </c>
      <c r="R3464" t="s">
        <v>8315</v>
      </c>
      <c r="S3464">
        <f t="shared" si="218"/>
        <v>202</v>
      </c>
      <c r="T3464">
        <f t="shared" si="219"/>
        <v>2015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4">
        <f t="shared" si="216"/>
        <v>42654.165972222225</v>
      </c>
      <c r="J3465" s="14">
        <f t="shared" si="217"/>
        <v>42612.918807870374</v>
      </c>
      <c r="K3465">
        <v>1476158340</v>
      </c>
      <c r="L3465">
        <v>1472594585</v>
      </c>
      <c r="M3465" t="b">
        <v>0</v>
      </c>
      <c r="N3465">
        <v>114</v>
      </c>
      <c r="O3465" t="b">
        <v>1</v>
      </c>
      <c r="P3465" t="s">
        <v>8269</v>
      </c>
      <c r="Q3465" s="10" t="s">
        <v>8314</v>
      </c>
      <c r="R3465" t="s">
        <v>8315</v>
      </c>
      <c r="S3465">
        <f t="shared" si="218"/>
        <v>103</v>
      </c>
      <c r="T3465">
        <f t="shared" si="219"/>
        <v>2016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4">
        <f t="shared" si="216"/>
        <v>42605.130057870367</v>
      </c>
      <c r="J3466" s="14">
        <f t="shared" si="217"/>
        <v>42575.130057870367</v>
      </c>
      <c r="K3466">
        <v>1471921637</v>
      </c>
      <c r="L3466">
        <v>1469329637</v>
      </c>
      <c r="M3466" t="b">
        <v>0</v>
      </c>
      <c r="N3466">
        <v>93</v>
      </c>
      <c r="O3466" t="b">
        <v>1</v>
      </c>
      <c r="P3466" t="s">
        <v>8269</v>
      </c>
      <c r="Q3466" s="10" t="s">
        <v>8314</v>
      </c>
      <c r="R3466" t="s">
        <v>8315</v>
      </c>
      <c r="S3466">
        <f t="shared" si="218"/>
        <v>102</v>
      </c>
      <c r="T3466">
        <f t="shared" si="219"/>
        <v>2016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4">
        <f t="shared" si="216"/>
        <v>42225.666666666672</v>
      </c>
      <c r="J3467" s="14">
        <f t="shared" si="217"/>
        <v>42200.625833333332</v>
      </c>
      <c r="K3467">
        <v>1439136000</v>
      </c>
      <c r="L3467">
        <v>1436972472</v>
      </c>
      <c r="M3467" t="b">
        <v>0</v>
      </c>
      <c r="N3467">
        <v>36</v>
      </c>
      <c r="O3467" t="b">
        <v>1</v>
      </c>
      <c r="P3467" t="s">
        <v>8269</v>
      </c>
      <c r="Q3467" s="10" t="s">
        <v>8314</v>
      </c>
      <c r="R3467" t="s">
        <v>8315</v>
      </c>
      <c r="S3467">
        <f t="shared" si="218"/>
        <v>103</v>
      </c>
      <c r="T3467">
        <f t="shared" si="219"/>
        <v>2015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4">
        <f t="shared" si="216"/>
        <v>42479.977430555555</v>
      </c>
      <c r="J3468" s="14">
        <f t="shared" si="217"/>
        <v>42420.019097222219</v>
      </c>
      <c r="K3468">
        <v>1461108450</v>
      </c>
      <c r="L3468">
        <v>1455928050</v>
      </c>
      <c r="M3468" t="b">
        <v>0</v>
      </c>
      <c r="N3468">
        <v>61</v>
      </c>
      <c r="O3468" t="b">
        <v>1</v>
      </c>
      <c r="P3468" t="s">
        <v>8269</v>
      </c>
      <c r="Q3468" s="10" t="s">
        <v>8314</v>
      </c>
      <c r="R3468" t="s">
        <v>8315</v>
      </c>
      <c r="S3468">
        <f t="shared" si="218"/>
        <v>127</v>
      </c>
      <c r="T3468">
        <f t="shared" si="219"/>
        <v>2016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4">
        <f t="shared" si="216"/>
        <v>42083.630000000005</v>
      </c>
      <c r="J3469" s="14">
        <f t="shared" si="217"/>
        <v>42053.671666666662</v>
      </c>
      <c r="K3469">
        <v>1426864032</v>
      </c>
      <c r="L3469">
        <v>1424275632</v>
      </c>
      <c r="M3469" t="b">
        <v>0</v>
      </c>
      <c r="N3469">
        <v>47</v>
      </c>
      <c r="O3469" t="b">
        <v>1</v>
      </c>
      <c r="P3469" t="s">
        <v>8269</v>
      </c>
      <c r="Q3469" s="10" t="s">
        <v>8314</v>
      </c>
      <c r="R3469" t="s">
        <v>8315</v>
      </c>
      <c r="S3469">
        <f t="shared" si="218"/>
        <v>101</v>
      </c>
      <c r="T3469">
        <f t="shared" si="219"/>
        <v>2015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4">
        <f t="shared" si="216"/>
        <v>42634.125</v>
      </c>
      <c r="J3470" s="14">
        <f t="shared" si="217"/>
        <v>42605.765381944439</v>
      </c>
      <c r="K3470">
        <v>1474426800</v>
      </c>
      <c r="L3470">
        <v>1471976529</v>
      </c>
      <c r="M3470" t="b">
        <v>0</v>
      </c>
      <c r="N3470">
        <v>17</v>
      </c>
      <c r="O3470" t="b">
        <v>1</v>
      </c>
      <c r="P3470" t="s">
        <v>8269</v>
      </c>
      <c r="Q3470" s="10" t="s">
        <v>8314</v>
      </c>
      <c r="R3470" t="s">
        <v>8315</v>
      </c>
      <c r="S3470">
        <f t="shared" si="218"/>
        <v>122</v>
      </c>
      <c r="T3470">
        <f t="shared" si="219"/>
        <v>2016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4">
        <f t="shared" si="216"/>
        <v>42488.641724537039</v>
      </c>
      <c r="J3471" s="14">
        <f t="shared" si="217"/>
        <v>42458.641724537039</v>
      </c>
      <c r="K3471">
        <v>1461857045</v>
      </c>
      <c r="L3471">
        <v>1459265045</v>
      </c>
      <c r="M3471" t="b">
        <v>0</v>
      </c>
      <c r="N3471">
        <v>63</v>
      </c>
      <c r="O3471" t="b">
        <v>1</v>
      </c>
      <c r="P3471" t="s">
        <v>8269</v>
      </c>
      <c r="Q3471" s="10" t="s">
        <v>8314</v>
      </c>
      <c r="R3471" t="s">
        <v>8315</v>
      </c>
      <c r="S3471">
        <f t="shared" si="218"/>
        <v>113</v>
      </c>
      <c r="T3471">
        <f t="shared" si="219"/>
        <v>2016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4">
        <f t="shared" si="216"/>
        <v>42566.901388888888</v>
      </c>
      <c r="J3472" s="14">
        <f t="shared" si="217"/>
        <v>42529.022013888884</v>
      </c>
      <c r="K3472">
        <v>1468618680</v>
      </c>
      <c r="L3472">
        <v>1465345902</v>
      </c>
      <c r="M3472" t="b">
        <v>0</v>
      </c>
      <c r="N3472">
        <v>9</v>
      </c>
      <c r="O3472" t="b">
        <v>1</v>
      </c>
      <c r="P3472" t="s">
        <v>8269</v>
      </c>
      <c r="Q3472" s="10" t="s">
        <v>8314</v>
      </c>
      <c r="R3472" t="s">
        <v>8315</v>
      </c>
      <c r="S3472">
        <f t="shared" si="218"/>
        <v>150</v>
      </c>
      <c r="T3472">
        <f t="shared" si="219"/>
        <v>2016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4">
        <f t="shared" si="216"/>
        <v>41882.833333333336</v>
      </c>
      <c r="J3473" s="14">
        <f t="shared" si="217"/>
        <v>41841.820486111108</v>
      </c>
      <c r="K3473">
        <v>1409515200</v>
      </c>
      <c r="L3473">
        <v>1405971690</v>
      </c>
      <c r="M3473" t="b">
        <v>0</v>
      </c>
      <c r="N3473">
        <v>30</v>
      </c>
      <c r="O3473" t="b">
        <v>1</v>
      </c>
      <c r="P3473" t="s">
        <v>8269</v>
      </c>
      <c r="Q3473" s="10" t="s">
        <v>8314</v>
      </c>
      <c r="R3473" t="s">
        <v>8315</v>
      </c>
      <c r="S3473">
        <f t="shared" si="218"/>
        <v>215</v>
      </c>
      <c r="T3473">
        <f t="shared" si="219"/>
        <v>2014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4">
        <f t="shared" si="216"/>
        <v>41949.249305555553</v>
      </c>
      <c r="J3474" s="14">
        <f t="shared" si="217"/>
        <v>41928.170497685183</v>
      </c>
      <c r="K3474">
        <v>1415253540</v>
      </c>
      <c r="L3474">
        <v>1413432331</v>
      </c>
      <c r="M3474" t="b">
        <v>0</v>
      </c>
      <c r="N3474">
        <v>23</v>
      </c>
      <c r="O3474" t="b">
        <v>1</v>
      </c>
      <c r="P3474" t="s">
        <v>8269</v>
      </c>
      <c r="Q3474" s="10" t="s">
        <v>8314</v>
      </c>
      <c r="R3474" t="s">
        <v>8315</v>
      </c>
      <c r="S3474">
        <f t="shared" si="218"/>
        <v>102</v>
      </c>
      <c r="T3474">
        <f t="shared" si="219"/>
        <v>2014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4">
        <f t="shared" si="216"/>
        <v>42083.852083333331</v>
      </c>
      <c r="J3475" s="14">
        <f t="shared" si="217"/>
        <v>42062.834444444445</v>
      </c>
      <c r="K3475">
        <v>1426883220</v>
      </c>
      <c r="L3475">
        <v>1425067296</v>
      </c>
      <c r="M3475" t="b">
        <v>0</v>
      </c>
      <c r="N3475">
        <v>33</v>
      </c>
      <c r="O3475" t="b">
        <v>1</v>
      </c>
      <c r="P3475" t="s">
        <v>8269</v>
      </c>
      <c r="Q3475" s="10" t="s">
        <v>8314</v>
      </c>
      <c r="R3475" t="s">
        <v>8315</v>
      </c>
      <c r="S3475">
        <f t="shared" si="218"/>
        <v>100</v>
      </c>
      <c r="T3475">
        <f t="shared" si="219"/>
        <v>2015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4">
        <f t="shared" si="216"/>
        <v>42571.501516203702</v>
      </c>
      <c r="J3476" s="14">
        <f t="shared" si="217"/>
        <v>42541.501516203702</v>
      </c>
      <c r="K3476">
        <v>1469016131</v>
      </c>
      <c r="L3476">
        <v>1466424131</v>
      </c>
      <c r="M3476" t="b">
        <v>0</v>
      </c>
      <c r="N3476">
        <v>39</v>
      </c>
      <c r="O3476" t="b">
        <v>1</v>
      </c>
      <c r="P3476" t="s">
        <v>8269</v>
      </c>
      <c r="Q3476" s="10" t="s">
        <v>8314</v>
      </c>
      <c r="R3476" t="s">
        <v>8315</v>
      </c>
      <c r="S3476">
        <f t="shared" si="218"/>
        <v>101</v>
      </c>
      <c r="T3476">
        <f t="shared" si="219"/>
        <v>2016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4">
        <f t="shared" si="216"/>
        <v>41946</v>
      </c>
      <c r="J3477" s="14">
        <f t="shared" si="217"/>
        <v>41918.880833333329</v>
      </c>
      <c r="K3477">
        <v>1414972800</v>
      </c>
      <c r="L3477">
        <v>1412629704</v>
      </c>
      <c r="M3477" t="b">
        <v>0</v>
      </c>
      <c r="N3477">
        <v>17</v>
      </c>
      <c r="O3477" t="b">
        <v>1</v>
      </c>
      <c r="P3477" t="s">
        <v>8269</v>
      </c>
      <c r="Q3477" s="10" t="s">
        <v>8314</v>
      </c>
      <c r="R3477" t="s">
        <v>8315</v>
      </c>
      <c r="S3477">
        <f t="shared" si="218"/>
        <v>113</v>
      </c>
      <c r="T3477">
        <f t="shared" si="219"/>
        <v>2014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4">
        <f t="shared" si="216"/>
        <v>41939.125</v>
      </c>
      <c r="J3478" s="14">
        <f t="shared" si="217"/>
        <v>41921.279976851853</v>
      </c>
      <c r="K3478">
        <v>1414378800</v>
      </c>
      <c r="L3478">
        <v>1412836990</v>
      </c>
      <c r="M3478" t="b">
        <v>0</v>
      </c>
      <c r="N3478">
        <v>6</v>
      </c>
      <c r="O3478" t="b">
        <v>1</v>
      </c>
      <c r="P3478" t="s">
        <v>8269</v>
      </c>
      <c r="Q3478" s="10" t="s">
        <v>8314</v>
      </c>
      <c r="R3478" t="s">
        <v>8315</v>
      </c>
      <c r="S3478">
        <f t="shared" si="218"/>
        <v>104</v>
      </c>
      <c r="T3478">
        <f t="shared" si="219"/>
        <v>2014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4">
        <f t="shared" si="216"/>
        <v>42141.125</v>
      </c>
      <c r="J3479" s="14">
        <f t="shared" si="217"/>
        <v>42128.736608796295</v>
      </c>
      <c r="K3479">
        <v>1431831600</v>
      </c>
      <c r="L3479">
        <v>1430761243</v>
      </c>
      <c r="M3479" t="b">
        <v>0</v>
      </c>
      <c r="N3479">
        <v>39</v>
      </c>
      <c r="O3479" t="b">
        <v>1</v>
      </c>
      <c r="P3479" t="s">
        <v>8269</v>
      </c>
      <c r="Q3479" s="10" t="s">
        <v>8314</v>
      </c>
      <c r="R3479" t="s">
        <v>8315</v>
      </c>
      <c r="S3479">
        <f t="shared" si="218"/>
        <v>115</v>
      </c>
      <c r="T3479">
        <f t="shared" si="219"/>
        <v>2015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4">
        <f t="shared" si="216"/>
        <v>42079.875</v>
      </c>
      <c r="J3480" s="14">
        <f t="shared" si="217"/>
        <v>42053.916921296302</v>
      </c>
      <c r="K3480">
        <v>1426539600</v>
      </c>
      <c r="L3480">
        <v>1424296822</v>
      </c>
      <c r="M3480" t="b">
        <v>0</v>
      </c>
      <c r="N3480">
        <v>57</v>
      </c>
      <c r="O3480" t="b">
        <v>1</v>
      </c>
      <c r="P3480" t="s">
        <v>8269</v>
      </c>
      <c r="Q3480" s="10" t="s">
        <v>8314</v>
      </c>
      <c r="R3480" t="s">
        <v>8315</v>
      </c>
      <c r="S3480">
        <f t="shared" si="218"/>
        <v>113</v>
      </c>
      <c r="T3480">
        <f t="shared" si="219"/>
        <v>2015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4">
        <f t="shared" si="216"/>
        <v>41811.855092592588</v>
      </c>
      <c r="J3481" s="14">
        <f t="shared" si="217"/>
        <v>41781.855092592588</v>
      </c>
      <c r="K3481">
        <v>1403382680</v>
      </c>
      <c r="L3481">
        <v>1400790680</v>
      </c>
      <c r="M3481" t="b">
        <v>0</v>
      </c>
      <c r="N3481">
        <v>56</v>
      </c>
      <c r="O3481" t="b">
        <v>1</v>
      </c>
      <c r="P3481" t="s">
        <v>8269</v>
      </c>
      <c r="Q3481" s="10" t="s">
        <v>8314</v>
      </c>
      <c r="R3481" t="s">
        <v>8315</v>
      </c>
      <c r="S3481">
        <f t="shared" si="218"/>
        <v>128</v>
      </c>
      <c r="T3481">
        <f t="shared" si="219"/>
        <v>2014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4">
        <f t="shared" si="216"/>
        <v>42195.875</v>
      </c>
      <c r="J3482" s="14">
        <f t="shared" si="217"/>
        <v>42171.317442129628</v>
      </c>
      <c r="K3482">
        <v>1436562000</v>
      </c>
      <c r="L3482">
        <v>1434440227</v>
      </c>
      <c r="M3482" t="b">
        <v>0</v>
      </c>
      <c r="N3482">
        <v>13</v>
      </c>
      <c r="O3482" t="b">
        <v>1</v>
      </c>
      <c r="P3482" t="s">
        <v>8269</v>
      </c>
      <c r="Q3482" s="10" t="s">
        <v>8314</v>
      </c>
      <c r="R3482" t="s">
        <v>8315</v>
      </c>
      <c r="S3482">
        <f t="shared" si="218"/>
        <v>143</v>
      </c>
      <c r="T3482">
        <f t="shared" si="219"/>
        <v>2015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4">
        <f t="shared" si="216"/>
        <v>42006.24754629629</v>
      </c>
      <c r="J3483" s="14">
        <f t="shared" si="217"/>
        <v>41989.24754629629</v>
      </c>
      <c r="K3483">
        <v>1420178188</v>
      </c>
      <c r="L3483">
        <v>1418709388</v>
      </c>
      <c r="M3483" t="b">
        <v>0</v>
      </c>
      <c r="N3483">
        <v>95</v>
      </c>
      <c r="O3483" t="b">
        <v>1</v>
      </c>
      <c r="P3483" t="s">
        <v>8269</v>
      </c>
      <c r="Q3483" s="10" t="s">
        <v>8314</v>
      </c>
      <c r="R3483" t="s">
        <v>8315</v>
      </c>
      <c r="S3483">
        <f t="shared" si="218"/>
        <v>119</v>
      </c>
      <c r="T3483">
        <f t="shared" si="219"/>
        <v>2014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4">
        <f t="shared" si="216"/>
        <v>41826.771597222221</v>
      </c>
      <c r="J3484" s="14">
        <f t="shared" si="217"/>
        <v>41796.771597222221</v>
      </c>
      <c r="K3484">
        <v>1404671466</v>
      </c>
      <c r="L3484">
        <v>1402079466</v>
      </c>
      <c r="M3484" t="b">
        <v>0</v>
      </c>
      <c r="N3484">
        <v>80</v>
      </c>
      <c r="O3484" t="b">
        <v>1</v>
      </c>
      <c r="P3484" t="s">
        <v>8269</v>
      </c>
      <c r="Q3484" s="10" t="s">
        <v>8314</v>
      </c>
      <c r="R3484" t="s">
        <v>8315</v>
      </c>
      <c r="S3484">
        <f t="shared" si="218"/>
        <v>138</v>
      </c>
      <c r="T3484">
        <f t="shared" si="219"/>
        <v>2014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4">
        <f t="shared" si="216"/>
        <v>41823.668761574074</v>
      </c>
      <c r="J3485" s="14">
        <f t="shared" si="217"/>
        <v>41793.668761574074</v>
      </c>
      <c r="K3485">
        <v>1404403381</v>
      </c>
      <c r="L3485">
        <v>1401811381</v>
      </c>
      <c r="M3485" t="b">
        <v>0</v>
      </c>
      <c r="N3485">
        <v>133</v>
      </c>
      <c r="O3485" t="b">
        <v>1</v>
      </c>
      <c r="P3485" t="s">
        <v>8269</v>
      </c>
      <c r="Q3485" s="10" t="s">
        <v>8314</v>
      </c>
      <c r="R3485" t="s">
        <v>8315</v>
      </c>
      <c r="S3485">
        <f t="shared" si="218"/>
        <v>160</v>
      </c>
      <c r="T3485">
        <f t="shared" si="219"/>
        <v>2014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4">
        <f t="shared" si="216"/>
        <v>42536.760405092587</v>
      </c>
      <c r="J3486" s="14">
        <f t="shared" si="217"/>
        <v>42506.760405092587</v>
      </c>
      <c r="K3486">
        <v>1466014499</v>
      </c>
      <c r="L3486">
        <v>1463422499</v>
      </c>
      <c r="M3486" t="b">
        <v>0</v>
      </c>
      <c r="N3486">
        <v>44</v>
      </c>
      <c r="O3486" t="b">
        <v>1</v>
      </c>
      <c r="P3486" t="s">
        <v>8269</v>
      </c>
      <c r="Q3486" s="10" t="s">
        <v>8314</v>
      </c>
      <c r="R3486" t="s">
        <v>8315</v>
      </c>
      <c r="S3486">
        <f t="shared" si="218"/>
        <v>114</v>
      </c>
      <c r="T3486">
        <f t="shared" si="219"/>
        <v>2016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4">
        <f t="shared" si="216"/>
        <v>42402.693055555559</v>
      </c>
      <c r="J3487" s="14">
        <f t="shared" si="217"/>
        <v>42372.693055555559</v>
      </c>
      <c r="K3487">
        <v>1454431080</v>
      </c>
      <c r="L3487">
        <v>1451839080</v>
      </c>
      <c r="M3487" t="b">
        <v>0</v>
      </c>
      <c r="N3487">
        <v>30</v>
      </c>
      <c r="O3487" t="b">
        <v>1</v>
      </c>
      <c r="P3487" t="s">
        <v>8269</v>
      </c>
      <c r="Q3487" s="10" t="s">
        <v>8314</v>
      </c>
      <c r="R3487" t="s">
        <v>8315</v>
      </c>
      <c r="S3487">
        <f t="shared" si="218"/>
        <v>101</v>
      </c>
      <c r="T3487">
        <f t="shared" si="219"/>
        <v>2016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4">
        <f t="shared" si="216"/>
        <v>42158.290972222225</v>
      </c>
      <c r="J3488" s="14">
        <f t="shared" si="217"/>
        <v>42126.87501157407</v>
      </c>
      <c r="K3488">
        <v>1433314740</v>
      </c>
      <c r="L3488">
        <v>1430600401</v>
      </c>
      <c r="M3488" t="b">
        <v>0</v>
      </c>
      <c r="N3488">
        <v>56</v>
      </c>
      <c r="O3488" t="b">
        <v>1</v>
      </c>
      <c r="P3488" t="s">
        <v>8269</v>
      </c>
      <c r="Q3488" s="10" t="s">
        <v>8314</v>
      </c>
      <c r="R3488" t="s">
        <v>8315</v>
      </c>
      <c r="S3488">
        <f t="shared" si="218"/>
        <v>155</v>
      </c>
      <c r="T3488">
        <f t="shared" si="219"/>
        <v>2015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4">
        <f t="shared" si="216"/>
        <v>42179.940416666665</v>
      </c>
      <c r="J3489" s="14">
        <f t="shared" si="217"/>
        <v>42149.940416666665</v>
      </c>
      <c r="K3489">
        <v>1435185252</v>
      </c>
      <c r="L3489">
        <v>1432593252</v>
      </c>
      <c r="M3489" t="b">
        <v>0</v>
      </c>
      <c r="N3489">
        <v>66</v>
      </c>
      <c r="O3489" t="b">
        <v>1</v>
      </c>
      <c r="P3489" t="s">
        <v>8269</v>
      </c>
      <c r="Q3489" s="10" t="s">
        <v>8314</v>
      </c>
      <c r="R3489" t="s">
        <v>8315</v>
      </c>
      <c r="S3489">
        <f t="shared" si="218"/>
        <v>128</v>
      </c>
      <c r="T3489">
        <f t="shared" si="219"/>
        <v>2015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4">
        <f t="shared" si="216"/>
        <v>42111.666666666672</v>
      </c>
      <c r="J3490" s="14">
        <f t="shared" si="217"/>
        <v>42087.768055555556</v>
      </c>
      <c r="K3490">
        <v>1429286400</v>
      </c>
      <c r="L3490">
        <v>1427221560</v>
      </c>
      <c r="M3490" t="b">
        <v>0</v>
      </c>
      <c r="N3490">
        <v>29</v>
      </c>
      <c r="O3490" t="b">
        <v>1</v>
      </c>
      <c r="P3490" t="s">
        <v>8269</v>
      </c>
      <c r="Q3490" s="10" t="s">
        <v>8314</v>
      </c>
      <c r="R3490" t="s">
        <v>8315</v>
      </c>
      <c r="S3490">
        <f t="shared" si="218"/>
        <v>121</v>
      </c>
      <c r="T3490">
        <f t="shared" si="219"/>
        <v>2015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4">
        <f t="shared" si="216"/>
        <v>41783.875</v>
      </c>
      <c r="J3491" s="14">
        <f t="shared" si="217"/>
        <v>41753.635775462964</v>
      </c>
      <c r="K3491">
        <v>1400965200</v>
      </c>
      <c r="L3491">
        <v>1398352531</v>
      </c>
      <c r="M3491" t="b">
        <v>0</v>
      </c>
      <c r="N3491">
        <v>72</v>
      </c>
      <c r="O3491" t="b">
        <v>1</v>
      </c>
      <c r="P3491" t="s">
        <v>8269</v>
      </c>
      <c r="Q3491" s="10" t="s">
        <v>8314</v>
      </c>
      <c r="R3491" t="s">
        <v>8315</v>
      </c>
      <c r="S3491">
        <f t="shared" si="218"/>
        <v>113</v>
      </c>
      <c r="T3491">
        <f t="shared" si="219"/>
        <v>2014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4">
        <f t="shared" si="216"/>
        <v>42473.802361111113</v>
      </c>
      <c r="J3492" s="14">
        <f t="shared" si="217"/>
        <v>42443.802361111113</v>
      </c>
      <c r="K3492">
        <v>1460574924</v>
      </c>
      <c r="L3492">
        <v>1457982924</v>
      </c>
      <c r="M3492" t="b">
        <v>0</v>
      </c>
      <c r="N3492">
        <v>27</v>
      </c>
      <c r="O3492" t="b">
        <v>1</v>
      </c>
      <c r="P3492" t="s">
        <v>8269</v>
      </c>
      <c r="Q3492" s="10" t="s">
        <v>8314</v>
      </c>
      <c r="R3492" t="s">
        <v>8315</v>
      </c>
      <c r="S3492">
        <f t="shared" si="218"/>
        <v>128</v>
      </c>
      <c r="T3492">
        <f t="shared" si="219"/>
        <v>2016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4">
        <f t="shared" si="216"/>
        <v>42142.249814814815</v>
      </c>
      <c r="J3493" s="14">
        <f t="shared" si="217"/>
        <v>42121.249814814815</v>
      </c>
      <c r="K3493">
        <v>1431928784</v>
      </c>
      <c r="L3493">
        <v>1430114384</v>
      </c>
      <c r="M3493" t="b">
        <v>0</v>
      </c>
      <c r="N3493">
        <v>10</v>
      </c>
      <c r="O3493" t="b">
        <v>1</v>
      </c>
      <c r="P3493" t="s">
        <v>8269</v>
      </c>
      <c r="Q3493" s="10" t="s">
        <v>8314</v>
      </c>
      <c r="R3493" t="s">
        <v>8315</v>
      </c>
      <c r="S3493">
        <f t="shared" si="218"/>
        <v>158</v>
      </c>
      <c r="T3493">
        <f t="shared" si="219"/>
        <v>2015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4">
        <f t="shared" si="216"/>
        <v>42303.009224537032</v>
      </c>
      <c r="J3494" s="14">
        <f t="shared" si="217"/>
        <v>42268.009224537032</v>
      </c>
      <c r="K3494">
        <v>1445818397</v>
      </c>
      <c r="L3494">
        <v>1442794397</v>
      </c>
      <c r="M3494" t="b">
        <v>0</v>
      </c>
      <c r="N3494">
        <v>35</v>
      </c>
      <c r="O3494" t="b">
        <v>1</v>
      </c>
      <c r="P3494" t="s">
        <v>8269</v>
      </c>
      <c r="Q3494" s="10" t="s">
        <v>8314</v>
      </c>
      <c r="R3494" t="s">
        <v>8315</v>
      </c>
      <c r="S3494">
        <f t="shared" si="218"/>
        <v>105</v>
      </c>
      <c r="T3494">
        <f t="shared" si="219"/>
        <v>2015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4">
        <f t="shared" si="216"/>
        <v>41868.21597222222</v>
      </c>
      <c r="J3495" s="14">
        <f t="shared" si="217"/>
        <v>41848.866157407407</v>
      </c>
      <c r="K3495">
        <v>1408252260</v>
      </c>
      <c r="L3495">
        <v>1406580436</v>
      </c>
      <c r="M3495" t="b">
        <v>0</v>
      </c>
      <c r="N3495">
        <v>29</v>
      </c>
      <c r="O3495" t="b">
        <v>1</v>
      </c>
      <c r="P3495" t="s">
        <v>8269</v>
      </c>
      <c r="Q3495" s="10" t="s">
        <v>8314</v>
      </c>
      <c r="R3495" t="s">
        <v>8315</v>
      </c>
      <c r="S3495">
        <f t="shared" si="218"/>
        <v>100</v>
      </c>
      <c r="T3495">
        <f t="shared" si="219"/>
        <v>2014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4">
        <f t="shared" si="216"/>
        <v>42700.25</v>
      </c>
      <c r="J3496" s="14">
        <f t="shared" si="217"/>
        <v>42689.214988425927</v>
      </c>
      <c r="K3496">
        <v>1480140000</v>
      </c>
      <c r="L3496">
        <v>1479186575</v>
      </c>
      <c r="M3496" t="b">
        <v>0</v>
      </c>
      <c r="N3496">
        <v>13</v>
      </c>
      <c r="O3496" t="b">
        <v>1</v>
      </c>
      <c r="P3496" t="s">
        <v>8269</v>
      </c>
      <c r="Q3496" s="10" t="s">
        <v>8314</v>
      </c>
      <c r="R3496" t="s">
        <v>8315</v>
      </c>
      <c r="S3496">
        <f t="shared" si="218"/>
        <v>100</v>
      </c>
      <c r="T3496">
        <f t="shared" si="219"/>
        <v>2016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4">
        <f t="shared" si="216"/>
        <v>41944.720833333333</v>
      </c>
      <c r="J3497" s="14">
        <f t="shared" si="217"/>
        <v>41915.762835648151</v>
      </c>
      <c r="K3497">
        <v>1414862280</v>
      </c>
      <c r="L3497">
        <v>1412360309</v>
      </c>
      <c r="M3497" t="b">
        <v>0</v>
      </c>
      <c r="N3497">
        <v>72</v>
      </c>
      <c r="O3497" t="b">
        <v>1</v>
      </c>
      <c r="P3497" t="s">
        <v>8269</v>
      </c>
      <c r="Q3497" s="10" t="s">
        <v>8314</v>
      </c>
      <c r="R3497" t="s">
        <v>8315</v>
      </c>
      <c r="S3497">
        <f t="shared" si="218"/>
        <v>107</v>
      </c>
      <c r="T3497">
        <f t="shared" si="219"/>
        <v>2014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4">
        <f t="shared" si="216"/>
        <v>42624.846828703703</v>
      </c>
      <c r="J3498" s="14">
        <f t="shared" si="217"/>
        <v>42584.846828703703</v>
      </c>
      <c r="K3498">
        <v>1473625166</v>
      </c>
      <c r="L3498">
        <v>1470169166</v>
      </c>
      <c r="M3498" t="b">
        <v>0</v>
      </c>
      <c r="N3498">
        <v>78</v>
      </c>
      <c r="O3498" t="b">
        <v>1</v>
      </c>
      <c r="P3498" t="s">
        <v>8269</v>
      </c>
      <c r="Q3498" s="10" t="s">
        <v>8314</v>
      </c>
      <c r="R3498" t="s">
        <v>8315</v>
      </c>
      <c r="S3498">
        <f t="shared" si="218"/>
        <v>124</v>
      </c>
      <c r="T3498">
        <f t="shared" si="219"/>
        <v>2016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4">
        <f t="shared" si="216"/>
        <v>42523.916666666672</v>
      </c>
      <c r="J3499" s="14">
        <f t="shared" si="217"/>
        <v>42511.741944444439</v>
      </c>
      <c r="K3499">
        <v>1464904800</v>
      </c>
      <c r="L3499">
        <v>1463852904</v>
      </c>
      <c r="M3499" t="b">
        <v>0</v>
      </c>
      <c r="N3499">
        <v>49</v>
      </c>
      <c r="O3499" t="b">
        <v>1</v>
      </c>
      <c r="P3499" t="s">
        <v>8269</v>
      </c>
      <c r="Q3499" s="10" t="s">
        <v>8314</v>
      </c>
      <c r="R3499" t="s">
        <v>8315</v>
      </c>
      <c r="S3499">
        <f t="shared" si="218"/>
        <v>109</v>
      </c>
      <c r="T3499">
        <f t="shared" si="219"/>
        <v>2016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4">
        <f t="shared" si="216"/>
        <v>42518.905555555553</v>
      </c>
      <c r="J3500" s="14">
        <f t="shared" si="217"/>
        <v>42459.15861111111</v>
      </c>
      <c r="K3500">
        <v>1464471840</v>
      </c>
      <c r="L3500">
        <v>1459309704</v>
      </c>
      <c r="M3500" t="b">
        <v>0</v>
      </c>
      <c r="N3500">
        <v>42</v>
      </c>
      <c r="O3500" t="b">
        <v>1</v>
      </c>
      <c r="P3500" t="s">
        <v>8269</v>
      </c>
      <c r="Q3500" s="10" t="s">
        <v>8314</v>
      </c>
      <c r="R3500" t="s">
        <v>8315</v>
      </c>
      <c r="S3500">
        <f t="shared" si="218"/>
        <v>102</v>
      </c>
      <c r="T3500">
        <f t="shared" si="219"/>
        <v>2016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4">
        <f t="shared" si="216"/>
        <v>42186.290972222225</v>
      </c>
      <c r="J3501" s="14">
        <f t="shared" si="217"/>
        <v>42132.036168981482</v>
      </c>
      <c r="K3501">
        <v>1435733940</v>
      </c>
      <c r="L3501">
        <v>1431046325</v>
      </c>
      <c r="M3501" t="b">
        <v>0</v>
      </c>
      <c r="N3501">
        <v>35</v>
      </c>
      <c r="O3501" t="b">
        <v>1</v>
      </c>
      <c r="P3501" t="s">
        <v>8269</v>
      </c>
      <c r="Q3501" s="10" t="s">
        <v>8314</v>
      </c>
      <c r="R3501" t="s">
        <v>8315</v>
      </c>
      <c r="S3501">
        <f t="shared" si="218"/>
        <v>106</v>
      </c>
      <c r="T3501">
        <f t="shared" si="219"/>
        <v>2015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4">
        <f t="shared" si="216"/>
        <v>42436.207638888889</v>
      </c>
      <c r="J3502" s="14">
        <f t="shared" si="217"/>
        <v>42419.91942129629</v>
      </c>
      <c r="K3502">
        <v>1457326740</v>
      </c>
      <c r="L3502">
        <v>1455919438</v>
      </c>
      <c r="M3502" t="b">
        <v>0</v>
      </c>
      <c r="N3502">
        <v>42</v>
      </c>
      <c r="O3502" t="b">
        <v>1</v>
      </c>
      <c r="P3502" t="s">
        <v>8269</v>
      </c>
      <c r="Q3502" s="10" t="s">
        <v>8314</v>
      </c>
      <c r="R3502" t="s">
        <v>8315</v>
      </c>
      <c r="S3502">
        <f t="shared" si="218"/>
        <v>106</v>
      </c>
      <c r="T3502">
        <f t="shared" si="219"/>
        <v>2016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4">
        <f t="shared" si="216"/>
        <v>42258.763831018514</v>
      </c>
      <c r="J3503" s="14">
        <f t="shared" si="217"/>
        <v>42233.763831018514</v>
      </c>
      <c r="K3503">
        <v>1441995595</v>
      </c>
      <c r="L3503">
        <v>1439835595</v>
      </c>
      <c r="M3503" t="b">
        <v>0</v>
      </c>
      <c r="N3503">
        <v>42</v>
      </c>
      <c r="O3503" t="b">
        <v>1</v>
      </c>
      <c r="P3503" t="s">
        <v>8269</v>
      </c>
      <c r="Q3503" s="10" t="s">
        <v>8314</v>
      </c>
      <c r="R3503" t="s">
        <v>8315</v>
      </c>
      <c r="S3503">
        <f t="shared" si="218"/>
        <v>101</v>
      </c>
      <c r="T3503">
        <f t="shared" si="219"/>
        <v>2015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4">
        <f t="shared" si="216"/>
        <v>42445.165972222225</v>
      </c>
      <c r="J3504" s="14">
        <f t="shared" si="217"/>
        <v>42430.839398148149</v>
      </c>
      <c r="K3504">
        <v>1458100740</v>
      </c>
      <c r="L3504">
        <v>1456862924</v>
      </c>
      <c r="M3504" t="b">
        <v>0</v>
      </c>
      <c r="N3504">
        <v>31</v>
      </c>
      <c r="O3504" t="b">
        <v>1</v>
      </c>
      <c r="P3504" t="s">
        <v>8269</v>
      </c>
      <c r="Q3504" s="10" t="s">
        <v>8314</v>
      </c>
      <c r="R3504" t="s">
        <v>8315</v>
      </c>
      <c r="S3504">
        <f t="shared" si="218"/>
        <v>105</v>
      </c>
      <c r="T3504">
        <f t="shared" si="219"/>
        <v>2016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4">
        <f t="shared" si="216"/>
        <v>42575.478333333333</v>
      </c>
      <c r="J3505" s="14">
        <f t="shared" si="217"/>
        <v>42545.478333333333</v>
      </c>
      <c r="K3505">
        <v>1469359728</v>
      </c>
      <c r="L3505">
        <v>1466767728</v>
      </c>
      <c r="M3505" t="b">
        <v>0</v>
      </c>
      <c r="N3505">
        <v>38</v>
      </c>
      <c r="O3505" t="b">
        <v>1</v>
      </c>
      <c r="P3505" t="s">
        <v>8269</v>
      </c>
      <c r="Q3505" s="10" t="s">
        <v>8314</v>
      </c>
      <c r="R3505" t="s">
        <v>8315</v>
      </c>
      <c r="S3505">
        <f t="shared" si="218"/>
        <v>108</v>
      </c>
      <c r="T3505">
        <f t="shared" si="219"/>
        <v>2016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4">
        <f t="shared" si="216"/>
        <v>42327.790405092594</v>
      </c>
      <c r="J3506" s="14">
        <f t="shared" si="217"/>
        <v>42297.748738425929</v>
      </c>
      <c r="K3506">
        <v>1447959491</v>
      </c>
      <c r="L3506">
        <v>1445363891</v>
      </c>
      <c r="M3506" t="b">
        <v>0</v>
      </c>
      <c r="N3506">
        <v>8</v>
      </c>
      <c r="O3506" t="b">
        <v>1</v>
      </c>
      <c r="P3506" t="s">
        <v>8269</v>
      </c>
      <c r="Q3506" s="10" t="s">
        <v>8314</v>
      </c>
      <c r="R3506" t="s">
        <v>8315</v>
      </c>
      <c r="S3506">
        <f t="shared" si="218"/>
        <v>100</v>
      </c>
      <c r="T3506">
        <f t="shared" si="219"/>
        <v>2015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4">
        <f t="shared" si="216"/>
        <v>41772.166666666664</v>
      </c>
      <c r="J3507" s="14">
        <f t="shared" si="217"/>
        <v>41760.935706018521</v>
      </c>
      <c r="K3507">
        <v>1399953600</v>
      </c>
      <c r="L3507">
        <v>1398983245</v>
      </c>
      <c r="M3507" t="b">
        <v>0</v>
      </c>
      <c r="N3507">
        <v>39</v>
      </c>
      <c r="O3507" t="b">
        <v>1</v>
      </c>
      <c r="P3507" t="s">
        <v>8269</v>
      </c>
      <c r="Q3507" s="10" t="s">
        <v>8314</v>
      </c>
      <c r="R3507" t="s">
        <v>8315</v>
      </c>
      <c r="S3507">
        <f t="shared" si="218"/>
        <v>104</v>
      </c>
      <c r="T3507">
        <f t="shared" si="219"/>
        <v>2014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4">
        <f t="shared" si="216"/>
        <v>41874.734259259261</v>
      </c>
      <c r="J3508" s="14">
        <f t="shared" si="217"/>
        <v>41829.734259259261</v>
      </c>
      <c r="K3508">
        <v>1408815440</v>
      </c>
      <c r="L3508">
        <v>1404927440</v>
      </c>
      <c r="M3508" t="b">
        <v>0</v>
      </c>
      <c r="N3508">
        <v>29</v>
      </c>
      <c r="O3508" t="b">
        <v>1</v>
      </c>
      <c r="P3508" t="s">
        <v>8269</v>
      </c>
      <c r="Q3508" s="10" t="s">
        <v>8314</v>
      </c>
      <c r="R3508" t="s">
        <v>8315</v>
      </c>
      <c r="S3508">
        <f t="shared" si="218"/>
        <v>102</v>
      </c>
      <c r="T3508">
        <f t="shared" si="219"/>
        <v>2014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4">
        <f t="shared" si="216"/>
        <v>42521.92288194444</v>
      </c>
      <c r="J3509" s="14">
        <f t="shared" si="217"/>
        <v>42491.92288194444</v>
      </c>
      <c r="K3509">
        <v>1464732537</v>
      </c>
      <c r="L3509">
        <v>1462140537</v>
      </c>
      <c r="M3509" t="b">
        <v>0</v>
      </c>
      <c r="N3509">
        <v>72</v>
      </c>
      <c r="O3509" t="b">
        <v>1</v>
      </c>
      <c r="P3509" t="s">
        <v>8269</v>
      </c>
      <c r="Q3509" s="10" t="s">
        <v>8314</v>
      </c>
      <c r="R3509" t="s">
        <v>8315</v>
      </c>
      <c r="S3509">
        <f t="shared" si="218"/>
        <v>104</v>
      </c>
      <c r="T3509">
        <f t="shared" si="219"/>
        <v>2016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4">
        <f t="shared" si="216"/>
        <v>42500.875</v>
      </c>
      <c r="J3510" s="14">
        <f t="shared" si="217"/>
        <v>42477.729780092588</v>
      </c>
      <c r="K3510">
        <v>1462914000</v>
      </c>
      <c r="L3510">
        <v>1460914253</v>
      </c>
      <c r="M3510" t="b">
        <v>0</v>
      </c>
      <c r="N3510">
        <v>15</v>
      </c>
      <c r="O3510" t="b">
        <v>1</v>
      </c>
      <c r="P3510" t="s">
        <v>8269</v>
      </c>
      <c r="Q3510" s="10" t="s">
        <v>8314</v>
      </c>
      <c r="R3510" t="s">
        <v>8315</v>
      </c>
      <c r="S3510">
        <f t="shared" si="218"/>
        <v>180</v>
      </c>
      <c r="T3510">
        <f t="shared" si="219"/>
        <v>2016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4">
        <f t="shared" si="216"/>
        <v>41964.204861111109</v>
      </c>
      <c r="J3511" s="14">
        <f t="shared" si="217"/>
        <v>41950.859560185185</v>
      </c>
      <c r="K3511">
        <v>1416545700</v>
      </c>
      <c r="L3511">
        <v>1415392666</v>
      </c>
      <c r="M3511" t="b">
        <v>0</v>
      </c>
      <c r="N3511">
        <v>33</v>
      </c>
      <c r="O3511" t="b">
        <v>1</v>
      </c>
      <c r="P3511" t="s">
        <v>8269</v>
      </c>
      <c r="Q3511" s="10" t="s">
        <v>8314</v>
      </c>
      <c r="R3511" t="s">
        <v>8315</v>
      </c>
      <c r="S3511">
        <f t="shared" si="218"/>
        <v>106</v>
      </c>
      <c r="T3511">
        <f t="shared" si="219"/>
        <v>2014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4">
        <f t="shared" si="216"/>
        <v>41822.62090277778</v>
      </c>
      <c r="J3512" s="14">
        <f t="shared" si="217"/>
        <v>41802.62090277778</v>
      </c>
      <c r="K3512">
        <v>1404312846</v>
      </c>
      <c r="L3512">
        <v>1402584846</v>
      </c>
      <c r="M3512" t="b">
        <v>0</v>
      </c>
      <c r="N3512">
        <v>15</v>
      </c>
      <c r="O3512" t="b">
        <v>1</v>
      </c>
      <c r="P3512" t="s">
        <v>8269</v>
      </c>
      <c r="Q3512" s="10" t="s">
        <v>8314</v>
      </c>
      <c r="R3512" t="s">
        <v>8315</v>
      </c>
      <c r="S3512">
        <f t="shared" si="218"/>
        <v>101</v>
      </c>
      <c r="T3512">
        <f t="shared" si="219"/>
        <v>2014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4">
        <f t="shared" si="216"/>
        <v>41950.770833333336</v>
      </c>
      <c r="J3513" s="14">
        <f t="shared" si="217"/>
        <v>41927.873784722222</v>
      </c>
      <c r="K3513">
        <v>1415385000</v>
      </c>
      <c r="L3513">
        <v>1413406695</v>
      </c>
      <c r="M3513" t="b">
        <v>0</v>
      </c>
      <c r="N3513">
        <v>19</v>
      </c>
      <c r="O3513" t="b">
        <v>1</v>
      </c>
      <c r="P3513" t="s">
        <v>8269</v>
      </c>
      <c r="Q3513" s="10" t="s">
        <v>8314</v>
      </c>
      <c r="R3513" t="s">
        <v>8315</v>
      </c>
      <c r="S3513">
        <f t="shared" si="218"/>
        <v>101</v>
      </c>
      <c r="T3513">
        <f t="shared" si="219"/>
        <v>2014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4">
        <f t="shared" si="216"/>
        <v>42117.49527777778</v>
      </c>
      <c r="J3514" s="14">
        <f t="shared" si="217"/>
        <v>42057.536944444444</v>
      </c>
      <c r="K3514">
        <v>1429789992</v>
      </c>
      <c r="L3514">
        <v>1424609592</v>
      </c>
      <c r="M3514" t="b">
        <v>0</v>
      </c>
      <c r="N3514">
        <v>17</v>
      </c>
      <c r="O3514" t="b">
        <v>1</v>
      </c>
      <c r="P3514" t="s">
        <v>8269</v>
      </c>
      <c r="Q3514" s="10" t="s">
        <v>8314</v>
      </c>
      <c r="R3514" t="s">
        <v>8315</v>
      </c>
      <c r="S3514">
        <f t="shared" si="218"/>
        <v>100</v>
      </c>
      <c r="T3514">
        <f t="shared" si="219"/>
        <v>2015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4">
        <f t="shared" si="216"/>
        <v>41794.207638888889</v>
      </c>
      <c r="J3515" s="14">
        <f t="shared" si="217"/>
        <v>41781.096203703702</v>
      </c>
      <c r="K3515">
        <v>1401857940</v>
      </c>
      <c r="L3515">
        <v>1400725112</v>
      </c>
      <c r="M3515" t="b">
        <v>0</v>
      </c>
      <c r="N3515">
        <v>44</v>
      </c>
      <c r="O3515" t="b">
        <v>1</v>
      </c>
      <c r="P3515" t="s">
        <v>8269</v>
      </c>
      <c r="Q3515" s="10" t="s">
        <v>8314</v>
      </c>
      <c r="R3515" t="s">
        <v>8315</v>
      </c>
      <c r="S3515">
        <f t="shared" si="218"/>
        <v>118</v>
      </c>
      <c r="T3515">
        <f t="shared" si="219"/>
        <v>2014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4">
        <f t="shared" si="216"/>
        <v>42037.207638888889</v>
      </c>
      <c r="J3516" s="14">
        <f t="shared" si="217"/>
        <v>42020.846666666665</v>
      </c>
      <c r="K3516">
        <v>1422853140</v>
      </c>
      <c r="L3516">
        <v>1421439552</v>
      </c>
      <c r="M3516" t="b">
        <v>0</v>
      </c>
      <c r="N3516">
        <v>10</v>
      </c>
      <c r="O3516" t="b">
        <v>1</v>
      </c>
      <c r="P3516" t="s">
        <v>8269</v>
      </c>
      <c r="Q3516" s="10" t="s">
        <v>8314</v>
      </c>
      <c r="R3516" t="s">
        <v>8315</v>
      </c>
      <c r="S3516">
        <f t="shared" si="218"/>
        <v>110</v>
      </c>
      <c r="T3516">
        <f t="shared" si="219"/>
        <v>2015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4">
        <f t="shared" si="216"/>
        <v>42155.772812499999</v>
      </c>
      <c r="J3517" s="14">
        <f t="shared" si="217"/>
        <v>42125.772812499999</v>
      </c>
      <c r="K3517">
        <v>1433097171</v>
      </c>
      <c r="L3517">
        <v>1430505171</v>
      </c>
      <c r="M3517" t="b">
        <v>0</v>
      </c>
      <c r="N3517">
        <v>46</v>
      </c>
      <c r="O3517" t="b">
        <v>1</v>
      </c>
      <c r="P3517" t="s">
        <v>8269</v>
      </c>
      <c r="Q3517" s="10" t="s">
        <v>8314</v>
      </c>
      <c r="R3517" t="s">
        <v>8315</v>
      </c>
      <c r="S3517">
        <f t="shared" si="218"/>
        <v>103</v>
      </c>
      <c r="T3517">
        <f t="shared" si="219"/>
        <v>2015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4">
        <f t="shared" si="216"/>
        <v>41890.125</v>
      </c>
      <c r="J3518" s="14">
        <f t="shared" si="217"/>
        <v>41856.010069444441</v>
      </c>
      <c r="K3518">
        <v>1410145200</v>
      </c>
      <c r="L3518">
        <v>1407197670</v>
      </c>
      <c r="M3518" t="b">
        <v>0</v>
      </c>
      <c r="N3518">
        <v>11</v>
      </c>
      <c r="O3518" t="b">
        <v>1</v>
      </c>
      <c r="P3518" t="s">
        <v>8269</v>
      </c>
      <c r="Q3518" s="10" t="s">
        <v>8314</v>
      </c>
      <c r="R3518" t="s">
        <v>8315</v>
      </c>
      <c r="S3518">
        <f t="shared" si="218"/>
        <v>100</v>
      </c>
      <c r="T3518">
        <f t="shared" si="219"/>
        <v>2014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4">
        <f t="shared" si="216"/>
        <v>41824.458333333336</v>
      </c>
      <c r="J3519" s="14">
        <f t="shared" si="217"/>
        <v>41794.817523148151</v>
      </c>
      <c r="K3519">
        <v>1404471600</v>
      </c>
      <c r="L3519">
        <v>1401910634</v>
      </c>
      <c r="M3519" t="b">
        <v>0</v>
      </c>
      <c r="N3519">
        <v>13</v>
      </c>
      <c r="O3519" t="b">
        <v>1</v>
      </c>
      <c r="P3519" t="s">
        <v>8269</v>
      </c>
      <c r="Q3519" s="10" t="s">
        <v>8314</v>
      </c>
      <c r="R3519" t="s">
        <v>8315</v>
      </c>
      <c r="S3519">
        <f t="shared" si="218"/>
        <v>100</v>
      </c>
      <c r="T3519">
        <f t="shared" si="219"/>
        <v>2014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4">
        <f t="shared" si="216"/>
        <v>41914.597916666666</v>
      </c>
      <c r="J3520" s="14">
        <f t="shared" si="217"/>
        <v>41893.783553240741</v>
      </c>
      <c r="K3520">
        <v>1412259660</v>
      </c>
      <c r="L3520">
        <v>1410461299</v>
      </c>
      <c r="M3520" t="b">
        <v>0</v>
      </c>
      <c r="N3520">
        <v>33</v>
      </c>
      <c r="O3520" t="b">
        <v>1</v>
      </c>
      <c r="P3520" t="s">
        <v>8269</v>
      </c>
      <c r="Q3520" s="10" t="s">
        <v>8314</v>
      </c>
      <c r="R3520" t="s">
        <v>8315</v>
      </c>
      <c r="S3520">
        <f t="shared" si="218"/>
        <v>110</v>
      </c>
      <c r="T3520">
        <f t="shared" si="219"/>
        <v>2014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4">
        <f t="shared" si="216"/>
        <v>42067.598958333328</v>
      </c>
      <c r="J3521" s="14">
        <f t="shared" si="217"/>
        <v>42037.598958333328</v>
      </c>
      <c r="K3521">
        <v>1425478950</v>
      </c>
      <c r="L3521">
        <v>1422886950</v>
      </c>
      <c r="M3521" t="b">
        <v>0</v>
      </c>
      <c r="N3521">
        <v>28</v>
      </c>
      <c r="O3521" t="b">
        <v>1</v>
      </c>
      <c r="P3521" t="s">
        <v>8269</v>
      </c>
      <c r="Q3521" s="10" t="s">
        <v>8314</v>
      </c>
      <c r="R3521" t="s">
        <v>8315</v>
      </c>
      <c r="S3521">
        <f t="shared" si="218"/>
        <v>101</v>
      </c>
      <c r="T3521">
        <f t="shared" si="219"/>
        <v>2015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4">
        <f t="shared" ref="I3522:I3585" si="220">K3522/60/60/24+DATE(1970,1,1)</f>
        <v>42253.57430555555</v>
      </c>
      <c r="J3522" s="14">
        <f t="shared" ref="J3522:J3585" si="221">L3522/60/60/24+DATE(1970,1,1)</f>
        <v>42227.824212962965</v>
      </c>
      <c r="K3522">
        <v>1441547220</v>
      </c>
      <c r="L3522">
        <v>1439322412</v>
      </c>
      <c r="M3522" t="b">
        <v>0</v>
      </c>
      <c r="N3522">
        <v>21</v>
      </c>
      <c r="O3522" t="b">
        <v>1</v>
      </c>
      <c r="P3522" t="s">
        <v>8269</v>
      </c>
      <c r="Q3522" s="10" t="s">
        <v>8314</v>
      </c>
      <c r="R3522" t="s">
        <v>8315</v>
      </c>
      <c r="S3522">
        <f t="shared" ref="S3522:S3585" si="222">ROUND(E3522/D3522*100,0)</f>
        <v>101</v>
      </c>
      <c r="T3522">
        <f t="shared" ref="T3522:T3585" si="223">YEAR(J3522)</f>
        <v>2015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4">
        <f t="shared" si="220"/>
        <v>41911.361342592594</v>
      </c>
      <c r="J3523" s="14">
        <f t="shared" si="221"/>
        <v>41881.361342592594</v>
      </c>
      <c r="K3523">
        <v>1411980020</v>
      </c>
      <c r="L3523">
        <v>1409388020</v>
      </c>
      <c r="M3523" t="b">
        <v>0</v>
      </c>
      <c r="N3523">
        <v>13</v>
      </c>
      <c r="O3523" t="b">
        <v>1</v>
      </c>
      <c r="P3523" t="s">
        <v>8269</v>
      </c>
      <c r="Q3523" s="10" t="s">
        <v>8314</v>
      </c>
      <c r="R3523" t="s">
        <v>8315</v>
      </c>
      <c r="S3523">
        <f t="shared" si="222"/>
        <v>169</v>
      </c>
      <c r="T3523">
        <f t="shared" si="223"/>
        <v>2014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4">
        <f t="shared" si="220"/>
        <v>42262.420833333337</v>
      </c>
      <c r="J3524" s="14">
        <f t="shared" si="221"/>
        <v>42234.789884259255</v>
      </c>
      <c r="K3524">
        <v>1442311560</v>
      </c>
      <c r="L3524">
        <v>1439924246</v>
      </c>
      <c r="M3524" t="b">
        <v>0</v>
      </c>
      <c r="N3524">
        <v>34</v>
      </c>
      <c r="O3524" t="b">
        <v>1</v>
      </c>
      <c r="P3524" t="s">
        <v>8269</v>
      </c>
      <c r="Q3524" s="10" t="s">
        <v>8314</v>
      </c>
      <c r="R3524" t="s">
        <v>8315</v>
      </c>
      <c r="S3524">
        <f t="shared" si="222"/>
        <v>100</v>
      </c>
      <c r="T3524">
        <f t="shared" si="223"/>
        <v>2015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4">
        <f t="shared" si="220"/>
        <v>42638.958333333328</v>
      </c>
      <c r="J3525" s="14">
        <f t="shared" si="221"/>
        <v>42581.397546296299</v>
      </c>
      <c r="K3525">
        <v>1474844400</v>
      </c>
      <c r="L3525">
        <v>1469871148</v>
      </c>
      <c r="M3525" t="b">
        <v>0</v>
      </c>
      <c r="N3525">
        <v>80</v>
      </c>
      <c r="O3525" t="b">
        <v>1</v>
      </c>
      <c r="P3525" t="s">
        <v>8269</v>
      </c>
      <c r="Q3525" s="10" t="s">
        <v>8314</v>
      </c>
      <c r="R3525" t="s">
        <v>8315</v>
      </c>
      <c r="S3525">
        <f t="shared" si="222"/>
        <v>114</v>
      </c>
      <c r="T3525">
        <f t="shared" si="223"/>
        <v>2016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4">
        <f t="shared" si="220"/>
        <v>41895.166666666664</v>
      </c>
      <c r="J3526" s="14">
        <f t="shared" si="221"/>
        <v>41880.76357638889</v>
      </c>
      <c r="K3526">
        <v>1410580800</v>
      </c>
      <c r="L3526">
        <v>1409336373</v>
      </c>
      <c r="M3526" t="b">
        <v>0</v>
      </c>
      <c r="N3526">
        <v>74</v>
      </c>
      <c r="O3526" t="b">
        <v>1</v>
      </c>
      <c r="P3526" t="s">
        <v>8269</v>
      </c>
      <c r="Q3526" s="10" t="s">
        <v>8314</v>
      </c>
      <c r="R3526" t="s">
        <v>8315</v>
      </c>
      <c r="S3526">
        <f t="shared" si="222"/>
        <v>102</v>
      </c>
      <c r="T3526">
        <f t="shared" si="223"/>
        <v>2014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4">
        <f t="shared" si="220"/>
        <v>42225.666666666672</v>
      </c>
      <c r="J3527" s="14">
        <f t="shared" si="221"/>
        <v>42214.6956712963</v>
      </c>
      <c r="K3527">
        <v>1439136000</v>
      </c>
      <c r="L3527">
        <v>1438188106</v>
      </c>
      <c r="M3527" t="b">
        <v>0</v>
      </c>
      <c r="N3527">
        <v>7</v>
      </c>
      <c r="O3527" t="b">
        <v>1</v>
      </c>
      <c r="P3527" t="s">
        <v>8269</v>
      </c>
      <c r="Q3527" s="10" t="s">
        <v>8314</v>
      </c>
      <c r="R3527" t="s">
        <v>8315</v>
      </c>
      <c r="S3527">
        <f t="shared" si="222"/>
        <v>106</v>
      </c>
      <c r="T3527">
        <f t="shared" si="223"/>
        <v>2015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4">
        <f t="shared" si="220"/>
        <v>42488.249305555553</v>
      </c>
      <c r="J3528" s="14">
        <f t="shared" si="221"/>
        <v>42460.335312499999</v>
      </c>
      <c r="K3528">
        <v>1461823140</v>
      </c>
      <c r="L3528">
        <v>1459411371</v>
      </c>
      <c r="M3528" t="b">
        <v>0</v>
      </c>
      <c r="N3528">
        <v>34</v>
      </c>
      <c r="O3528" t="b">
        <v>1</v>
      </c>
      <c r="P3528" t="s">
        <v>8269</v>
      </c>
      <c r="Q3528" s="10" t="s">
        <v>8314</v>
      </c>
      <c r="R3528" t="s">
        <v>8315</v>
      </c>
      <c r="S3528">
        <f t="shared" si="222"/>
        <v>102</v>
      </c>
      <c r="T3528">
        <f t="shared" si="223"/>
        <v>2016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4">
        <f t="shared" si="220"/>
        <v>42196.165972222225</v>
      </c>
      <c r="J3529" s="14">
        <f t="shared" si="221"/>
        <v>42167.023206018523</v>
      </c>
      <c r="K3529">
        <v>1436587140</v>
      </c>
      <c r="L3529">
        <v>1434069205</v>
      </c>
      <c r="M3529" t="b">
        <v>0</v>
      </c>
      <c r="N3529">
        <v>86</v>
      </c>
      <c r="O3529" t="b">
        <v>1</v>
      </c>
      <c r="P3529" t="s">
        <v>8269</v>
      </c>
      <c r="Q3529" s="10" t="s">
        <v>8314</v>
      </c>
      <c r="R3529" t="s">
        <v>8315</v>
      </c>
      <c r="S3529">
        <f t="shared" si="222"/>
        <v>117</v>
      </c>
      <c r="T3529">
        <f t="shared" si="223"/>
        <v>2015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4">
        <f t="shared" si="220"/>
        <v>42753.50136574074</v>
      </c>
      <c r="J3530" s="14">
        <f t="shared" si="221"/>
        <v>42733.50136574074</v>
      </c>
      <c r="K3530">
        <v>1484740918</v>
      </c>
      <c r="L3530">
        <v>1483012918</v>
      </c>
      <c r="M3530" t="b">
        <v>0</v>
      </c>
      <c r="N3530">
        <v>37</v>
      </c>
      <c r="O3530" t="b">
        <v>1</v>
      </c>
      <c r="P3530" t="s">
        <v>8269</v>
      </c>
      <c r="Q3530" s="10" t="s">
        <v>8314</v>
      </c>
      <c r="R3530" t="s">
        <v>8315</v>
      </c>
      <c r="S3530">
        <f t="shared" si="222"/>
        <v>101</v>
      </c>
      <c r="T3530">
        <f t="shared" si="223"/>
        <v>2016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4">
        <f t="shared" si="220"/>
        <v>42198.041666666672</v>
      </c>
      <c r="J3531" s="14">
        <f t="shared" si="221"/>
        <v>42177.761782407411</v>
      </c>
      <c r="K3531">
        <v>1436749200</v>
      </c>
      <c r="L3531">
        <v>1434997018</v>
      </c>
      <c r="M3531" t="b">
        <v>0</v>
      </c>
      <c r="N3531">
        <v>18</v>
      </c>
      <c r="O3531" t="b">
        <v>1</v>
      </c>
      <c r="P3531" t="s">
        <v>8269</v>
      </c>
      <c r="Q3531" s="10" t="s">
        <v>8314</v>
      </c>
      <c r="R3531" t="s">
        <v>8315</v>
      </c>
      <c r="S3531">
        <f t="shared" si="222"/>
        <v>132</v>
      </c>
      <c r="T3531">
        <f t="shared" si="223"/>
        <v>2015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4">
        <f t="shared" si="220"/>
        <v>42470.833333333328</v>
      </c>
      <c r="J3532" s="14">
        <f t="shared" si="221"/>
        <v>42442.623344907406</v>
      </c>
      <c r="K3532">
        <v>1460318400</v>
      </c>
      <c r="L3532">
        <v>1457881057</v>
      </c>
      <c r="M3532" t="b">
        <v>0</v>
      </c>
      <c r="N3532">
        <v>22</v>
      </c>
      <c r="O3532" t="b">
        <v>1</v>
      </c>
      <c r="P3532" t="s">
        <v>8269</v>
      </c>
      <c r="Q3532" s="10" t="s">
        <v>8314</v>
      </c>
      <c r="R3532" t="s">
        <v>8315</v>
      </c>
      <c r="S3532">
        <f t="shared" si="222"/>
        <v>100</v>
      </c>
      <c r="T3532">
        <f t="shared" si="223"/>
        <v>2016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4">
        <f t="shared" si="220"/>
        <v>42551.654328703706</v>
      </c>
      <c r="J3533" s="14">
        <f t="shared" si="221"/>
        <v>42521.654328703706</v>
      </c>
      <c r="K3533">
        <v>1467301334</v>
      </c>
      <c r="L3533">
        <v>1464709334</v>
      </c>
      <c r="M3533" t="b">
        <v>0</v>
      </c>
      <c r="N3533">
        <v>26</v>
      </c>
      <c r="O3533" t="b">
        <v>1</v>
      </c>
      <c r="P3533" t="s">
        <v>8269</v>
      </c>
      <c r="Q3533" s="10" t="s">
        <v>8314</v>
      </c>
      <c r="R3533" t="s">
        <v>8315</v>
      </c>
      <c r="S3533">
        <f t="shared" si="222"/>
        <v>128</v>
      </c>
      <c r="T3533">
        <f t="shared" si="223"/>
        <v>2016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4">
        <f t="shared" si="220"/>
        <v>41900.165972222225</v>
      </c>
      <c r="J3534" s="14">
        <f t="shared" si="221"/>
        <v>41884.599849537037</v>
      </c>
      <c r="K3534">
        <v>1411012740</v>
      </c>
      <c r="L3534">
        <v>1409667827</v>
      </c>
      <c r="M3534" t="b">
        <v>0</v>
      </c>
      <c r="N3534">
        <v>27</v>
      </c>
      <c r="O3534" t="b">
        <v>1</v>
      </c>
      <c r="P3534" t="s">
        <v>8269</v>
      </c>
      <c r="Q3534" s="10" t="s">
        <v>8314</v>
      </c>
      <c r="R3534" t="s">
        <v>8315</v>
      </c>
      <c r="S3534">
        <f t="shared" si="222"/>
        <v>119</v>
      </c>
      <c r="T3534">
        <f t="shared" si="223"/>
        <v>2014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4">
        <f t="shared" si="220"/>
        <v>42319.802858796291</v>
      </c>
      <c r="J3535" s="14">
        <f t="shared" si="221"/>
        <v>42289.761192129634</v>
      </c>
      <c r="K3535">
        <v>1447269367</v>
      </c>
      <c r="L3535">
        <v>1444673767</v>
      </c>
      <c r="M3535" t="b">
        <v>0</v>
      </c>
      <c r="N3535">
        <v>8</v>
      </c>
      <c r="O3535" t="b">
        <v>1</v>
      </c>
      <c r="P3535" t="s">
        <v>8269</v>
      </c>
      <c r="Q3535" s="10" t="s">
        <v>8314</v>
      </c>
      <c r="R3535" t="s">
        <v>8315</v>
      </c>
      <c r="S3535">
        <f t="shared" si="222"/>
        <v>126</v>
      </c>
      <c r="T3535">
        <f t="shared" si="223"/>
        <v>2015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4">
        <f t="shared" si="220"/>
        <v>42278.6252662037</v>
      </c>
      <c r="J3536" s="14">
        <f t="shared" si="221"/>
        <v>42243.6252662037</v>
      </c>
      <c r="K3536">
        <v>1443711623</v>
      </c>
      <c r="L3536">
        <v>1440687623</v>
      </c>
      <c r="M3536" t="b">
        <v>0</v>
      </c>
      <c r="N3536">
        <v>204</v>
      </c>
      <c r="O3536" t="b">
        <v>1</v>
      </c>
      <c r="P3536" t="s">
        <v>8269</v>
      </c>
      <c r="Q3536" s="10" t="s">
        <v>8314</v>
      </c>
      <c r="R3536" t="s">
        <v>8315</v>
      </c>
      <c r="S3536">
        <f t="shared" si="222"/>
        <v>156</v>
      </c>
      <c r="T3536">
        <f t="shared" si="223"/>
        <v>2015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4">
        <f t="shared" si="220"/>
        <v>42279.75</v>
      </c>
      <c r="J3537" s="14">
        <f t="shared" si="221"/>
        <v>42248.640162037031</v>
      </c>
      <c r="K3537">
        <v>1443808800</v>
      </c>
      <c r="L3537">
        <v>1441120910</v>
      </c>
      <c r="M3537" t="b">
        <v>0</v>
      </c>
      <c r="N3537">
        <v>46</v>
      </c>
      <c r="O3537" t="b">
        <v>1</v>
      </c>
      <c r="P3537" t="s">
        <v>8269</v>
      </c>
      <c r="Q3537" s="10" t="s">
        <v>8314</v>
      </c>
      <c r="R3537" t="s">
        <v>8315</v>
      </c>
      <c r="S3537">
        <f t="shared" si="222"/>
        <v>103</v>
      </c>
      <c r="T3537">
        <f t="shared" si="223"/>
        <v>2015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4">
        <f t="shared" si="220"/>
        <v>42358.499305555553</v>
      </c>
      <c r="J3538" s="14">
        <f t="shared" si="221"/>
        <v>42328.727141203708</v>
      </c>
      <c r="K3538">
        <v>1450612740</v>
      </c>
      <c r="L3538">
        <v>1448040425</v>
      </c>
      <c r="M3538" t="b">
        <v>0</v>
      </c>
      <c r="N3538">
        <v>17</v>
      </c>
      <c r="O3538" t="b">
        <v>1</v>
      </c>
      <c r="P3538" t="s">
        <v>8269</v>
      </c>
      <c r="Q3538" s="10" t="s">
        <v>8314</v>
      </c>
      <c r="R3538" t="s">
        <v>8315</v>
      </c>
      <c r="S3538">
        <f t="shared" si="222"/>
        <v>153</v>
      </c>
      <c r="T3538">
        <f t="shared" si="223"/>
        <v>2015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4">
        <f t="shared" si="220"/>
        <v>41960.332638888889</v>
      </c>
      <c r="J3539" s="14">
        <f t="shared" si="221"/>
        <v>41923.354351851849</v>
      </c>
      <c r="K3539">
        <v>1416211140</v>
      </c>
      <c r="L3539">
        <v>1413016216</v>
      </c>
      <c r="M3539" t="b">
        <v>0</v>
      </c>
      <c r="N3539">
        <v>28</v>
      </c>
      <c r="O3539" t="b">
        <v>1</v>
      </c>
      <c r="P3539" t="s">
        <v>8269</v>
      </c>
      <c r="Q3539" s="10" t="s">
        <v>8314</v>
      </c>
      <c r="R3539" t="s">
        <v>8315</v>
      </c>
      <c r="S3539">
        <f t="shared" si="222"/>
        <v>180</v>
      </c>
      <c r="T3539">
        <f t="shared" si="223"/>
        <v>2014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4">
        <f t="shared" si="220"/>
        <v>42599.420601851853</v>
      </c>
      <c r="J3540" s="14">
        <f t="shared" si="221"/>
        <v>42571.420601851853</v>
      </c>
      <c r="K3540">
        <v>1471428340</v>
      </c>
      <c r="L3540">
        <v>1469009140</v>
      </c>
      <c r="M3540" t="b">
        <v>0</v>
      </c>
      <c r="N3540">
        <v>83</v>
      </c>
      <c r="O3540" t="b">
        <v>1</v>
      </c>
      <c r="P3540" t="s">
        <v>8269</v>
      </c>
      <c r="Q3540" s="10" t="s">
        <v>8314</v>
      </c>
      <c r="R3540" t="s">
        <v>8315</v>
      </c>
      <c r="S3540">
        <f t="shared" si="222"/>
        <v>128</v>
      </c>
      <c r="T3540">
        <f t="shared" si="223"/>
        <v>2016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4">
        <f t="shared" si="220"/>
        <v>42621.756041666667</v>
      </c>
      <c r="J3541" s="14">
        <f t="shared" si="221"/>
        <v>42600.756041666667</v>
      </c>
      <c r="K3541">
        <v>1473358122</v>
      </c>
      <c r="L3541">
        <v>1471543722</v>
      </c>
      <c r="M3541" t="b">
        <v>0</v>
      </c>
      <c r="N3541">
        <v>13</v>
      </c>
      <c r="O3541" t="b">
        <v>1</v>
      </c>
      <c r="P3541" t="s">
        <v>8269</v>
      </c>
      <c r="Q3541" s="10" t="s">
        <v>8314</v>
      </c>
      <c r="R3541" t="s">
        <v>8315</v>
      </c>
      <c r="S3541">
        <f t="shared" si="222"/>
        <v>120</v>
      </c>
      <c r="T3541">
        <f t="shared" si="223"/>
        <v>2016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4">
        <f t="shared" si="220"/>
        <v>42547.003368055557</v>
      </c>
      <c r="J3542" s="14">
        <f t="shared" si="221"/>
        <v>42517.003368055557</v>
      </c>
      <c r="K3542">
        <v>1466899491</v>
      </c>
      <c r="L3542">
        <v>1464307491</v>
      </c>
      <c r="M3542" t="b">
        <v>0</v>
      </c>
      <c r="N3542">
        <v>8</v>
      </c>
      <c r="O3542" t="b">
        <v>1</v>
      </c>
      <c r="P3542" t="s">
        <v>8269</v>
      </c>
      <c r="Q3542" s="10" t="s">
        <v>8314</v>
      </c>
      <c r="R3542" t="s">
        <v>8315</v>
      </c>
      <c r="S3542">
        <f t="shared" si="222"/>
        <v>123</v>
      </c>
      <c r="T3542">
        <f t="shared" si="223"/>
        <v>2016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4">
        <f t="shared" si="220"/>
        <v>42247.730034722219</v>
      </c>
      <c r="J3543" s="14">
        <f t="shared" si="221"/>
        <v>42222.730034722219</v>
      </c>
      <c r="K3543">
        <v>1441042275</v>
      </c>
      <c r="L3543">
        <v>1438882275</v>
      </c>
      <c r="M3543" t="b">
        <v>0</v>
      </c>
      <c r="N3543">
        <v>32</v>
      </c>
      <c r="O3543" t="b">
        <v>1</v>
      </c>
      <c r="P3543" t="s">
        <v>8269</v>
      </c>
      <c r="Q3543" s="10" t="s">
        <v>8314</v>
      </c>
      <c r="R3543" t="s">
        <v>8315</v>
      </c>
      <c r="S3543">
        <f t="shared" si="222"/>
        <v>105</v>
      </c>
      <c r="T3543">
        <f t="shared" si="223"/>
        <v>2015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4">
        <f t="shared" si="220"/>
        <v>41889.599791666667</v>
      </c>
      <c r="J3544" s="14">
        <f t="shared" si="221"/>
        <v>41829.599791666667</v>
      </c>
      <c r="K3544">
        <v>1410099822</v>
      </c>
      <c r="L3544">
        <v>1404915822</v>
      </c>
      <c r="M3544" t="b">
        <v>0</v>
      </c>
      <c r="N3544">
        <v>85</v>
      </c>
      <c r="O3544" t="b">
        <v>1</v>
      </c>
      <c r="P3544" t="s">
        <v>8269</v>
      </c>
      <c r="Q3544" s="10" t="s">
        <v>8314</v>
      </c>
      <c r="R3544" t="s">
        <v>8315</v>
      </c>
      <c r="S3544">
        <f t="shared" si="222"/>
        <v>102</v>
      </c>
      <c r="T3544">
        <f t="shared" si="223"/>
        <v>2014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4">
        <f t="shared" si="220"/>
        <v>42180.755312499998</v>
      </c>
      <c r="J3545" s="14">
        <f t="shared" si="221"/>
        <v>42150.755312499998</v>
      </c>
      <c r="K3545">
        <v>1435255659</v>
      </c>
      <c r="L3545">
        <v>1432663659</v>
      </c>
      <c r="M3545" t="b">
        <v>0</v>
      </c>
      <c r="N3545">
        <v>29</v>
      </c>
      <c r="O3545" t="b">
        <v>1</v>
      </c>
      <c r="P3545" t="s">
        <v>8269</v>
      </c>
      <c r="Q3545" s="10" t="s">
        <v>8314</v>
      </c>
      <c r="R3545" t="s">
        <v>8315</v>
      </c>
      <c r="S3545">
        <f t="shared" si="222"/>
        <v>105</v>
      </c>
      <c r="T3545">
        <f t="shared" si="223"/>
        <v>2015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4">
        <f t="shared" si="220"/>
        <v>42070.831678240742</v>
      </c>
      <c r="J3546" s="14">
        <f t="shared" si="221"/>
        <v>42040.831678240742</v>
      </c>
      <c r="K3546">
        <v>1425758257</v>
      </c>
      <c r="L3546">
        <v>1423166257</v>
      </c>
      <c r="M3546" t="b">
        <v>0</v>
      </c>
      <c r="N3546">
        <v>24</v>
      </c>
      <c r="O3546" t="b">
        <v>1</v>
      </c>
      <c r="P3546" t="s">
        <v>8269</v>
      </c>
      <c r="Q3546" s="10" t="s">
        <v>8314</v>
      </c>
      <c r="R3546" t="s">
        <v>8315</v>
      </c>
      <c r="S3546">
        <f t="shared" si="222"/>
        <v>100</v>
      </c>
      <c r="T3546">
        <f t="shared" si="223"/>
        <v>2015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4">
        <f t="shared" si="220"/>
        <v>42105.807395833333</v>
      </c>
      <c r="J3547" s="14">
        <f t="shared" si="221"/>
        <v>42075.807395833333</v>
      </c>
      <c r="K3547">
        <v>1428780159</v>
      </c>
      <c r="L3547">
        <v>1426188159</v>
      </c>
      <c r="M3547" t="b">
        <v>0</v>
      </c>
      <c r="N3547">
        <v>8</v>
      </c>
      <c r="O3547" t="b">
        <v>1</v>
      </c>
      <c r="P3547" t="s">
        <v>8269</v>
      </c>
      <c r="Q3547" s="10" t="s">
        <v>8314</v>
      </c>
      <c r="R3547" t="s">
        <v>8315</v>
      </c>
      <c r="S3547">
        <f t="shared" si="222"/>
        <v>100</v>
      </c>
      <c r="T3547">
        <f t="shared" si="223"/>
        <v>2015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4">
        <f t="shared" si="220"/>
        <v>42095.165972222225</v>
      </c>
      <c r="J3548" s="14">
        <f t="shared" si="221"/>
        <v>42073.660694444443</v>
      </c>
      <c r="K3548">
        <v>1427860740</v>
      </c>
      <c r="L3548">
        <v>1426002684</v>
      </c>
      <c r="M3548" t="b">
        <v>0</v>
      </c>
      <c r="N3548">
        <v>19</v>
      </c>
      <c r="O3548" t="b">
        <v>1</v>
      </c>
      <c r="P3548" t="s">
        <v>8269</v>
      </c>
      <c r="Q3548" s="10" t="s">
        <v>8314</v>
      </c>
      <c r="R3548" t="s">
        <v>8315</v>
      </c>
      <c r="S3548">
        <f t="shared" si="222"/>
        <v>102</v>
      </c>
      <c r="T3548">
        <f t="shared" si="223"/>
        <v>2015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4">
        <f t="shared" si="220"/>
        <v>42504.165972222225</v>
      </c>
      <c r="J3549" s="14">
        <f t="shared" si="221"/>
        <v>42480.078715277778</v>
      </c>
      <c r="K3549">
        <v>1463198340</v>
      </c>
      <c r="L3549">
        <v>1461117201</v>
      </c>
      <c r="M3549" t="b">
        <v>0</v>
      </c>
      <c r="N3549">
        <v>336</v>
      </c>
      <c r="O3549" t="b">
        <v>1</v>
      </c>
      <c r="P3549" t="s">
        <v>8269</v>
      </c>
      <c r="Q3549" s="10" t="s">
        <v>8314</v>
      </c>
      <c r="R3549" t="s">
        <v>8315</v>
      </c>
      <c r="S3549">
        <f t="shared" si="222"/>
        <v>114</v>
      </c>
      <c r="T3549">
        <f t="shared" si="223"/>
        <v>2016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4">
        <f t="shared" si="220"/>
        <v>42434.041666666672</v>
      </c>
      <c r="J3550" s="14">
        <f t="shared" si="221"/>
        <v>42411.942291666666</v>
      </c>
      <c r="K3550">
        <v>1457139600</v>
      </c>
      <c r="L3550">
        <v>1455230214</v>
      </c>
      <c r="M3550" t="b">
        <v>0</v>
      </c>
      <c r="N3550">
        <v>13</v>
      </c>
      <c r="O3550" t="b">
        <v>1</v>
      </c>
      <c r="P3550" t="s">
        <v>8269</v>
      </c>
      <c r="Q3550" s="10" t="s">
        <v>8314</v>
      </c>
      <c r="R3550" t="s">
        <v>8315</v>
      </c>
      <c r="S3550">
        <f t="shared" si="222"/>
        <v>102</v>
      </c>
      <c r="T3550">
        <f t="shared" si="223"/>
        <v>2016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4">
        <f t="shared" si="220"/>
        <v>42251.394363425927</v>
      </c>
      <c r="J3551" s="14">
        <f t="shared" si="221"/>
        <v>42223.394363425927</v>
      </c>
      <c r="K3551">
        <v>1441358873</v>
      </c>
      <c r="L3551">
        <v>1438939673</v>
      </c>
      <c r="M3551" t="b">
        <v>0</v>
      </c>
      <c r="N3551">
        <v>42</v>
      </c>
      <c r="O3551" t="b">
        <v>1</v>
      </c>
      <c r="P3551" t="s">
        <v>8269</v>
      </c>
      <c r="Q3551" s="10" t="s">
        <v>8314</v>
      </c>
      <c r="R3551" t="s">
        <v>8315</v>
      </c>
      <c r="S3551">
        <f t="shared" si="222"/>
        <v>102</v>
      </c>
      <c r="T3551">
        <f t="shared" si="223"/>
        <v>2015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4">
        <f t="shared" si="220"/>
        <v>42492.893495370372</v>
      </c>
      <c r="J3552" s="14">
        <f t="shared" si="221"/>
        <v>42462.893495370372</v>
      </c>
      <c r="K3552">
        <v>1462224398</v>
      </c>
      <c r="L3552">
        <v>1459632398</v>
      </c>
      <c r="M3552" t="b">
        <v>0</v>
      </c>
      <c r="N3552">
        <v>64</v>
      </c>
      <c r="O3552" t="b">
        <v>1</v>
      </c>
      <c r="P3552" t="s">
        <v>8269</v>
      </c>
      <c r="Q3552" s="10" t="s">
        <v>8314</v>
      </c>
      <c r="R3552" t="s">
        <v>8315</v>
      </c>
      <c r="S3552">
        <f t="shared" si="222"/>
        <v>105</v>
      </c>
      <c r="T3552">
        <f t="shared" si="223"/>
        <v>2016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4">
        <f t="shared" si="220"/>
        <v>41781.921527777777</v>
      </c>
      <c r="J3553" s="14">
        <f t="shared" si="221"/>
        <v>41753.515856481477</v>
      </c>
      <c r="K3553">
        <v>1400796420</v>
      </c>
      <c r="L3553">
        <v>1398342170</v>
      </c>
      <c r="M3553" t="b">
        <v>0</v>
      </c>
      <c r="N3553">
        <v>25</v>
      </c>
      <c r="O3553" t="b">
        <v>1</v>
      </c>
      <c r="P3553" t="s">
        <v>8269</v>
      </c>
      <c r="Q3553" s="10" t="s">
        <v>8314</v>
      </c>
      <c r="R3553" t="s">
        <v>8315</v>
      </c>
      <c r="S3553">
        <f t="shared" si="222"/>
        <v>102</v>
      </c>
      <c r="T3553">
        <f t="shared" si="223"/>
        <v>2014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4">
        <f t="shared" si="220"/>
        <v>41818.587083333332</v>
      </c>
      <c r="J3554" s="14">
        <f t="shared" si="221"/>
        <v>41788.587083333332</v>
      </c>
      <c r="K3554">
        <v>1403964324</v>
      </c>
      <c r="L3554">
        <v>1401372324</v>
      </c>
      <c r="M3554" t="b">
        <v>0</v>
      </c>
      <c r="N3554">
        <v>20</v>
      </c>
      <c r="O3554" t="b">
        <v>1</v>
      </c>
      <c r="P3554" t="s">
        <v>8269</v>
      </c>
      <c r="Q3554" s="10" t="s">
        <v>8314</v>
      </c>
      <c r="R3554" t="s">
        <v>8315</v>
      </c>
      <c r="S3554">
        <f t="shared" si="222"/>
        <v>100</v>
      </c>
      <c r="T3554">
        <f t="shared" si="223"/>
        <v>2014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4">
        <f t="shared" si="220"/>
        <v>42228</v>
      </c>
      <c r="J3555" s="14">
        <f t="shared" si="221"/>
        <v>42196.028703703705</v>
      </c>
      <c r="K3555">
        <v>1439337600</v>
      </c>
      <c r="L3555">
        <v>1436575280</v>
      </c>
      <c r="M3555" t="b">
        <v>0</v>
      </c>
      <c r="N3555">
        <v>104</v>
      </c>
      <c r="O3555" t="b">
        <v>1</v>
      </c>
      <c r="P3555" t="s">
        <v>8269</v>
      </c>
      <c r="Q3555" s="10" t="s">
        <v>8314</v>
      </c>
      <c r="R3555" t="s">
        <v>8315</v>
      </c>
      <c r="S3555">
        <f t="shared" si="222"/>
        <v>106</v>
      </c>
      <c r="T3555">
        <f t="shared" si="223"/>
        <v>2015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4">
        <f t="shared" si="220"/>
        <v>42046.708333333328</v>
      </c>
      <c r="J3556" s="14">
        <f t="shared" si="221"/>
        <v>42016.050451388888</v>
      </c>
      <c r="K3556">
        <v>1423674000</v>
      </c>
      <c r="L3556">
        <v>1421025159</v>
      </c>
      <c r="M3556" t="b">
        <v>0</v>
      </c>
      <c r="N3556">
        <v>53</v>
      </c>
      <c r="O3556" t="b">
        <v>1</v>
      </c>
      <c r="P3556" t="s">
        <v>8269</v>
      </c>
      <c r="Q3556" s="10" t="s">
        <v>8314</v>
      </c>
      <c r="R3556" t="s">
        <v>8315</v>
      </c>
      <c r="S3556">
        <f t="shared" si="222"/>
        <v>113</v>
      </c>
      <c r="T3556">
        <f t="shared" si="223"/>
        <v>2015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4">
        <f t="shared" si="220"/>
        <v>42691.483726851846</v>
      </c>
      <c r="J3557" s="14">
        <f t="shared" si="221"/>
        <v>42661.442060185189</v>
      </c>
      <c r="K3557">
        <v>1479382594</v>
      </c>
      <c r="L3557">
        <v>1476786994</v>
      </c>
      <c r="M3557" t="b">
        <v>0</v>
      </c>
      <c r="N3557">
        <v>14</v>
      </c>
      <c r="O3557" t="b">
        <v>1</v>
      </c>
      <c r="P3557" t="s">
        <v>8269</v>
      </c>
      <c r="Q3557" s="10" t="s">
        <v>8314</v>
      </c>
      <c r="R3557" t="s">
        <v>8315</v>
      </c>
      <c r="S3557">
        <f t="shared" si="222"/>
        <v>100</v>
      </c>
      <c r="T3557">
        <f t="shared" si="223"/>
        <v>2016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4">
        <f t="shared" si="220"/>
        <v>41868.649583333332</v>
      </c>
      <c r="J3558" s="14">
        <f t="shared" si="221"/>
        <v>41808.649583333332</v>
      </c>
      <c r="K3558">
        <v>1408289724</v>
      </c>
      <c r="L3558">
        <v>1403105724</v>
      </c>
      <c r="M3558" t="b">
        <v>0</v>
      </c>
      <c r="N3558">
        <v>20</v>
      </c>
      <c r="O3558" t="b">
        <v>1</v>
      </c>
      <c r="P3558" t="s">
        <v>8269</v>
      </c>
      <c r="Q3558" s="10" t="s">
        <v>8314</v>
      </c>
      <c r="R3558" t="s">
        <v>8315</v>
      </c>
      <c r="S3558">
        <f t="shared" si="222"/>
        <v>100</v>
      </c>
      <c r="T3558">
        <f t="shared" si="223"/>
        <v>2014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4">
        <f t="shared" si="220"/>
        <v>41764.276747685188</v>
      </c>
      <c r="J3559" s="14">
        <f t="shared" si="221"/>
        <v>41730.276747685188</v>
      </c>
      <c r="K3559">
        <v>1399271911</v>
      </c>
      <c r="L3559">
        <v>1396334311</v>
      </c>
      <c r="M3559" t="b">
        <v>0</v>
      </c>
      <c r="N3559">
        <v>558</v>
      </c>
      <c r="O3559" t="b">
        <v>1</v>
      </c>
      <c r="P3559" t="s">
        <v>8269</v>
      </c>
      <c r="Q3559" s="10" t="s">
        <v>8314</v>
      </c>
      <c r="R3559" t="s">
        <v>8315</v>
      </c>
      <c r="S3559">
        <f t="shared" si="222"/>
        <v>100</v>
      </c>
      <c r="T3559">
        <f t="shared" si="223"/>
        <v>2014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4">
        <f t="shared" si="220"/>
        <v>42181.875</v>
      </c>
      <c r="J3560" s="14">
        <f t="shared" si="221"/>
        <v>42139.816840277781</v>
      </c>
      <c r="K3560">
        <v>1435352400</v>
      </c>
      <c r="L3560">
        <v>1431718575</v>
      </c>
      <c r="M3560" t="b">
        <v>0</v>
      </c>
      <c r="N3560">
        <v>22</v>
      </c>
      <c r="O3560" t="b">
        <v>1</v>
      </c>
      <c r="P3560" t="s">
        <v>8269</v>
      </c>
      <c r="Q3560" s="10" t="s">
        <v>8314</v>
      </c>
      <c r="R3560" t="s">
        <v>8315</v>
      </c>
      <c r="S3560">
        <f t="shared" si="222"/>
        <v>144</v>
      </c>
      <c r="T3560">
        <f t="shared" si="223"/>
        <v>2015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4">
        <f t="shared" si="220"/>
        <v>42216.373611111107</v>
      </c>
      <c r="J3561" s="14">
        <f t="shared" si="221"/>
        <v>42194.096157407403</v>
      </c>
      <c r="K3561">
        <v>1438333080</v>
      </c>
      <c r="L3561">
        <v>1436408308</v>
      </c>
      <c r="M3561" t="b">
        <v>0</v>
      </c>
      <c r="N3561">
        <v>24</v>
      </c>
      <c r="O3561" t="b">
        <v>1</v>
      </c>
      <c r="P3561" t="s">
        <v>8269</v>
      </c>
      <c r="Q3561" s="10" t="s">
        <v>8314</v>
      </c>
      <c r="R3561" t="s">
        <v>8315</v>
      </c>
      <c r="S3561">
        <f t="shared" si="222"/>
        <v>104</v>
      </c>
      <c r="T3561">
        <f t="shared" si="223"/>
        <v>2015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4">
        <f t="shared" si="220"/>
        <v>42151.114583333328</v>
      </c>
      <c r="J3562" s="14">
        <f t="shared" si="221"/>
        <v>42115.889652777783</v>
      </c>
      <c r="K3562">
        <v>1432694700</v>
      </c>
      <c r="L3562">
        <v>1429651266</v>
      </c>
      <c r="M3562" t="b">
        <v>0</v>
      </c>
      <c r="N3562">
        <v>74</v>
      </c>
      <c r="O3562" t="b">
        <v>1</v>
      </c>
      <c r="P3562" t="s">
        <v>8269</v>
      </c>
      <c r="Q3562" s="10" t="s">
        <v>8314</v>
      </c>
      <c r="R3562" t="s">
        <v>8315</v>
      </c>
      <c r="S3562">
        <f t="shared" si="222"/>
        <v>108</v>
      </c>
      <c r="T3562">
        <f t="shared" si="223"/>
        <v>2015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4">
        <f t="shared" si="220"/>
        <v>42221.774999999994</v>
      </c>
      <c r="J3563" s="14">
        <f t="shared" si="221"/>
        <v>42203.680300925931</v>
      </c>
      <c r="K3563">
        <v>1438799760</v>
      </c>
      <c r="L3563">
        <v>1437236378</v>
      </c>
      <c r="M3563" t="b">
        <v>0</v>
      </c>
      <c r="N3563">
        <v>54</v>
      </c>
      <c r="O3563" t="b">
        <v>1</v>
      </c>
      <c r="P3563" t="s">
        <v>8269</v>
      </c>
      <c r="Q3563" s="10" t="s">
        <v>8314</v>
      </c>
      <c r="R3563" t="s">
        <v>8315</v>
      </c>
      <c r="S3563">
        <f t="shared" si="222"/>
        <v>102</v>
      </c>
      <c r="T3563">
        <f t="shared" si="223"/>
        <v>2015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4">
        <f t="shared" si="220"/>
        <v>42442.916666666672</v>
      </c>
      <c r="J3564" s="14">
        <f t="shared" si="221"/>
        <v>42433.761886574073</v>
      </c>
      <c r="K3564">
        <v>1457906400</v>
      </c>
      <c r="L3564">
        <v>1457115427</v>
      </c>
      <c r="M3564" t="b">
        <v>0</v>
      </c>
      <c r="N3564">
        <v>31</v>
      </c>
      <c r="O3564" t="b">
        <v>1</v>
      </c>
      <c r="P3564" t="s">
        <v>8269</v>
      </c>
      <c r="Q3564" s="10" t="s">
        <v>8314</v>
      </c>
      <c r="R3564" t="s">
        <v>8315</v>
      </c>
      <c r="S3564">
        <f t="shared" si="222"/>
        <v>149</v>
      </c>
      <c r="T3564">
        <f t="shared" si="223"/>
        <v>2016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4">
        <f t="shared" si="220"/>
        <v>42583.791666666672</v>
      </c>
      <c r="J3565" s="14">
        <f t="shared" si="221"/>
        <v>42555.671944444446</v>
      </c>
      <c r="K3565">
        <v>1470078000</v>
      </c>
      <c r="L3565">
        <v>1467648456</v>
      </c>
      <c r="M3565" t="b">
        <v>0</v>
      </c>
      <c r="N3565">
        <v>25</v>
      </c>
      <c r="O3565" t="b">
        <v>1</v>
      </c>
      <c r="P3565" t="s">
        <v>8269</v>
      </c>
      <c r="Q3565" s="10" t="s">
        <v>8314</v>
      </c>
      <c r="R3565" t="s">
        <v>8315</v>
      </c>
      <c r="S3565">
        <f t="shared" si="222"/>
        <v>105</v>
      </c>
      <c r="T3565">
        <f t="shared" si="223"/>
        <v>2016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4">
        <f t="shared" si="220"/>
        <v>42282.666666666672</v>
      </c>
      <c r="J3566" s="14">
        <f t="shared" si="221"/>
        <v>42236.623252314821</v>
      </c>
      <c r="K3566">
        <v>1444060800</v>
      </c>
      <c r="L3566">
        <v>1440082649</v>
      </c>
      <c r="M3566" t="b">
        <v>0</v>
      </c>
      <c r="N3566">
        <v>17</v>
      </c>
      <c r="O3566" t="b">
        <v>1</v>
      </c>
      <c r="P3566" t="s">
        <v>8269</v>
      </c>
      <c r="Q3566" s="10" t="s">
        <v>8314</v>
      </c>
      <c r="R3566" t="s">
        <v>8315</v>
      </c>
      <c r="S3566">
        <f t="shared" si="222"/>
        <v>101</v>
      </c>
      <c r="T3566">
        <f t="shared" si="223"/>
        <v>2015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4">
        <f t="shared" si="220"/>
        <v>42004.743148148147</v>
      </c>
      <c r="J3567" s="14">
        <f t="shared" si="221"/>
        <v>41974.743148148147</v>
      </c>
      <c r="K3567">
        <v>1420048208</v>
      </c>
      <c r="L3567">
        <v>1417456208</v>
      </c>
      <c r="M3567" t="b">
        <v>0</v>
      </c>
      <c r="N3567">
        <v>12</v>
      </c>
      <c r="O3567" t="b">
        <v>1</v>
      </c>
      <c r="P3567" t="s">
        <v>8269</v>
      </c>
      <c r="Q3567" s="10" t="s">
        <v>8314</v>
      </c>
      <c r="R3567" t="s">
        <v>8315</v>
      </c>
      <c r="S3567">
        <f t="shared" si="222"/>
        <v>131</v>
      </c>
      <c r="T3567">
        <f t="shared" si="223"/>
        <v>2014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4">
        <f t="shared" si="220"/>
        <v>42027.507905092592</v>
      </c>
      <c r="J3568" s="14">
        <f t="shared" si="221"/>
        <v>41997.507905092592</v>
      </c>
      <c r="K3568">
        <v>1422015083</v>
      </c>
      <c r="L3568">
        <v>1419423083</v>
      </c>
      <c r="M3568" t="b">
        <v>0</v>
      </c>
      <c r="N3568">
        <v>38</v>
      </c>
      <c r="O3568" t="b">
        <v>1</v>
      </c>
      <c r="P3568" t="s">
        <v>8269</v>
      </c>
      <c r="Q3568" s="10" t="s">
        <v>8314</v>
      </c>
      <c r="R3568" t="s">
        <v>8315</v>
      </c>
      <c r="S3568">
        <f t="shared" si="222"/>
        <v>105</v>
      </c>
      <c r="T3568">
        <f t="shared" si="223"/>
        <v>2014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4">
        <f t="shared" si="220"/>
        <v>42165.810694444444</v>
      </c>
      <c r="J3569" s="14">
        <f t="shared" si="221"/>
        <v>42135.810694444444</v>
      </c>
      <c r="K3569">
        <v>1433964444</v>
      </c>
      <c r="L3569">
        <v>1431372444</v>
      </c>
      <c r="M3569" t="b">
        <v>0</v>
      </c>
      <c r="N3569">
        <v>41</v>
      </c>
      <c r="O3569" t="b">
        <v>1</v>
      </c>
      <c r="P3569" t="s">
        <v>8269</v>
      </c>
      <c r="Q3569" s="10" t="s">
        <v>8314</v>
      </c>
      <c r="R3569" t="s">
        <v>8315</v>
      </c>
      <c r="S3569">
        <f t="shared" si="222"/>
        <v>109</v>
      </c>
      <c r="T3569">
        <f t="shared" si="223"/>
        <v>2015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4">
        <f t="shared" si="220"/>
        <v>41899.740671296298</v>
      </c>
      <c r="J3570" s="14">
        <f t="shared" si="221"/>
        <v>41869.740671296298</v>
      </c>
      <c r="K3570">
        <v>1410975994</v>
      </c>
      <c r="L3570">
        <v>1408383994</v>
      </c>
      <c r="M3570" t="b">
        <v>0</v>
      </c>
      <c r="N3570">
        <v>19</v>
      </c>
      <c r="O3570" t="b">
        <v>1</v>
      </c>
      <c r="P3570" t="s">
        <v>8269</v>
      </c>
      <c r="Q3570" s="10" t="s">
        <v>8314</v>
      </c>
      <c r="R3570" t="s">
        <v>8315</v>
      </c>
      <c r="S3570">
        <f t="shared" si="222"/>
        <v>111</v>
      </c>
      <c r="T3570">
        <f t="shared" si="223"/>
        <v>2014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4">
        <f t="shared" si="220"/>
        <v>42012.688611111109</v>
      </c>
      <c r="J3571" s="14">
        <f t="shared" si="221"/>
        <v>41982.688611111109</v>
      </c>
      <c r="K3571">
        <v>1420734696</v>
      </c>
      <c r="L3571">
        <v>1418142696</v>
      </c>
      <c r="M3571" t="b">
        <v>0</v>
      </c>
      <c r="N3571">
        <v>41</v>
      </c>
      <c r="O3571" t="b">
        <v>1</v>
      </c>
      <c r="P3571" t="s">
        <v>8269</v>
      </c>
      <c r="Q3571" s="10" t="s">
        <v>8314</v>
      </c>
      <c r="R3571" t="s">
        <v>8315</v>
      </c>
      <c r="S3571">
        <f t="shared" si="222"/>
        <v>100</v>
      </c>
      <c r="T3571">
        <f t="shared" si="223"/>
        <v>2014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4">
        <f t="shared" si="220"/>
        <v>42004.291666666672</v>
      </c>
      <c r="J3572" s="14">
        <f t="shared" si="221"/>
        <v>41976.331979166673</v>
      </c>
      <c r="K3572">
        <v>1420009200</v>
      </c>
      <c r="L3572">
        <v>1417593483</v>
      </c>
      <c r="M3572" t="b">
        <v>0</v>
      </c>
      <c r="N3572">
        <v>26</v>
      </c>
      <c r="O3572" t="b">
        <v>1</v>
      </c>
      <c r="P3572" t="s">
        <v>8269</v>
      </c>
      <c r="Q3572" s="10" t="s">
        <v>8314</v>
      </c>
      <c r="R3572" t="s">
        <v>8315</v>
      </c>
      <c r="S3572">
        <f t="shared" si="222"/>
        <v>114</v>
      </c>
      <c r="T3572">
        <f t="shared" si="223"/>
        <v>2014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4">
        <f t="shared" si="220"/>
        <v>41942.858946759261</v>
      </c>
      <c r="J3573" s="14">
        <f t="shared" si="221"/>
        <v>41912.858946759261</v>
      </c>
      <c r="K3573">
        <v>1414701413</v>
      </c>
      <c r="L3573">
        <v>1412109413</v>
      </c>
      <c r="M3573" t="b">
        <v>0</v>
      </c>
      <c r="N3573">
        <v>25</v>
      </c>
      <c r="O3573" t="b">
        <v>1</v>
      </c>
      <c r="P3573" t="s">
        <v>8269</v>
      </c>
      <c r="Q3573" s="10" t="s">
        <v>8314</v>
      </c>
      <c r="R3573" t="s">
        <v>8315</v>
      </c>
      <c r="S3573">
        <f t="shared" si="222"/>
        <v>122</v>
      </c>
      <c r="T3573">
        <f t="shared" si="223"/>
        <v>2014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4">
        <f t="shared" si="220"/>
        <v>42176.570393518516</v>
      </c>
      <c r="J3574" s="14">
        <f t="shared" si="221"/>
        <v>42146.570393518516</v>
      </c>
      <c r="K3574">
        <v>1434894082</v>
      </c>
      <c r="L3574">
        <v>1432302082</v>
      </c>
      <c r="M3574" t="b">
        <v>0</v>
      </c>
      <c r="N3574">
        <v>9</v>
      </c>
      <c r="O3574" t="b">
        <v>1</v>
      </c>
      <c r="P3574" t="s">
        <v>8269</v>
      </c>
      <c r="Q3574" s="10" t="s">
        <v>8314</v>
      </c>
      <c r="R3574" t="s">
        <v>8315</v>
      </c>
      <c r="S3574">
        <f t="shared" si="222"/>
        <v>100</v>
      </c>
      <c r="T3574">
        <f t="shared" si="223"/>
        <v>2015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4">
        <f t="shared" si="220"/>
        <v>41951.417199074072</v>
      </c>
      <c r="J3575" s="14">
        <f t="shared" si="221"/>
        <v>41921.375532407408</v>
      </c>
      <c r="K3575">
        <v>1415440846</v>
      </c>
      <c r="L3575">
        <v>1412845246</v>
      </c>
      <c r="M3575" t="b">
        <v>0</v>
      </c>
      <c r="N3575">
        <v>78</v>
      </c>
      <c r="O3575" t="b">
        <v>1</v>
      </c>
      <c r="P3575" t="s">
        <v>8269</v>
      </c>
      <c r="Q3575" s="10" t="s">
        <v>8314</v>
      </c>
      <c r="R3575" t="s">
        <v>8315</v>
      </c>
      <c r="S3575">
        <f t="shared" si="222"/>
        <v>103</v>
      </c>
      <c r="T3575">
        <f t="shared" si="223"/>
        <v>2014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4">
        <f t="shared" si="220"/>
        <v>41956.984351851846</v>
      </c>
      <c r="J3576" s="14">
        <f t="shared" si="221"/>
        <v>41926.942685185182</v>
      </c>
      <c r="K3576">
        <v>1415921848</v>
      </c>
      <c r="L3576">
        <v>1413326248</v>
      </c>
      <c r="M3576" t="b">
        <v>0</v>
      </c>
      <c r="N3576">
        <v>45</v>
      </c>
      <c r="O3576" t="b">
        <v>1</v>
      </c>
      <c r="P3576" t="s">
        <v>8269</v>
      </c>
      <c r="Q3576" s="10" t="s">
        <v>8314</v>
      </c>
      <c r="R3576" t="s">
        <v>8315</v>
      </c>
      <c r="S3576">
        <f t="shared" si="222"/>
        <v>106</v>
      </c>
      <c r="T3576">
        <f t="shared" si="223"/>
        <v>2014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4">
        <f t="shared" si="220"/>
        <v>42593.165972222225</v>
      </c>
      <c r="J3577" s="14">
        <f t="shared" si="221"/>
        <v>42561.783877314811</v>
      </c>
      <c r="K3577">
        <v>1470887940</v>
      </c>
      <c r="L3577">
        <v>1468176527</v>
      </c>
      <c r="M3577" t="b">
        <v>0</v>
      </c>
      <c r="N3577">
        <v>102</v>
      </c>
      <c r="O3577" t="b">
        <v>1</v>
      </c>
      <c r="P3577" t="s">
        <v>8269</v>
      </c>
      <c r="Q3577" s="10" t="s">
        <v>8314</v>
      </c>
      <c r="R3577" t="s">
        <v>8315</v>
      </c>
      <c r="S3577">
        <f t="shared" si="222"/>
        <v>101</v>
      </c>
      <c r="T3577">
        <f t="shared" si="223"/>
        <v>2016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4">
        <f t="shared" si="220"/>
        <v>42709.590902777782</v>
      </c>
      <c r="J3578" s="14">
        <f t="shared" si="221"/>
        <v>42649.54923611111</v>
      </c>
      <c r="K3578">
        <v>1480947054</v>
      </c>
      <c r="L3578">
        <v>1475759454</v>
      </c>
      <c r="M3578" t="b">
        <v>0</v>
      </c>
      <c r="N3578">
        <v>5</v>
      </c>
      <c r="O3578" t="b">
        <v>1</v>
      </c>
      <c r="P3578" t="s">
        <v>8269</v>
      </c>
      <c r="Q3578" s="10" t="s">
        <v>8314</v>
      </c>
      <c r="R3578" t="s">
        <v>8315</v>
      </c>
      <c r="S3578">
        <f t="shared" si="222"/>
        <v>100</v>
      </c>
      <c r="T3578">
        <f t="shared" si="223"/>
        <v>2016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4">
        <f t="shared" si="220"/>
        <v>42120.26944444445</v>
      </c>
      <c r="J3579" s="14">
        <f t="shared" si="221"/>
        <v>42093.786840277782</v>
      </c>
      <c r="K3579">
        <v>1430029680</v>
      </c>
      <c r="L3579">
        <v>1427741583</v>
      </c>
      <c r="M3579" t="b">
        <v>0</v>
      </c>
      <c r="N3579">
        <v>27</v>
      </c>
      <c r="O3579" t="b">
        <v>1</v>
      </c>
      <c r="P3579" t="s">
        <v>8269</v>
      </c>
      <c r="Q3579" s="10" t="s">
        <v>8314</v>
      </c>
      <c r="R3579" t="s">
        <v>8315</v>
      </c>
      <c r="S3579">
        <f t="shared" si="222"/>
        <v>130</v>
      </c>
      <c r="T3579">
        <f t="shared" si="223"/>
        <v>2015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4">
        <f t="shared" si="220"/>
        <v>42490.733530092592</v>
      </c>
      <c r="J3580" s="14">
        <f t="shared" si="221"/>
        <v>42460.733530092592</v>
      </c>
      <c r="K3580">
        <v>1462037777</v>
      </c>
      <c r="L3580">
        <v>1459445777</v>
      </c>
      <c r="M3580" t="b">
        <v>0</v>
      </c>
      <c r="N3580">
        <v>37</v>
      </c>
      <c r="O3580" t="b">
        <v>1</v>
      </c>
      <c r="P3580" t="s">
        <v>8269</v>
      </c>
      <c r="Q3580" s="10" t="s">
        <v>8314</v>
      </c>
      <c r="R3580" t="s">
        <v>8315</v>
      </c>
      <c r="S3580">
        <f t="shared" si="222"/>
        <v>100</v>
      </c>
      <c r="T3580">
        <f t="shared" si="223"/>
        <v>2016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4">
        <f t="shared" si="220"/>
        <v>42460.720555555556</v>
      </c>
      <c r="J3581" s="14">
        <f t="shared" si="221"/>
        <v>42430.762222222227</v>
      </c>
      <c r="K3581">
        <v>1459444656</v>
      </c>
      <c r="L3581">
        <v>1456856256</v>
      </c>
      <c r="M3581" t="b">
        <v>0</v>
      </c>
      <c r="N3581">
        <v>14</v>
      </c>
      <c r="O3581" t="b">
        <v>1</v>
      </c>
      <c r="P3581" t="s">
        <v>8269</v>
      </c>
      <c r="Q3581" s="10" t="s">
        <v>8314</v>
      </c>
      <c r="R3581" t="s">
        <v>8315</v>
      </c>
      <c r="S3581">
        <f t="shared" si="222"/>
        <v>100</v>
      </c>
      <c r="T3581">
        <f t="shared" si="223"/>
        <v>2016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4">
        <f t="shared" si="220"/>
        <v>42064.207638888889</v>
      </c>
      <c r="J3582" s="14">
        <f t="shared" si="221"/>
        <v>42026.176180555558</v>
      </c>
      <c r="K3582">
        <v>1425185940</v>
      </c>
      <c r="L3582">
        <v>1421900022</v>
      </c>
      <c r="M3582" t="b">
        <v>0</v>
      </c>
      <c r="N3582">
        <v>27</v>
      </c>
      <c r="O3582" t="b">
        <v>1</v>
      </c>
      <c r="P3582" t="s">
        <v>8269</v>
      </c>
      <c r="Q3582" s="10" t="s">
        <v>8314</v>
      </c>
      <c r="R3582" t="s">
        <v>8315</v>
      </c>
      <c r="S3582">
        <f t="shared" si="222"/>
        <v>114</v>
      </c>
      <c r="T3582">
        <f t="shared" si="223"/>
        <v>2015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4">
        <f t="shared" si="220"/>
        <v>41850.471180555556</v>
      </c>
      <c r="J3583" s="14">
        <f t="shared" si="221"/>
        <v>41836.471180555556</v>
      </c>
      <c r="K3583">
        <v>1406719110</v>
      </c>
      <c r="L3583">
        <v>1405509510</v>
      </c>
      <c r="M3583" t="b">
        <v>0</v>
      </c>
      <c r="N3583">
        <v>45</v>
      </c>
      <c r="O3583" t="b">
        <v>1</v>
      </c>
      <c r="P3583" t="s">
        <v>8269</v>
      </c>
      <c r="Q3583" s="10" t="s">
        <v>8314</v>
      </c>
      <c r="R3583" t="s">
        <v>8315</v>
      </c>
      <c r="S3583">
        <f t="shared" si="222"/>
        <v>100</v>
      </c>
      <c r="T3583">
        <f t="shared" si="223"/>
        <v>2014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4">
        <f t="shared" si="220"/>
        <v>42465.095856481479</v>
      </c>
      <c r="J3584" s="14">
        <f t="shared" si="221"/>
        <v>42451.095856481479</v>
      </c>
      <c r="K3584">
        <v>1459822682</v>
      </c>
      <c r="L3584">
        <v>1458613082</v>
      </c>
      <c r="M3584" t="b">
        <v>0</v>
      </c>
      <c r="N3584">
        <v>49</v>
      </c>
      <c r="O3584" t="b">
        <v>1</v>
      </c>
      <c r="P3584" t="s">
        <v>8269</v>
      </c>
      <c r="Q3584" s="10" t="s">
        <v>8314</v>
      </c>
      <c r="R3584" t="s">
        <v>8315</v>
      </c>
      <c r="S3584">
        <f t="shared" si="222"/>
        <v>287</v>
      </c>
      <c r="T3584">
        <f t="shared" si="223"/>
        <v>2016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4">
        <f t="shared" si="220"/>
        <v>42478.384317129632</v>
      </c>
      <c r="J3585" s="14">
        <f t="shared" si="221"/>
        <v>42418.425983796296</v>
      </c>
      <c r="K3585">
        <v>1460970805</v>
      </c>
      <c r="L3585">
        <v>1455790405</v>
      </c>
      <c r="M3585" t="b">
        <v>0</v>
      </c>
      <c r="N3585">
        <v>24</v>
      </c>
      <c r="O3585" t="b">
        <v>1</v>
      </c>
      <c r="P3585" t="s">
        <v>8269</v>
      </c>
      <c r="Q3585" s="10" t="s">
        <v>8314</v>
      </c>
      <c r="R3585" t="s">
        <v>8315</v>
      </c>
      <c r="S3585">
        <f t="shared" si="222"/>
        <v>109</v>
      </c>
      <c r="T3585">
        <f t="shared" si="223"/>
        <v>2016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4">
        <f t="shared" ref="I3586:I3649" si="224">K3586/60/60/24+DATE(1970,1,1)</f>
        <v>42198.316481481481</v>
      </c>
      <c r="J3586" s="14">
        <f t="shared" ref="J3586:J3649" si="225">L3586/60/60/24+DATE(1970,1,1)</f>
        <v>42168.316481481481</v>
      </c>
      <c r="K3586">
        <v>1436772944</v>
      </c>
      <c r="L3586">
        <v>1434180944</v>
      </c>
      <c r="M3586" t="b">
        <v>0</v>
      </c>
      <c r="N3586">
        <v>112</v>
      </c>
      <c r="O3586" t="b">
        <v>1</v>
      </c>
      <c r="P3586" t="s">
        <v>8269</v>
      </c>
      <c r="Q3586" s="10" t="s">
        <v>8314</v>
      </c>
      <c r="R3586" t="s">
        <v>8315</v>
      </c>
      <c r="S3586">
        <f t="shared" ref="S3586:S3649" si="226">ROUND(E3586/D3586*100,0)</f>
        <v>116</v>
      </c>
      <c r="T3586">
        <f t="shared" ref="T3586:T3649" si="227">YEAR(J3586)</f>
        <v>2015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4">
        <f t="shared" si="224"/>
        <v>41994.716319444444</v>
      </c>
      <c r="J3587" s="14">
        <f t="shared" si="225"/>
        <v>41964.716319444444</v>
      </c>
      <c r="K3587">
        <v>1419181890</v>
      </c>
      <c r="L3587">
        <v>1416589890</v>
      </c>
      <c r="M3587" t="b">
        <v>0</v>
      </c>
      <c r="N3587">
        <v>23</v>
      </c>
      <c r="O3587" t="b">
        <v>1</v>
      </c>
      <c r="P3587" t="s">
        <v>8269</v>
      </c>
      <c r="Q3587" s="10" t="s">
        <v>8314</v>
      </c>
      <c r="R3587" t="s">
        <v>8315</v>
      </c>
      <c r="S3587">
        <f t="shared" si="226"/>
        <v>119</v>
      </c>
      <c r="T3587">
        <f t="shared" si="227"/>
        <v>2014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4">
        <f t="shared" si="224"/>
        <v>42636.697569444441</v>
      </c>
      <c r="J3588" s="14">
        <f t="shared" si="225"/>
        <v>42576.697569444441</v>
      </c>
      <c r="K3588">
        <v>1474649070</v>
      </c>
      <c r="L3588">
        <v>1469465070</v>
      </c>
      <c r="M3588" t="b">
        <v>0</v>
      </c>
      <c r="N3588">
        <v>54</v>
      </c>
      <c r="O3588" t="b">
        <v>1</v>
      </c>
      <c r="P3588" t="s">
        <v>8269</v>
      </c>
      <c r="Q3588" s="10" t="s">
        <v>8314</v>
      </c>
      <c r="R3588" t="s">
        <v>8315</v>
      </c>
      <c r="S3588">
        <f t="shared" si="226"/>
        <v>109</v>
      </c>
      <c r="T3588">
        <f t="shared" si="227"/>
        <v>2016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4">
        <f t="shared" si="224"/>
        <v>42548.791666666672</v>
      </c>
      <c r="J3589" s="14">
        <f t="shared" si="225"/>
        <v>42503.539976851855</v>
      </c>
      <c r="K3589">
        <v>1467054000</v>
      </c>
      <c r="L3589">
        <v>1463144254</v>
      </c>
      <c r="M3589" t="b">
        <v>0</v>
      </c>
      <c r="N3589">
        <v>28</v>
      </c>
      <c r="O3589" t="b">
        <v>1</v>
      </c>
      <c r="P3589" t="s">
        <v>8269</v>
      </c>
      <c r="Q3589" s="10" t="s">
        <v>8314</v>
      </c>
      <c r="R3589" t="s">
        <v>8315</v>
      </c>
      <c r="S3589">
        <f t="shared" si="226"/>
        <v>127</v>
      </c>
      <c r="T3589">
        <f t="shared" si="227"/>
        <v>2016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4">
        <f t="shared" si="224"/>
        <v>42123.958333333328</v>
      </c>
      <c r="J3590" s="14">
        <f t="shared" si="225"/>
        <v>42101.828819444447</v>
      </c>
      <c r="K3590">
        <v>1430348400</v>
      </c>
      <c r="L3590">
        <v>1428436410</v>
      </c>
      <c r="M3590" t="b">
        <v>0</v>
      </c>
      <c r="N3590">
        <v>11</v>
      </c>
      <c r="O3590" t="b">
        <v>1</v>
      </c>
      <c r="P3590" t="s">
        <v>8269</v>
      </c>
      <c r="Q3590" s="10" t="s">
        <v>8314</v>
      </c>
      <c r="R3590" t="s">
        <v>8315</v>
      </c>
      <c r="S3590">
        <f t="shared" si="226"/>
        <v>101</v>
      </c>
      <c r="T3590">
        <f t="shared" si="227"/>
        <v>2015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4">
        <f t="shared" si="224"/>
        <v>42150.647534722222</v>
      </c>
      <c r="J3591" s="14">
        <f t="shared" si="225"/>
        <v>42125.647534722222</v>
      </c>
      <c r="K3591">
        <v>1432654347</v>
      </c>
      <c r="L3591">
        <v>1430494347</v>
      </c>
      <c r="M3591" t="b">
        <v>0</v>
      </c>
      <c r="N3591">
        <v>62</v>
      </c>
      <c r="O3591" t="b">
        <v>1</v>
      </c>
      <c r="P3591" t="s">
        <v>8269</v>
      </c>
      <c r="Q3591" s="10" t="s">
        <v>8314</v>
      </c>
      <c r="R3591" t="s">
        <v>8315</v>
      </c>
      <c r="S3591">
        <f t="shared" si="226"/>
        <v>128</v>
      </c>
      <c r="T3591">
        <f t="shared" si="227"/>
        <v>2015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4">
        <f t="shared" si="224"/>
        <v>41932.333726851852</v>
      </c>
      <c r="J3592" s="14">
        <f t="shared" si="225"/>
        <v>41902.333726851852</v>
      </c>
      <c r="K3592">
        <v>1413792034</v>
      </c>
      <c r="L3592">
        <v>1411200034</v>
      </c>
      <c r="M3592" t="b">
        <v>0</v>
      </c>
      <c r="N3592">
        <v>73</v>
      </c>
      <c r="O3592" t="b">
        <v>1</v>
      </c>
      <c r="P3592" t="s">
        <v>8269</v>
      </c>
      <c r="Q3592" s="10" t="s">
        <v>8314</v>
      </c>
      <c r="R3592" t="s">
        <v>8315</v>
      </c>
      <c r="S3592">
        <f t="shared" si="226"/>
        <v>100</v>
      </c>
      <c r="T3592">
        <f t="shared" si="227"/>
        <v>2014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4">
        <f t="shared" si="224"/>
        <v>42028.207638888889</v>
      </c>
      <c r="J3593" s="14">
        <f t="shared" si="225"/>
        <v>42003.948425925926</v>
      </c>
      <c r="K3593">
        <v>1422075540</v>
      </c>
      <c r="L3593">
        <v>1419979544</v>
      </c>
      <c r="M3593" t="b">
        <v>0</v>
      </c>
      <c r="N3593">
        <v>18</v>
      </c>
      <c r="O3593" t="b">
        <v>1</v>
      </c>
      <c r="P3593" t="s">
        <v>8269</v>
      </c>
      <c r="Q3593" s="10" t="s">
        <v>8314</v>
      </c>
      <c r="R3593" t="s">
        <v>8315</v>
      </c>
      <c r="S3593">
        <f t="shared" si="226"/>
        <v>175</v>
      </c>
      <c r="T3593">
        <f t="shared" si="227"/>
        <v>2014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4">
        <f t="shared" si="224"/>
        <v>42046.207638888889</v>
      </c>
      <c r="J3594" s="14">
        <f t="shared" si="225"/>
        <v>41988.829942129625</v>
      </c>
      <c r="K3594">
        <v>1423630740</v>
      </c>
      <c r="L3594">
        <v>1418673307</v>
      </c>
      <c r="M3594" t="b">
        <v>0</v>
      </c>
      <c r="N3594">
        <v>35</v>
      </c>
      <c r="O3594" t="b">
        <v>1</v>
      </c>
      <c r="P3594" t="s">
        <v>8269</v>
      </c>
      <c r="Q3594" s="10" t="s">
        <v>8314</v>
      </c>
      <c r="R3594" t="s">
        <v>8315</v>
      </c>
      <c r="S3594">
        <f t="shared" si="226"/>
        <v>127</v>
      </c>
      <c r="T3594">
        <f t="shared" si="227"/>
        <v>2014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4">
        <f t="shared" si="224"/>
        <v>42009.851388888885</v>
      </c>
      <c r="J3595" s="14">
        <f t="shared" si="225"/>
        <v>41974.898599537039</v>
      </c>
      <c r="K3595">
        <v>1420489560</v>
      </c>
      <c r="L3595">
        <v>1417469639</v>
      </c>
      <c r="M3595" t="b">
        <v>0</v>
      </c>
      <c r="N3595">
        <v>43</v>
      </c>
      <c r="O3595" t="b">
        <v>1</v>
      </c>
      <c r="P3595" t="s">
        <v>8269</v>
      </c>
      <c r="Q3595" s="10" t="s">
        <v>8314</v>
      </c>
      <c r="R3595" t="s">
        <v>8315</v>
      </c>
      <c r="S3595">
        <f t="shared" si="226"/>
        <v>111</v>
      </c>
      <c r="T3595">
        <f t="shared" si="227"/>
        <v>2014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4">
        <f t="shared" si="224"/>
        <v>42617.066921296297</v>
      </c>
      <c r="J3596" s="14">
        <f t="shared" si="225"/>
        <v>42592.066921296297</v>
      </c>
      <c r="K3596">
        <v>1472952982</v>
      </c>
      <c r="L3596">
        <v>1470792982</v>
      </c>
      <c r="M3596" t="b">
        <v>0</v>
      </c>
      <c r="N3596">
        <v>36</v>
      </c>
      <c r="O3596" t="b">
        <v>1</v>
      </c>
      <c r="P3596" t="s">
        <v>8269</v>
      </c>
      <c r="Q3596" s="10" t="s">
        <v>8314</v>
      </c>
      <c r="R3596" t="s">
        <v>8315</v>
      </c>
      <c r="S3596">
        <f t="shared" si="226"/>
        <v>126</v>
      </c>
      <c r="T3596">
        <f t="shared" si="227"/>
        <v>2016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4">
        <f t="shared" si="224"/>
        <v>42076.290972222225</v>
      </c>
      <c r="J3597" s="14">
        <f t="shared" si="225"/>
        <v>42050.008368055554</v>
      </c>
      <c r="K3597">
        <v>1426229940</v>
      </c>
      <c r="L3597">
        <v>1423959123</v>
      </c>
      <c r="M3597" t="b">
        <v>0</v>
      </c>
      <c r="N3597">
        <v>62</v>
      </c>
      <c r="O3597" t="b">
        <v>1</v>
      </c>
      <c r="P3597" t="s">
        <v>8269</v>
      </c>
      <c r="Q3597" s="10" t="s">
        <v>8314</v>
      </c>
      <c r="R3597" t="s">
        <v>8315</v>
      </c>
      <c r="S3597">
        <f t="shared" si="226"/>
        <v>119</v>
      </c>
      <c r="T3597">
        <f t="shared" si="227"/>
        <v>2015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4">
        <f t="shared" si="224"/>
        <v>41877.715069444443</v>
      </c>
      <c r="J3598" s="14">
        <f t="shared" si="225"/>
        <v>41856.715069444443</v>
      </c>
      <c r="K3598">
        <v>1409072982</v>
      </c>
      <c r="L3598">
        <v>1407258582</v>
      </c>
      <c r="M3598" t="b">
        <v>0</v>
      </c>
      <c r="N3598">
        <v>15</v>
      </c>
      <c r="O3598" t="b">
        <v>1</v>
      </c>
      <c r="P3598" t="s">
        <v>8269</v>
      </c>
      <c r="Q3598" s="10" t="s">
        <v>8314</v>
      </c>
      <c r="R3598" t="s">
        <v>8315</v>
      </c>
      <c r="S3598">
        <f t="shared" si="226"/>
        <v>108</v>
      </c>
      <c r="T3598">
        <f t="shared" si="227"/>
        <v>2014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4">
        <f t="shared" si="224"/>
        <v>42432.249305555553</v>
      </c>
      <c r="J3599" s="14">
        <f t="shared" si="225"/>
        <v>42417.585532407407</v>
      </c>
      <c r="K3599">
        <v>1456984740</v>
      </c>
      <c r="L3599">
        <v>1455717790</v>
      </c>
      <c r="M3599" t="b">
        <v>0</v>
      </c>
      <c r="N3599">
        <v>33</v>
      </c>
      <c r="O3599" t="b">
        <v>1</v>
      </c>
      <c r="P3599" t="s">
        <v>8269</v>
      </c>
      <c r="Q3599" s="10" t="s">
        <v>8314</v>
      </c>
      <c r="R3599" t="s">
        <v>8315</v>
      </c>
      <c r="S3599">
        <f t="shared" si="226"/>
        <v>103</v>
      </c>
      <c r="T3599">
        <f t="shared" si="227"/>
        <v>2016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4">
        <f t="shared" si="224"/>
        <v>41885.207638888889</v>
      </c>
      <c r="J3600" s="14">
        <f t="shared" si="225"/>
        <v>41866.79886574074</v>
      </c>
      <c r="K3600">
        <v>1409720340</v>
      </c>
      <c r="L3600">
        <v>1408129822</v>
      </c>
      <c r="M3600" t="b">
        <v>0</v>
      </c>
      <c r="N3600">
        <v>27</v>
      </c>
      <c r="O3600" t="b">
        <v>1</v>
      </c>
      <c r="P3600" t="s">
        <v>8269</v>
      </c>
      <c r="Q3600" s="10" t="s">
        <v>8314</v>
      </c>
      <c r="R3600" t="s">
        <v>8315</v>
      </c>
      <c r="S3600">
        <f t="shared" si="226"/>
        <v>110</v>
      </c>
      <c r="T3600">
        <f t="shared" si="227"/>
        <v>2014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4">
        <f t="shared" si="224"/>
        <v>42246</v>
      </c>
      <c r="J3601" s="14">
        <f t="shared" si="225"/>
        <v>42220.79487268519</v>
      </c>
      <c r="K3601">
        <v>1440892800</v>
      </c>
      <c r="L3601">
        <v>1438715077</v>
      </c>
      <c r="M3601" t="b">
        <v>0</v>
      </c>
      <c r="N3601">
        <v>17</v>
      </c>
      <c r="O3601" t="b">
        <v>1</v>
      </c>
      <c r="P3601" t="s">
        <v>8269</v>
      </c>
      <c r="Q3601" s="10" t="s">
        <v>8314</v>
      </c>
      <c r="R3601" t="s">
        <v>8315</v>
      </c>
      <c r="S3601">
        <f t="shared" si="226"/>
        <v>202</v>
      </c>
      <c r="T3601">
        <f t="shared" si="227"/>
        <v>2015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4">
        <f t="shared" si="224"/>
        <v>42656.849120370374</v>
      </c>
      <c r="J3602" s="14">
        <f t="shared" si="225"/>
        <v>42628.849120370374</v>
      </c>
      <c r="K3602">
        <v>1476390164</v>
      </c>
      <c r="L3602">
        <v>1473970964</v>
      </c>
      <c r="M3602" t="b">
        <v>0</v>
      </c>
      <c r="N3602">
        <v>4</v>
      </c>
      <c r="O3602" t="b">
        <v>1</v>
      </c>
      <c r="P3602" t="s">
        <v>8269</v>
      </c>
      <c r="Q3602" s="10" t="s">
        <v>8314</v>
      </c>
      <c r="R3602" t="s">
        <v>8315</v>
      </c>
      <c r="S3602">
        <f t="shared" si="226"/>
        <v>130</v>
      </c>
      <c r="T3602">
        <f t="shared" si="227"/>
        <v>2016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4">
        <f t="shared" si="224"/>
        <v>42020.99863425926</v>
      </c>
      <c r="J3603" s="14">
        <f t="shared" si="225"/>
        <v>41990.99863425926</v>
      </c>
      <c r="K3603">
        <v>1421452682</v>
      </c>
      <c r="L3603">
        <v>1418860682</v>
      </c>
      <c r="M3603" t="b">
        <v>0</v>
      </c>
      <c r="N3603">
        <v>53</v>
      </c>
      <c r="O3603" t="b">
        <v>1</v>
      </c>
      <c r="P3603" t="s">
        <v>8269</v>
      </c>
      <c r="Q3603" s="10" t="s">
        <v>8314</v>
      </c>
      <c r="R3603" t="s">
        <v>8315</v>
      </c>
      <c r="S3603">
        <f t="shared" si="226"/>
        <v>104</v>
      </c>
      <c r="T3603">
        <f t="shared" si="227"/>
        <v>2014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4">
        <f t="shared" si="224"/>
        <v>42507.894432870366</v>
      </c>
      <c r="J3604" s="14">
        <f t="shared" si="225"/>
        <v>42447.894432870366</v>
      </c>
      <c r="K3604">
        <v>1463520479</v>
      </c>
      <c r="L3604">
        <v>1458336479</v>
      </c>
      <c r="M3604" t="b">
        <v>0</v>
      </c>
      <c r="N3604">
        <v>49</v>
      </c>
      <c r="O3604" t="b">
        <v>1</v>
      </c>
      <c r="P3604" t="s">
        <v>8269</v>
      </c>
      <c r="Q3604" s="10" t="s">
        <v>8314</v>
      </c>
      <c r="R3604" t="s">
        <v>8315</v>
      </c>
      <c r="S3604">
        <f t="shared" si="226"/>
        <v>100</v>
      </c>
      <c r="T3604">
        <f t="shared" si="227"/>
        <v>2016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4">
        <f t="shared" si="224"/>
        <v>42313.906018518523</v>
      </c>
      <c r="J3605" s="14">
        <f t="shared" si="225"/>
        <v>42283.864351851851</v>
      </c>
      <c r="K3605">
        <v>1446759880</v>
      </c>
      <c r="L3605">
        <v>1444164280</v>
      </c>
      <c r="M3605" t="b">
        <v>0</v>
      </c>
      <c r="N3605">
        <v>57</v>
      </c>
      <c r="O3605" t="b">
        <v>1</v>
      </c>
      <c r="P3605" t="s">
        <v>8269</v>
      </c>
      <c r="Q3605" s="10" t="s">
        <v>8314</v>
      </c>
      <c r="R3605" t="s">
        <v>8315</v>
      </c>
      <c r="S3605">
        <f t="shared" si="226"/>
        <v>171</v>
      </c>
      <c r="T3605">
        <f t="shared" si="227"/>
        <v>2015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4">
        <f t="shared" si="224"/>
        <v>42489.290972222225</v>
      </c>
      <c r="J3606" s="14">
        <f t="shared" si="225"/>
        <v>42483.015694444446</v>
      </c>
      <c r="K3606">
        <v>1461913140</v>
      </c>
      <c r="L3606">
        <v>1461370956</v>
      </c>
      <c r="M3606" t="b">
        <v>0</v>
      </c>
      <c r="N3606">
        <v>69</v>
      </c>
      <c r="O3606" t="b">
        <v>1</v>
      </c>
      <c r="P3606" t="s">
        <v>8269</v>
      </c>
      <c r="Q3606" s="10" t="s">
        <v>8314</v>
      </c>
      <c r="R3606" t="s">
        <v>8315</v>
      </c>
      <c r="S3606">
        <f t="shared" si="226"/>
        <v>113</v>
      </c>
      <c r="T3606">
        <f t="shared" si="227"/>
        <v>2016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4">
        <f t="shared" si="224"/>
        <v>42413.793124999997</v>
      </c>
      <c r="J3607" s="14">
        <f t="shared" si="225"/>
        <v>42383.793124999997</v>
      </c>
      <c r="K3607">
        <v>1455390126</v>
      </c>
      <c r="L3607">
        <v>1452798126</v>
      </c>
      <c r="M3607" t="b">
        <v>0</v>
      </c>
      <c r="N3607">
        <v>15</v>
      </c>
      <c r="O3607" t="b">
        <v>1</v>
      </c>
      <c r="P3607" t="s">
        <v>8269</v>
      </c>
      <c r="Q3607" s="10" t="s">
        <v>8314</v>
      </c>
      <c r="R3607" t="s">
        <v>8315</v>
      </c>
      <c r="S3607">
        <f t="shared" si="226"/>
        <v>184</v>
      </c>
      <c r="T3607">
        <f t="shared" si="227"/>
        <v>2016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4">
        <f t="shared" si="224"/>
        <v>42596.604826388888</v>
      </c>
      <c r="J3608" s="14">
        <f t="shared" si="225"/>
        <v>42566.604826388888</v>
      </c>
      <c r="K3608">
        <v>1471185057</v>
      </c>
      <c r="L3608">
        <v>1468593057</v>
      </c>
      <c r="M3608" t="b">
        <v>0</v>
      </c>
      <c r="N3608">
        <v>64</v>
      </c>
      <c r="O3608" t="b">
        <v>1</v>
      </c>
      <c r="P3608" t="s">
        <v>8269</v>
      </c>
      <c r="Q3608" s="10" t="s">
        <v>8314</v>
      </c>
      <c r="R3608" t="s">
        <v>8315</v>
      </c>
      <c r="S3608">
        <f t="shared" si="226"/>
        <v>130</v>
      </c>
      <c r="T3608">
        <f t="shared" si="227"/>
        <v>2016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4">
        <f t="shared" si="224"/>
        <v>42353</v>
      </c>
      <c r="J3609" s="14">
        <f t="shared" si="225"/>
        <v>42338.963912037041</v>
      </c>
      <c r="K3609">
        <v>1450137600</v>
      </c>
      <c r="L3609">
        <v>1448924882</v>
      </c>
      <c r="M3609" t="b">
        <v>0</v>
      </c>
      <c r="N3609">
        <v>20</v>
      </c>
      <c r="O3609" t="b">
        <v>1</v>
      </c>
      <c r="P3609" t="s">
        <v>8269</v>
      </c>
      <c r="Q3609" s="10" t="s">
        <v>8314</v>
      </c>
      <c r="R3609" t="s">
        <v>8315</v>
      </c>
      <c r="S3609">
        <f t="shared" si="226"/>
        <v>105</v>
      </c>
      <c r="T3609">
        <f t="shared" si="227"/>
        <v>2015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4">
        <f t="shared" si="224"/>
        <v>42538.583333333328</v>
      </c>
      <c r="J3610" s="14">
        <f t="shared" si="225"/>
        <v>42506.709375000006</v>
      </c>
      <c r="K3610">
        <v>1466172000</v>
      </c>
      <c r="L3610">
        <v>1463418090</v>
      </c>
      <c r="M3610" t="b">
        <v>0</v>
      </c>
      <c r="N3610">
        <v>27</v>
      </c>
      <c r="O3610" t="b">
        <v>1</v>
      </c>
      <c r="P3610" t="s">
        <v>8269</v>
      </c>
      <c r="Q3610" s="10" t="s">
        <v>8314</v>
      </c>
      <c r="R3610" t="s">
        <v>8315</v>
      </c>
      <c r="S3610">
        <f t="shared" si="226"/>
        <v>100</v>
      </c>
      <c r="T3610">
        <f t="shared" si="227"/>
        <v>2016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4">
        <f t="shared" si="224"/>
        <v>42459.950057870374</v>
      </c>
      <c r="J3611" s="14">
        <f t="shared" si="225"/>
        <v>42429.991724537031</v>
      </c>
      <c r="K3611">
        <v>1459378085</v>
      </c>
      <c r="L3611">
        <v>1456789685</v>
      </c>
      <c r="M3611" t="b">
        <v>0</v>
      </c>
      <c r="N3611">
        <v>21</v>
      </c>
      <c r="O3611" t="b">
        <v>1</v>
      </c>
      <c r="P3611" t="s">
        <v>8269</v>
      </c>
      <c r="Q3611" s="10" t="s">
        <v>8314</v>
      </c>
      <c r="R3611" t="s">
        <v>8315</v>
      </c>
      <c r="S3611">
        <f t="shared" si="226"/>
        <v>153</v>
      </c>
      <c r="T3611">
        <f t="shared" si="227"/>
        <v>2016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4">
        <f t="shared" si="224"/>
        <v>42233.432129629626</v>
      </c>
      <c r="J3612" s="14">
        <f t="shared" si="225"/>
        <v>42203.432129629626</v>
      </c>
      <c r="K3612">
        <v>1439806936</v>
      </c>
      <c r="L3612">
        <v>1437214936</v>
      </c>
      <c r="M3612" t="b">
        <v>0</v>
      </c>
      <c r="N3612">
        <v>31</v>
      </c>
      <c r="O3612" t="b">
        <v>1</v>
      </c>
      <c r="P3612" t="s">
        <v>8269</v>
      </c>
      <c r="Q3612" s="10" t="s">
        <v>8314</v>
      </c>
      <c r="R3612" t="s">
        <v>8315</v>
      </c>
      <c r="S3612">
        <f t="shared" si="226"/>
        <v>162</v>
      </c>
      <c r="T3612">
        <f t="shared" si="227"/>
        <v>2015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4">
        <f t="shared" si="224"/>
        <v>42102.370381944449</v>
      </c>
      <c r="J3613" s="14">
        <f t="shared" si="225"/>
        <v>42072.370381944449</v>
      </c>
      <c r="K3613">
        <v>1428483201</v>
      </c>
      <c r="L3613">
        <v>1425891201</v>
      </c>
      <c r="M3613" t="b">
        <v>0</v>
      </c>
      <c r="N3613">
        <v>51</v>
      </c>
      <c r="O3613" t="b">
        <v>1</v>
      </c>
      <c r="P3613" t="s">
        <v>8269</v>
      </c>
      <c r="Q3613" s="10" t="s">
        <v>8314</v>
      </c>
      <c r="R3613" t="s">
        <v>8315</v>
      </c>
      <c r="S3613">
        <f t="shared" si="226"/>
        <v>136</v>
      </c>
      <c r="T3613">
        <f t="shared" si="227"/>
        <v>2015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4">
        <f t="shared" si="224"/>
        <v>41799.726979166669</v>
      </c>
      <c r="J3614" s="14">
        <f t="shared" si="225"/>
        <v>41789.726979166669</v>
      </c>
      <c r="K3614">
        <v>1402334811</v>
      </c>
      <c r="L3614">
        <v>1401470811</v>
      </c>
      <c r="M3614" t="b">
        <v>0</v>
      </c>
      <c r="N3614">
        <v>57</v>
      </c>
      <c r="O3614" t="b">
        <v>1</v>
      </c>
      <c r="P3614" t="s">
        <v>8269</v>
      </c>
      <c r="Q3614" s="10" t="s">
        <v>8314</v>
      </c>
      <c r="R3614" t="s">
        <v>8315</v>
      </c>
      <c r="S3614">
        <f t="shared" si="226"/>
        <v>144</v>
      </c>
      <c r="T3614">
        <f t="shared" si="227"/>
        <v>2014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4">
        <f t="shared" si="224"/>
        <v>41818.58997685185</v>
      </c>
      <c r="J3615" s="14">
        <f t="shared" si="225"/>
        <v>41788.58997685185</v>
      </c>
      <c r="K3615">
        <v>1403964574</v>
      </c>
      <c r="L3615">
        <v>1401372574</v>
      </c>
      <c r="M3615" t="b">
        <v>0</v>
      </c>
      <c r="N3615">
        <v>20</v>
      </c>
      <c r="O3615" t="b">
        <v>1</v>
      </c>
      <c r="P3615" t="s">
        <v>8269</v>
      </c>
      <c r="Q3615" s="10" t="s">
        <v>8314</v>
      </c>
      <c r="R3615" t="s">
        <v>8315</v>
      </c>
      <c r="S3615">
        <f t="shared" si="226"/>
        <v>100</v>
      </c>
      <c r="T3615">
        <f t="shared" si="227"/>
        <v>2014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4">
        <f t="shared" si="224"/>
        <v>42174.041851851856</v>
      </c>
      <c r="J3616" s="14">
        <f t="shared" si="225"/>
        <v>42144.041851851856</v>
      </c>
      <c r="K3616">
        <v>1434675616</v>
      </c>
      <c r="L3616">
        <v>1432083616</v>
      </c>
      <c r="M3616" t="b">
        <v>0</v>
      </c>
      <c r="N3616">
        <v>71</v>
      </c>
      <c r="O3616" t="b">
        <v>1</v>
      </c>
      <c r="P3616" t="s">
        <v>8269</v>
      </c>
      <c r="Q3616" s="10" t="s">
        <v>8314</v>
      </c>
      <c r="R3616" t="s">
        <v>8315</v>
      </c>
      <c r="S3616">
        <f t="shared" si="226"/>
        <v>101</v>
      </c>
      <c r="T3616">
        <f t="shared" si="227"/>
        <v>2015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4">
        <f t="shared" si="224"/>
        <v>42348.593703703707</v>
      </c>
      <c r="J3617" s="14">
        <f t="shared" si="225"/>
        <v>42318.593703703707</v>
      </c>
      <c r="K3617">
        <v>1449756896</v>
      </c>
      <c r="L3617">
        <v>1447164896</v>
      </c>
      <c r="M3617" t="b">
        <v>0</v>
      </c>
      <c r="N3617">
        <v>72</v>
      </c>
      <c r="O3617" t="b">
        <v>1</v>
      </c>
      <c r="P3617" t="s">
        <v>8269</v>
      </c>
      <c r="Q3617" s="10" t="s">
        <v>8314</v>
      </c>
      <c r="R3617" t="s">
        <v>8315</v>
      </c>
      <c r="S3617">
        <f t="shared" si="226"/>
        <v>107</v>
      </c>
      <c r="T3617">
        <f t="shared" si="227"/>
        <v>2015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4">
        <f t="shared" si="224"/>
        <v>42082.908148148148</v>
      </c>
      <c r="J3618" s="14">
        <f t="shared" si="225"/>
        <v>42052.949814814812</v>
      </c>
      <c r="K3618">
        <v>1426801664</v>
      </c>
      <c r="L3618">
        <v>1424213264</v>
      </c>
      <c r="M3618" t="b">
        <v>0</v>
      </c>
      <c r="N3618">
        <v>45</v>
      </c>
      <c r="O3618" t="b">
        <v>1</v>
      </c>
      <c r="P3618" t="s">
        <v>8269</v>
      </c>
      <c r="Q3618" s="10" t="s">
        <v>8314</v>
      </c>
      <c r="R3618" t="s">
        <v>8315</v>
      </c>
      <c r="S3618">
        <f t="shared" si="226"/>
        <v>125</v>
      </c>
      <c r="T3618">
        <f t="shared" si="227"/>
        <v>2015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4">
        <f t="shared" si="224"/>
        <v>42794</v>
      </c>
      <c r="J3619" s="14">
        <f t="shared" si="225"/>
        <v>42779.610289351855</v>
      </c>
      <c r="K3619">
        <v>1488240000</v>
      </c>
      <c r="L3619">
        <v>1486996729</v>
      </c>
      <c r="M3619" t="b">
        <v>0</v>
      </c>
      <c r="N3619">
        <v>51</v>
      </c>
      <c r="O3619" t="b">
        <v>1</v>
      </c>
      <c r="P3619" t="s">
        <v>8269</v>
      </c>
      <c r="Q3619" s="10" t="s">
        <v>8314</v>
      </c>
      <c r="R3619" t="s">
        <v>8315</v>
      </c>
      <c r="S3619">
        <f t="shared" si="226"/>
        <v>119</v>
      </c>
      <c r="T3619">
        <f t="shared" si="227"/>
        <v>2017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4">
        <f t="shared" si="224"/>
        <v>42158.627893518518</v>
      </c>
      <c r="J3620" s="14">
        <f t="shared" si="225"/>
        <v>42128.627893518518</v>
      </c>
      <c r="K3620">
        <v>1433343850</v>
      </c>
      <c r="L3620">
        <v>1430751850</v>
      </c>
      <c r="M3620" t="b">
        <v>0</v>
      </c>
      <c r="N3620">
        <v>56</v>
      </c>
      <c r="O3620" t="b">
        <v>1</v>
      </c>
      <c r="P3620" t="s">
        <v>8269</v>
      </c>
      <c r="Q3620" s="10" t="s">
        <v>8314</v>
      </c>
      <c r="R3620" t="s">
        <v>8315</v>
      </c>
      <c r="S3620">
        <f t="shared" si="226"/>
        <v>101</v>
      </c>
      <c r="T3620">
        <f t="shared" si="227"/>
        <v>2015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4">
        <f t="shared" si="224"/>
        <v>42693.916666666672</v>
      </c>
      <c r="J3621" s="14">
        <f t="shared" si="225"/>
        <v>42661.132245370376</v>
      </c>
      <c r="K3621">
        <v>1479592800</v>
      </c>
      <c r="L3621">
        <v>1476760226</v>
      </c>
      <c r="M3621" t="b">
        <v>0</v>
      </c>
      <c r="N3621">
        <v>17</v>
      </c>
      <c r="O3621" t="b">
        <v>1</v>
      </c>
      <c r="P3621" t="s">
        <v>8269</v>
      </c>
      <c r="Q3621" s="10" t="s">
        <v>8314</v>
      </c>
      <c r="R3621" t="s">
        <v>8315</v>
      </c>
      <c r="S3621">
        <f t="shared" si="226"/>
        <v>113</v>
      </c>
      <c r="T3621">
        <f t="shared" si="227"/>
        <v>2016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4">
        <f t="shared" si="224"/>
        <v>42068.166666666672</v>
      </c>
      <c r="J3622" s="14">
        <f t="shared" si="225"/>
        <v>42037.938206018516</v>
      </c>
      <c r="K3622">
        <v>1425528000</v>
      </c>
      <c r="L3622">
        <v>1422916261</v>
      </c>
      <c r="M3622" t="b">
        <v>0</v>
      </c>
      <c r="N3622">
        <v>197</v>
      </c>
      <c r="O3622" t="b">
        <v>1</v>
      </c>
      <c r="P3622" t="s">
        <v>8269</v>
      </c>
      <c r="Q3622" s="10" t="s">
        <v>8314</v>
      </c>
      <c r="R3622" t="s">
        <v>8315</v>
      </c>
      <c r="S3622">
        <f t="shared" si="226"/>
        <v>105</v>
      </c>
      <c r="T3622">
        <f t="shared" si="227"/>
        <v>2015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4">
        <f t="shared" si="224"/>
        <v>42643.875</v>
      </c>
      <c r="J3623" s="14">
        <f t="shared" si="225"/>
        <v>42619.935694444444</v>
      </c>
      <c r="K3623">
        <v>1475269200</v>
      </c>
      <c r="L3623">
        <v>1473200844</v>
      </c>
      <c r="M3623" t="b">
        <v>0</v>
      </c>
      <c r="N3623">
        <v>70</v>
      </c>
      <c r="O3623" t="b">
        <v>1</v>
      </c>
      <c r="P3623" t="s">
        <v>8269</v>
      </c>
      <c r="Q3623" s="10" t="s">
        <v>8314</v>
      </c>
      <c r="R3623" t="s">
        <v>8315</v>
      </c>
      <c r="S3623">
        <f t="shared" si="226"/>
        <v>110</v>
      </c>
      <c r="T3623">
        <f t="shared" si="227"/>
        <v>2016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4">
        <f t="shared" si="224"/>
        <v>41910.140972222223</v>
      </c>
      <c r="J3624" s="14">
        <f t="shared" si="225"/>
        <v>41877.221886574072</v>
      </c>
      <c r="K3624">
        <v>1411874580</v>
      </c>
      <c r="L3624">
        <v>1409030371</v>
      </c>
      <c r="M3624" t="b">
        <v>0</v>
      </c>
      <c r="N3624">
        <v>21</v>
      </c>
      <c r="O3624" t="b">
        <v>1</v>
      </c>
      <c r="P3624" t="s">
        <v>8269</v>
      </c>
      <c r="Q3624" s="10" t="s">
        <v>8314</v>
      </c>
      <c r="R3624" t="s">
        <v>8315</v>
      </c>
      <c r="S3624">
        <f t="shared" si="226"/>
        <v>100</v>
      </c>
      <c r="T3624">
        <f t="shared" si="227"/>
        <v>2014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4">
        <f t="shared" si="224"/>
        <v>41846.291666666664</v>
      </c>
      <c r="J3625" s="14">
        <f t="shared" si="225"/>
        <v>41828.736921296295</v>
      </c>
      <c r="K3625">
        <v>1406358000</v>
      </c>
      <c r="L3625">
        <v>1404841270</v>
      </c>
      <c r="M3625" t="b">
        <v>0</v>
      </c>
      <c r="N3625">
        <v>34</v>
      </c>
      <c r="O3625" t="b">
        <v>1</v>
      </c>
      <c r="P3625" t="s">
        <v>8269</v>
      </c>
      <c r="Q3625" s="10" t="s">
        <v>8314</v>
      </c>
      <c r="R3625" t="s">
        <v>8315</v>
      </c>
      <c r="S3625">
        <f t="shared" si="226"/>
        <v>120</v>
      </c>
      <c r="T3625">
        <f t="shared" si="227"/>
        <v>2014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4">
        <f t="shared" si="224"/>
        <v>42605.774189814809</v>
      </c>
      <c r="J3626" s="14">
        <f t="shared" si="225"/>
        <v>42545.774189814809</v>
      </c>
      <c r="K3626">
        <v>1471977290</v>
      </c>
      <c r="L3626">
        <v>1466793290</v>
      </c>
      <c r="M3626" t="b">
        <v>0</v>
      </c>
      <c r="N3626">
        <v>39</v>
      </c>
      <c r="O3626" t="b">
        <v>1</v>
      </c>
      <c r="P3626" t="s">
        <v>8269</v>
      </c>
      <c r="Q3626" s="10" t="s">
        <v>8314</v>
      </c>
      <c r="R3626" t="s">
        <v>8315</v>
      </c>
      <c r="S3626">
        <f t="shared" si="226"/>
        <v>105</v>
      </c>
      <c r="T3626">
        <f t="shared" si="227"/>
        <v>2016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4">
        <f t="shared" si="224"/>
        <v>42187.652511574073</v>
      </c>
      <c r="J3627" s="14">
        <f t="shared" si="225"/>
        <v>42157.652511574073</v>
      </c>
      <c r="K3627">
        <v>1435851577</v>
      </c>
      <c r="L3627">
        <v>1433259577</v>
      </c>
      <c r="M3627" t="b">
        <v>0</v>
      </c>
      <c r="N3627">
        <v>78</v>
      </c>
      <c r="O3627" t="b">
        <v>1</v>
      </c>
      <c r="P3627" t="s">
        <v>8269</v>
      </c>
      <c r="Q3627" s="10" t="s">
        <v>8314</v>
      </c>
      <c r="R3627" t="s">
        <v>8315</v>
      </c>
      <c r="S3627">
        <f t="shared" si="226"/>
        <v>103</v>
      </c>
      <c r="T3627">
        <f t="shared" si="227"/>
        <v>2015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4">
        <f t="shared" si="224"/>
        <v>41867.667326388888</v>
      </c>
      <c r="J3628" s="14">
        <f t="shared" si="225"/>
        <v>41846.667326388888</v>
      </c>
      <c r="K3628">
        <v>1408204857</v>
      </c>
      <c r="L3628">
        <v>1406390457</v>
      </c>
      <c r="M3628" t="b">
        <v>0</v>
      </c>
      <c r="N3628">
        <v>48</v>
      </c>
      <c r="O3628" t="b">
        <v>1</v>
      </c>
      <c r="P3628" t="s">
        <v>8269</v>
      </c>
      <c r="Q3628" s="10" t="s">
        <v>8314</v>
      </c>
      <c r="R3628" t="s">
        <v>8315</v>
      </c>
      <c r="S3628">
        <f t="shared" si="226"/>
        <v>102</v>
      </c>
      <c r="T3628">
        <f t="shared" si="227"/>
        <v>2014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4">
        <f t="shared" si="224"/>
        <v>42511.165972222225</v>
      </c>
      <c r="J3629" s="14">
        <f t="shared" si="225"/>
        <v>42460.741747685184</v>
      </c>
      <c r="K3629">
        <v>1463803140</v>
      </c>
      <c r="L3629">
        <v>1459446487</v>
      </c>
      <c r="M3629" t="b">
        <v>0</v>
      </c>
      <c r="N3629">
        <v>29</v>
      </c>
      <c r="O3629" t="b">
        <v>1</v>
      </c>
      <c r="P3629" t="s">
        <v>8269</v>
      </c>
      <c r="Q3629" s="10" t="s">
        <v>8314</v>
      </c>
      <c r="R3629" t="s">
        <v>8315</v>
      </c>
      <c r="S3629">
        <f t="shared" si="226"/>
        <v>100</v>
      </c>
      <c r="T3629">
        <f t="shared" si="227"/>
        <v>2016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4">
        <f t="shared" si="224"/>
        <v>42351.874953703707</v>
      </c>
      <c r="J3630" s="14">
        <f t="shared" si="225"/>
        <v>42291.833287037036</v>
      </c>
      <c r="K3630">
        <v>1450040396</v>
      </c>
      <c r="L3630">
        <v>1444852796</v>
      </c>
      <c r="M3630" t="b">
        <v>0</v>
      </c>
      <c r="N3630">
        <v>0</v>
      </c>
      <c r="O3630" t="b">
        <v>0</v>
      </c>
      <c r="P3630" t="s">
        <v>8303</v>
      </c>
      <c r="Q3630" s="10" t="s">
        <v>8314</v>
      </c>
      <c r="R3630" t="s">
        <v>8356</v>
      </c>
      <c r="S3630">
        <f t="shared" si="226"/>
        <v>0</v>
      </c>
      <c r="T3630">
        <f t="shared" si="227"/>
        <v>2015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4">
        <f t="shared" si="224"/>
        <v>42495.708333333328</v>
      </c>
      <c r="J3631" s="14">
        <f t="shared" si="225"/>
        <v>42437.094490740739</v>
      </c>
      <c r="K3631">
        <v>1462467600</v>
      </c>
      <c r="L3631">
        <v>1457403364</v>
      </c>
      <c r="M3631" t="b">
        <v>0</v>
      </c>
      <c r="N3631">
        <v>2</v>
      </c>
      <c r="O3631" t="b">
        <v>0</v>
      </c>
      <c r="P3631" t="s">
        <v>8303</v>
      </c>
      <c r="Q3631" s="10" t="s">
        <v>8314</v>
      </c>
      <c r="R3631" t="s">
        <v>8356</v>
      </c>
      <c r="S3631">
        <f t="shared" si="226"/>
        <v>0</v>
      </c>
      <c r="T3631">
        <f t="shared" si="227"/>
        <v>2016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4">
        <f t="shared" si="224"/>
        <v>41972.888773148152</v>
      </c>
      <c r="J3632" s="14">
        <f t="shared" si="225"/>
        <v>41942.84710648148</v>
      </c>
      <c r="K3632">
        <v>1417295990</v>
      </c>
      <c r="L3632">
        <v>1414700390</v>
      </c>
      <c r="M3632" t="b">
        <v>0</v>
      </c>
      <c r="N3632">
        <v>1</v>
      </c>
      <c r="O3632" t="b">
        <v>0</v>
      </c>
      <c r="P3632" t="s">
        <v>8303</v>
      </c>
      <c r="Q3632" s="10" t="s">
        <v>8314</v>
      </c>
      <c r="R3632" t="s">
        <v>8356</v>
      </c>
      <c r="S3632">
        <f t="shared" si="226"/>
        <v>0</v>
      </c>
      <c r="T3632">
        <f t="shared" si="227"/>
        <v>2014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4">
        <f t="shared" si="224"/>
        <v>41905.165972222225</v>
      </c>
      <c r="J3633" s="14">
        <f t="shared" si="225"/>
        <v>41880.753437499996</v>
      </c>
      <c r="K3633">
        <v>1411444740</v>
      </c>
      <c r="L3633">
        <v>1409335497</v>
      </c>
      <c r="M3633" t="b">
        <v>0</v>
      </c>
      <c r="N3633">
        <v>59</v>
      </c>
      <c r="O3633" t="b">
        <v>0</v>
      </c>
      <c r="P3633" t="s">
        <v>8303</v>
      </c>
      <c r="Q3633" s="10" t="s">
        <v>8314</v>
      </c>
      <c r="R3633" t="s">
        <v>8356</v>
      </c>
      <c r="S3633">
        <f t="shared" si="226"/>
        <v>51</v>
      </c>
      <c r="T3633">
        <f t="shared" si="227"/>
        <v>2014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4">
        <f t="shared" si="224"/>
        <v>41966.936909722222</v>
      </c>
      <c r="J3634" s="14">
        <f t="shared" si="225"/>
        <v>41946.936909722222</v>
      </c>
      <c r="K3634">
        <v>1416781749</v>
      </c>
      <c r="L3634">
        <v>1415053749</v>
      </c>
      <c r="M3634" t="b">
        <v>0</v>
      </c>
      <c r="N3634">
        <v>1</v>
      </c>
      <c r="O3634" t="b">
        <v>0</v>
      </c>
      <c r="P3634" t="s">
        <v>8303</v>
      </c>
      <c r="Q3634" s="10" t="s">
        <v>8314</v>
      </c>
      <c r="R3634" t="s">
        <v>8356</v>
      </c>
      <c r="S3634">
        <f t="shared" si="226"/>
        <v>20</v>
      </c>
      <c r="T3634">
        <f t="shared" si="227"/>
        <v>2014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4">
        <f t="shared" si="224"/>
        <v>42693.041666666672</v>
      </c>
      <c r="J3635" s="14">
        <f t="shared" si="225"/>
        <v>42649.623460648145</v>
      </c>
      <c r="K3635">
        <v>1479517200</v>
      </c>
      <c r="L3635">
        <v>1475765867</v>
      </c>
      <c r="M3635" t="b">
        <v>0</v>
      </c>
      <c r="N3635">
        <v>31</v>
      </c>
      <c r="O3635" t="b">
        <v>0</v>
      </c>
      <c r="P3635" t="s">
        <v>8303</v>
      </c>
      <c r="Q3635" s="10" t="s">
        <v>8314</v>
      </c>
      <c r="R3635" t="s">
        <v>8356</v>
      </c>
      <c r="S3635">
        <f t="shared" si="226"/>
        <v>35</v>
      </c>
      <c r="T3635">
        <f t="shared" si="227"/>
        <v>2016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4">
        <f t="shared" si="224"/>
        <v>42749.165972222225</v>
      </c>
      <c r="J3636" s="14">
        <f t="shared" si="225"/>
        <v>42701.166365740741</v>
      </c>
      <c r="K3636">
        <v>1484366340</v>
      </c>
      <c r="L3636">
        <v>1480219174</v>
      </c>
      <c r="M3636" t="b">
        <v>0</v>
      </c>
      <c r="N3636">
        <v>18</v>
      </c>
      <c r="O3636" t="b">
        <v>0</v>
      </c>
      <c r="P3636" t="s">
        <v>8303</v>
      </c>
      <c r="Q3636" s="10" t="s">
        <v>8314</v>
      </c>
      <c r="R3636" t="s">
        <v>8356</v>
      </c>
      <c r="S3636">
        <f t="shared" si="226"/>
        <v>4</v>
      </c>
      <c r="T3636">
        <f t="shared" si="227"/>
        <v>2016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4">
        <f t="shared" si="224"/>
        <v>42480.88282407407</v>
      </c>
      <c r="J3637" s="14">
        <f t="shared" si="225"/>
        <v>42450.88282407407</v>
      </c>
      <c r="K3637">
        <v>1461186676</v>
      </c>
      <c r="L3637">
        <v>1458594676</v>
      </c>
      <c r="M3637" t="b">
        <v>0</v>
      </c>
      <c r="N3637">
        <v>10</v>
      </c>
      <c r="O3637" t="b">
        <v>0</v>
      </c>
      <c r="P3637" t="s">
        <v>8303</v>
      </c>
      <c r="Q3637" s="10" t="s">
        <v>8314</v>
      </c>
      <c r="R3637" t="s">
        <v>8356</v>
      </c>
      <c r="S3637">
        <f t="shared" si="226"/>
        <v>36</v>
      </c>
      <c r="T3637">
        <f t="shared" si="227"/>
        <v>2016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4">
        <f t="shared" si="224"/>
        <v>42261.694780092599</v>
      </c>
      <c r="J3638" s="14">
        <f t="shared" si="225"/>
        <v>42226.694780092599</v>
      </c>
      <c r="K3638">
        <v>1442248829</v>
      </c>
      <c r="L3638">
        <v>1439224829</v>
      </c>
      <c r="M3638" t="b">
        <v>0</v>
      </c>
      <c r="N3638">
        <v>0</v>
      </c>
      <c r="O3638" t="b">
        <v>0</v>
      </c>
      <c r="P3638" t="s">
        <v>8303</v>
      </c>
      <c r="Q3638" s="10" t="s">
        <v>8314</v>
      </c>
      <c r="R3638" t="s">
        <v>8356</v>
      </c>
      <c r="S3638">
        <f t="shared" si="226"/>
        <v>0</v>
      </c>
      <c r="T3638">
        <f t="shared" si="227"/>
        <v>2015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4">
        <f t="shared" si="224"/>
        <v>42005.700636574074</v>
      </c>
      <c r="J3639" s="14">
        <f t="shared" si="225"/>
        <v>41975.700636574074</v>
      </c>
      <c r="K3639">
        <v>1420130935</v>
      </c>
      <c r="L3639">
        <v>1417538935</v>
      </c>
      <c r="M3639" t="b">
        <v>0</v>
      </c>
      <c r="N3639">
        <v>14</v>
      </c>
      <c r="O3639" t="b">
        <v>0</v>
      </c>
      <c r="P3639" t="s">
        <v>8303</v>
      </c>
      <c r="Q3639" s="10" t="s">
        <v>8314</v>
      </c>
      <c r="R3639" t="s">
        <v>8356</v>
      </c>
      <c r="S3639">
        <f t="shared" si="226"/>
        <v>31</v>
      </c>
      <c r="T3639">
        <f t="shared" si="227"/>
        <v>2014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4">
        <f t="shared" si="224"/>
        <v>42113.631157407406</v>
      </c>
      <c r="J3640" s="14">
        <f t="shared" si="225"/>
        <v>42053.672824074078</v>
      </c>
      <c r="K3640">
        <v>1429456132</v>
      </c>
      <c r="L3640">
        <v>1424275732</v>
      </c>
      <c r="M3640" t="b">
        <v>0</v>
      </c>
      <c r="N3640">
        <v>2</v>
      </c>
      <c r="O3640" t="b">
        <v>0</v>
      </c>
      <c r="P3640" t="s">
        <v>8303</v>
      </c>
      <c r="Q3640" s="10" t="s">
        <v>8314</v>
      </c>
      <c r="R3640" t="s">
        <v>8356</v>
      </c>
      <c r="S3640">
        <f t="shared" si="226"/>
        <v>7</v>
      </c>
      <c r="T3640">
        <f t="shared" si="227"/>
        <v>2015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4">
        <f t="shared" si="224"/>
        <v>42650.632638888885</v>
      </c>
      <c r="J3641" s="14">
        <f t="shared" si="225"/>
        <v>42590.677152777775</v>
      </c>
      <c r="K3641">
        <v>1475853060</v>
      </c>
      <c r="L3641">
        <v>1470672906</v>
      </c>
      <c r="M3641" t="b">
        <v>0</v>
      </c>
      <c r="N3641">
        <v>1</v>
      </c>
      <c r="O3641" t="b">
        <v>0</v>
      </c>
      <c r="P3641" t="s">
        <v>8303</v>
      </c>
      <c r="Q3641" s="10" t="s">
        <v>8314</v>
      </c>
      <c r="R3641" t="s">
        <v>8356</v>
      </c>
      <c r="S3641">
        <f t="shared" si="226"/>
        <v>0</v>
      </c>
      <c r="T3641">
        <f t="shared" si="227"/>
        <v>2016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4">
        <f t="shared" si="224"/>
        <v>42134.781597222223</v>
      </c>
      <c r="J3642" s="14">
        <f t="shared" si="225"/>
        <v>42104.781597222223</v>
      </c>
      <c r="K3642">
        <v>1431283530</v>
      </c>
      <c r="L3642">
        <v>1428691530</v>
      </c>
      <c r="M3642" t="b">
        <v>0</v>
      </c>
      <c r="N3642">
        <v>3</v>
      </c>
      <c r="O3642" t="b">
        <v>0</v>
      </c>
      <c r="P3642" t="s">
        <v>8303</v>
      </c>
      <c r="Q3642" s="10" t="s">
        <v>8314</v>
      </c>
      <c r="R3642" t="s">
        <v>8356</v>
      </c>
      <c r="S3642">
        <f t="shared" si="226"/>
        <v>6</v>
      </c>
      <c r="T3642">
        <f t="shared" si="227"/>
        <v>2015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4">
        <f t="shared" si="224"/>
        <v>41917.208333333336</v>
      </c>
      <c r="J3643" s="14">
        <f t="shared" si="225"/>
        <v>41899.627071759263</v>
      </c>
      <c r="K3643">
        <v>1412485200</v>
      </c>
      <c r="L3643">
        <v>1410966179</v>
      </c>
      <c r="M3643" t="b">
        <v>0</v>
      </c>
      <c r="N3643">
        <v>0</v>
      </c>
      <c r="O3643" t="b">
        <v>0</v>
      </c>
      <c r="P3643" t="s">
        <v>8303</v>
      </c>
      <c r="Q3643" s="10" t="s">
        <v>8314</v>
      </c>
      <c r="R3643" t="s">
        <v>8356</v>
      </c>
      <c r="S3643">
        <f t="shared" si="226"/>
        <v>0</v>
      </c>
      <c r="T3643">
        <f t="shared" si="227"/>
        <v>2014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4">
        <f t="shared" si="224"/>
        <v>42338.708333333328</v>
      </c>
      <c r="J3644" s="14">
        <f t="shared" si="225"/>
        <v>42297.816284722227</v>
      </c>
      <c r="K3644">
        <v>1448902800</v>
      </c>
      <c r="L3644">
        <v>1445369727</v>
      </c>
      <c r="M3644" t="b">
        <v>0</v>
      </c>
      <c r="N3644">
        <v>2</v>
      </c>
      <c r="O3644" t="b">
        <v>0</v>
      </c>
      <c r="P3644" t="s">
        <v>8303</v>
      </c>
      <c r="Q3644" s="10" t="s">
        <v>8314</v>
      </c>
      <c r="R3644" t="s">
        <v>8356</v>
      </c>
      <c r="S3644">
        <f t="shared" si="226"/>
        <v>2</v>
      </c>
      <c r="T3644">
        <f t="shared" si="227"/>
        <v>2015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4">
        <f t="shared" si="224"/>
        <v>42325.185636574075</v>
      </c>
      <c r="J3645" s="14">
        <f t="shared" si="225"/>
        <v>42285.143969907411</v>
      </c>
      <c r="K3645">
        <v>1447734439</v>
      </c>
      <c r="L3645">
        <v>1444274839</v>
      </c>
      <c r="M3645" t="b">
        <v>0</v>
      </c>
      <c r="N3645">
        <v>0</v>
      </c>
      <c r="O3645" t="b">
        <v>0</v>
      </c>
      <c r="P3645" t="s">
        <v>8303</v>
      </c>
      <c r="Q3645" s="10" t="s">
        <v>8314</v>
      </c>
      <c r="R3645" t="s">
        <v>8356</v>
      </c>
      <c r="S3645">
        <f t="shared" si="226"/>
        <v>0</v>
      </c>
      <c r="T3645">
        <f t="shared" si="227"/>
        <v>2015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4">
        <f t="shared" si="224"/>
        <v>42437.207638888889</v>
      </c>
      <c r="J3646" s="14">
        <f t="shared" si="225"/>
        <v>42409.241747685184</v>
      </c>
      <c r="K3646">
        <v>1457413140</v>
      </c>
      <c r="L3646">
        <v>1454996887</v>
      </c>
      <c r="M3646" t="b">
        <v>0</v>
      </c>
      <c r="N3646">
        <v>12</v>
      </c>
      <c r="O3646" t="b">
        <v>0</v>
      </c>
      <c r="P3646" t="s">
        <v>8303</v>
      </c>
      <c r="Q3646" s="10" t="s">
        <v>8314</v>
      </c>
      <c r="R3646" t="s">
        <v>8356</v>
      </c>
      <c r="S3646">
        <f t="shared" si="226"/>
        <v>16</v>
      </c>
      <c r="T3646">
        <f t="shared" si="227"/>
        <v>2016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4">
        <f t="shared" si="224"/>
        <v>42696.012013888889</v>
      </c>
      <c r="J3647" s="14">
        <f t="shared" si="225"/>
        <v>42665.970347222217</v>
      </c>
      <c r="K3647">
        <v>1479773838</v>
      </c>
      <c r="L3647">
        <v>1477178238</v>
      </c>
      <c r="M3647" t="b">
        <v>0</v>
      </c>
      <c r="N3647">
        <v>1</v>
      </c>
      <c r="O3647" t="b">
        <v>0</v>
      </c>
      <c r="P3647" t="s">
        <v>8303</v>
      </c>
      <c r="Q3647" s="10" t="s">
        <v>8314</v>
      </c>
      <c r="R3647" t="s">
        <v>8356</v>
      </c>
      <c r="S3647">
        <f t="shared" si="226"/>
        <v>0</v>
      </c>
      <c r="T3647">
        <f t="shared" si="227"/>
        <v>2016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4">
        <f t="shared" si="224"/>
        <v>42171.979166666672</v>
      </c>
      <c r="J3648" s="14">
        <f t="shared" si="225"/>
        <v>42140.421319444446</v>
      </c>
      <c r="K3648">
        <v>1434497400</v>
      </c>
      <c r="L3648">
        <v>1431770802</v>
      </c>
      <c r="M3648" t="b">
        <v>0</v>
      </c>
      <c r="N3648">
        <v>8</v>
      </c>
      <c r="O3648" t="b">
        <v>0</v>
      </c>
      <c r="P3648" t="s">
        <v>8303</v>
      </c>
      <c r="Q3648" s="10" t="s">
        <v>8314</v>
      </c>
      <c r="R3648" t="s">
        <v>8356</v>
      </c>
      <c r="S3648">
        <f t="shared" si="226"/>
        <v>5</v>
      </c>
      <c r="T3648">
        <f t="shared" si="227"/>
        <v>2015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4">
        <f t="shared" si="224"/>
        <v>42643.749155092592</v>
      </c>
      <c r="J3649" s="14">
        <f t="shared" si="225"/>
        <v>42598.749155092592</v>
      </c>
      <c r="K3649">
        <v>1475258327</v>
      </c>
      <c r="L3649">
        <v>1471370327</v>
      </c>
      <c r="M3649" t="b">
        <v>0</v>
      </c>
      <c r="N3649">
        <v>2</v>
      </c>
      <c r="O3649" t="b">
        <v>0</v>
      </c>
      <c r="P3649" t="s">
        <v>8303</v>
      </c>
      <c r="Q3649" s="10" t="s">
        <v>8314</v>
      </c>
      <c r="R3649" t="s">
        <v>8356</v>
      </c>
      <c r="S3649">
        <f t="shared" si="226"/>
        <v>6</v>
      </c>
      <c r="T3649">
        <f t="shared" si="227"/>
        <v>2016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4">
        <f t="shared" ref="I3650:I3713" si="228">K3650/60/60/24+DATE(1970,1,1)</f>
        <v>41917.292187500003</v>
      </c>
      <c r="J3650" s="14">
        <f t="shared" ref="J3650:J3713" si="229">L3650/60/60/24+DATE(1970,1,1)</f>
        <v>41887.292187500003</v>
      </c>
      <c r="K3650">
        <v>1412492445</v>
      </c>
      <c r="L3650">
        <v>1409900445</v>
      </c>
      <c r="M3650" t="b">
        <v>0</v>
      </c>
      <c r="N3650">
        <v>73</v>
      </c>
      <c r="O3650" t="b">
        <v>1</v>
      </c>
      <c r="P3650" t="s">
        <v>8269</v>
      </c>
      <c r="Q3650" s="10" t="s">
        <v>8314</v>
      </c>
      <c r="R3650" t="s">
        <v>8315</v>
      </c>
      <c r="S3650">
        <f t="shared" ref="S3650:S3713" si="230">ROUND(E3650/D3650*100,0)</f>
        <v>100</v>
      </c>
      <c r="T3650">
        <f t="shared" ref="T3650:T3713" si="231">YEAR(J3650)</f>
        <v>2014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4">
        <f t="shared" si="228"/>
        <v>41806.712893518517</v>
      </c>
      <c r="J3651" s="14">
        <f t="shared" si="229"/>
        <v>41780.712893518517</v>
      </c>
      <c r="K3651">
        <v>1402938394</v>
      </c>
      <c r="L3651">
        <v>1400691994</v>
      </c>
      <c r="M3651" t="b">
        <v>0</v>
      </c>
      <c r="N3651">
        <v>8</v>
      </c>
      <c r="O3651" t="b">
        <v>1</v>
      </c>
      <c r="P3651" t="s">
        <v>8269</v>
      </c>
      <c r="Q3651" s="10" t="s">
        <v>8314</v>
      </c>
      <c r="R3651" t="s">
        <v>8315</v>
      </c>
      <c r="S3651">
        <f t="shared" si="230"/>
        <v>104</v>
      </c>
      <c r="T3651">
        <f t="shared" si="231"/>
        <v>2014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4">
        <f t="shared" si="228"/>
        <v>42402.478981481487</v>
      </c>
      <c r="J3652" s="14">
        <f t="shared" si="229"/>
        <v>42381.478981481487</v>
      </c>
      <c r="K3652">
        <v>1454412584</v>
      </c>
      <c r="L3652">
        <v>1452598184</v>
      </c>
      <c r="M3652" t="b">
        <v>0</v>
      </c>
      <c r="N3652">
        <v>17</v>
      </c>
      <c r="O3652" t="b">
        <v>1</v>
      </c>
      <c r="P3652" t="s">
        <v>8269</v>
      </c>
      <c r="Q3652" s="10" t="s">
        <v>8314</v>
      </c>
      <c r="R3652" t="s">
        <v>8315</v>
      </c>
      <c r="S3652">
        <f t="shared" si="230"/>
        <v>100</v>
      </c>
      <c r="T3652">
        <f t="shared" si="231"/>
        <v>2016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4">
        <f t="shared" si="228"/>
        <v>41861.665972222225</v>
      </c>
      <c r="J3653" s="14">
        <f t="shared" si="229"/>
        <v>41828.646319444444</v>
      </c>
      <c r="K3653">
        <v>1407686340</v>
      </c>
      <c r="L3653">
        <v>1404833442</v>
      </c>
      <c r="M3653" t="b">
        <v>0</v>
      </c>
      <c r="N3653">
        <v>9</v>
      </c>
      <c r="O3653" t="b">
        <v>1</v>
      </c>
      <c r="P3653" t="s">
        <v>8269</v>
      </c>
      <c r="Q3653" s="10" t="s">
        <v>8314</v>
      </c>
      <c r="R3653" t="s">
        <v>8315</v>
      </c>
      <c r="S3653">
        <f t="shared" si="230"/>
        <v>104</v>
      </c>
      <c r="T3653">
        <f t="shared" si="231"/>
        <v>2014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4">
        <f t="shared" si="228"/>
        <v>42607.165972222225</v>
      </c>
      <c r="J3654" s="14">
        <f t="shared" si="229"/>
        <v>42596.644699074073</v>
      </c>
      <c r="K3654">
        <v>1472097540</v>
      </c>
      <c r="L3654">
        <v>1471188502</v>
      </c>
      <c r="M3654" t="b">
        <v>0</v>
      </c>
      <c r="N3654">
        <v>17</v>
      </c>
      <c r="O3654" t="b">
        <v>1</v>
      </c>
      <c r="P3654" t="s">
        <v>8269</v>
      </c>
      <c r="Q3654" s="10" t="s">
        <v>8314</v>
      </c>
      <c r="R3654" t="s">
        <v>8315</v>
      </c>
      <c r="S3654">
        <f t="shared" si="230"/>
        <v>251</v>
      </c>
      <c r="T3654">
        <f t="shared" si="231"/>
        <v>2016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4">
        <f t="shared" si="228"/>
        <v>42221.363506944443</v>
      </c>
      <c r="J3655" s="14">
        <f t="shared" si="229"/>
        <v>42191.363506944443</v>
      </c>
      <c r="K3655">
        <v>1438764207</v>
      </c>
      <c r="L3655">
        <v>1436172207</v>
      </c>
      <c r="M3655" t="b">
        <v>0</v>
      </c>
      <c r="N3655">
        <v>33</v>
      </c>
      <c r="O3655" t="b">
        <v>1</v>
      </c>
      <c r="P3655" t="s">
        <v>8269</v>
      </c>
      <c r="Q3655" s="10" t="s">
        <v>8314</v>
      </c>
      <c r="R3655" t="s">
        <v>8315</v>
      </c>
      <c r="S3655">
        <f t="shared" si="230"/>
        <v>101</v>
      </c>
      <c r="T3655">
        <f t="shared" si="231"/>
        <v>2015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4">
        <f t="shared" si="228"/>
        <v>42463.708333333328</v>
      </c>
      <c r="J3656" s="14">
        <f t="shared" si="229"/>
        <v>42440.416504629626</v>
      </c>
      <c r="K3656">
        <v>1459702800</v>
      </c>
      <c r="L3656">
        <v>1457690386</v>
      </c>
      <c r="M3656" t="b">
        <v>0</v>
      </c>
      <c r="N3656">
        <v>38</v>
      </c>
      <c r="O3656" t="b">
        <v>1</v>
      </c>
      <c r="P3656" t="s">
        <v>8269</v>
      </c>
      <c r="Q3656" s="10" t="s">
        <v>8314</v>
      </c>
      <c r="R3656" t="s">
        <v>8315</v>
      </c>
      <c r="S3656">
        <f t="shared" si="230"/>
        <v>174</v>
      </c>
      <c r="T3656">
        <f t="shared" si="231"/>
        <v>2016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4">
        <f t="shared" si="228"/>
        <v>42203.290972222225</v>
      </c>
      <c r="J3657" s="14">
        <f t="shared" si="229"/>
        <v>42173.803217592591</v>
      </c>
      <c r="K3657">
        <v>1437202740</v>
      </c>
      <c r="L3657">
        <v>1434654998</v>
      </c>
      <c r="M3657" t="b">
        <v>0</v>
      </c>
      <c r="N3657">
        <v>79</v>
      </c>
      <c r="O3657" t="b">
        <v>1</v>
      </c>
      <c r="P3657" t="s">
        <v>8269</v>
      </c>
      <c r="Q3657" s="10" t="s">
        <v>8314</v>
      </c>
      <c r="R3657" t="s">
        <v>8315</v>
      </c>
      <c r="S3657">
        <f t="shared" si="230"/>
        <v>116</v>
      </c>
      <c r="T3657">
        <f t="shared" si="231"/>
        <v>2015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4">
        <f t="shared" si="228"/>
        <v>42767.957638888889</v>
      </c>
      <c r="J3658" s="14">
        <f t="shared" si="229"/>
        <v>42737.910138888896</v>
      </c>
      <c r="K3658">
        <v>1485989940</v>
      </c>
      <c r="L3658">
        <v>1483393836</v>
      </c>
      <c r="M3658" t="b">
        <v>0</v>
      </c>
      <c r="N3658">
        <v>46</v>
      </c>
      <c r="O3658" t="b">
        <v>1</v>
      </c>
      <c r="P3658" t="s">
        <v>8269</v>
      </c>
      <c r="Q3658" s="10" t="s">
        <v>8314</v>
      </c>
      <c r="R3658" t="s">
        <v>8315</v>
      </c>
      <c r="S3658">
        <f t="shared" si="230"/>
        <v>106</v>
      </c>
      <c r="T3658">
        <f t="shared" si="231"/>
        <v>2017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4">
        <f t="shared" si="228"/>
        <v>42522.904166666667</v>
      </c>
      <c r="J3659" s="14">
        <f t="shared" si="229"/>
        <v>42499.629849537043</v>
      </c>
      <c r="K3659">
        <v>1464817320</v>
      </c>
      <c r="L3659">
        <v>1462806419</v>
      </c>
      <c r="M3659" t="b">
        <v>0</v>
      </c>
      <c r="N3659">
        <v>20</v>
      </c>
      <c r="O3659" t="b">
        <v>1</v>
      </c>
      <c r="P3659" t="s">
        <v>8269</v>
      </c>
      <c r="Q3659" s="10" t="s">
        <v>8314</v>
      </c>
      <c r="R3659" t="s">
        <v>8315</v>
      </c>
      <c r="S3659">
        <f t="shared" si="230"/>
        <v>111</v>
      </c>
      <c r="T3659">
        <f t="shared" si="231"/>
        <v>2016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4">
        <f t="shared" si="228"/>
        <v>41822.165972222225</v>
      </c>
      <c r="J3660" s="14">
        <f t="shared" si="229"/>
        <v>41775.858564814815</v>
      </c>
      <c r="K3660">
        <v>1404273540</v>
      </c>
      <c r="L3660">
        <v>1400272580</v>
      </c>
      <c r="M3660" t="b">
        <v>0</v>
      </c>
      <c r="N3660">
        <v>20</v>
      </c>
      <c r="O3660" t="b">
        <v>1</v>
      </c>
      <c r="P3660" t="s">
        <v>8269</v>
      </c>
      <c r="Q3660" s="10" t="s">
        <v>8314</v>
      </c>
      <c r="R3660" t="s">
        <v>8315</v>
      </c>
      <c r="S3660">
        <f t="shared" si="230"/>
        <v>101</v>
      </c>
      <c r="T3660">
        <f t="shared" si="231"/>
        <v>2014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4">
        <f t="shared" si="228"/>
        <v>42082.610416666663</v>
      </c>
      <c r="J3661" s="14">
        <f t="shared" si="229"/>
        <v>42055.277199074073</v>
      </c>
      <c r="K3661">
        <v>1426775940</v>
      </c>
      <c r="L3661">
        <v>1424414350</v>
      </c>
      <c r="M3661" t="b">
        <v>0</v>
      </c>
      <c r="N3661">
        <v>13</v>
      </c>
      <c r="O3661" t="b">
        <v>1</v>
      </c>
      <c r="P3661" t="s">
        <v>8269</v>
      </c>
      <c r="Q3661" s="10" t="s">
        <v>8314</v>
      </c>
      <c r="R3661" t="s">
        <v>8315</v>
      </c>
      <c r="S3661">
        <f t="shared" si="230"/>
        <v>102</v>
      </c>
      <c r="T3661">
        <f t="shared" si="231"/>
        <v>2015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4">
        <f t="shared" si="228"/>
        <v>41996.881076388891</v>
      </c>
      <c r="J3662" s="14">
        <f t="shared" si="229"/>
        <v>41971.881076388891</v>
      </c>
      <c r="K3662">
        <v>1419368925</v>
      </c>
      <c r="L3662">
        <v>1417208925</v>
      </c>
      <c r="M3662" t="b">
        <v>0</v>
      </c>
      <c r="N3662">
        <v>22</v>
      </c>
      <c r="O3662" t="b">
        <v>1</v>
      </c>
      <c r="P3662" t="s">
        <v>8269</v>
      </c>
      <c r="Q3662" s="10" t="s">
        <v>8314</v>
      </c>
      <c r="R3662" t="s">
        <v>8315</v>
      </c>
      <c r="S3662">
        <f t="shared" si="230"/>
        <v>100</v>
      </c>
      <c r="T3662">
        <f t="shared" si="231"/>
        <v>2014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4">
        <f t="shared" si="228"/>
        <v>42470.166666666672</v>
      </c>
      <c r="J3663" s="14">
        <f t="shared" si="229"/>
        <v>42447.896666666667</v>
      </c>
      <c r="K3663">
        <v>1460260800</v>
      </c>
      <c r="L3663">
        <v>1458336672</v>
      </c>
      <c r="M3663" t="b">
        <v>0</v>
      </c>
      <c r="N3663">
        <v>36</v>
      </c>
      <c r="O3663" t="b">
        <v>1</v>
      </c>
      <c r="P3663" t="s">
        <v>8269</v>
      </c>
      <c r="Q3663" s="10" t="s">
        <v>8314</v>
      </c>
      <c r="R3663" t="s">
        <v>8315</v>
      </c>
      <c r="S3663">
        <f t="shared" si="230"/>
        <v>111</v>
      </c>
      <c r="T3663">
        <f t="shared" si="231"/>
        <v>2016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4">
        <f t="shared" si="228"/>
        <v>42094.178402777776</v>
      </c>
      <c r="J3664" s="14">
        <f t="shared" si="229"/>
        <v>42064.220069444447</v>
      </c>
      <c r="K3664">
        <v>1427775414</v>
      </c>
      <c r="L3664">
        <v>1425187014</v>
      </c>
      <c r="M3664" t="b">
        <v>0</v>
      </c>
      <c r="N3664">
        <v>40</v>
      </c>
      <c r="O3664" t="b">
        <v>1</v>
      </c>
      <c r="P3664" t="s">
        <v>8269</v>
      </c>
      <c r="Q3664" s="10" t="s">
        <v>8314</v>
      </c>
      <c r="R3664" t="s">
        <v>8315</v>
      </c>
      <c r="S3664">
        <f t="shared" si="230"/>
        <v>101</v>
      </c>
      <c r="T3664">
        <f t="shared" si="231"/>
        <v>2015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4">
        <f t="shared" si="228"/>
        <v>42725.493402777778</v>
      </c>
      <c r="J3665" s="14">
        <f t="shared" si="229"/>
        <v>42665.451736111107</v>
      </c>
      <c r="K3665">
        <v>1482321030</v>
      </c>
      <c r="L3665">
        <v>1477133430</v>
      </c>
      <c r="M3665" t="b">
        <v>0</v>
      </c>
      <c r="N3665">
        <v>9</v>
      </c>
      <c r="O3665" t="b">
        <v>1</v>
      </c>
      <c r="P3665" t="s">
        <v>8269</v>
      </c>
      <c r="Q3665" s="10" t="s">
        <v>8314</v>
      </c>
      <c r="R3665" t="s">
        <v>8315</v>
      </c>
      <c r="S3665">
        <f t="shared" si="230"/>
        <v>104</v>
      </c>
      <c r="T3665">
        <f t="shared" si="231"/>
        <v>2016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4">
        <f t="shared" si="228"/>
        <v>42537.248715277776</v>
      </c>
      <c r="J3666" s="14">
        <f t="shared" si="229"/>
        <v>42523.248715277776</v>
      </c>
      <c r="K3666">
        <v>1466056689</v>
      </c>
      <c r="L3666">
        <v>1464847089</v>
      </c>
      <c r="M3666" t="b">
        <v>0</v>
      </c>
      <c r="N3666">
        <v>19</v>
      </c>
      <c r="O3666" t="b">
        <v>1</v>
      </c>
      <c r="P3666" t="s">
        <v>8269</v>
      </c>
      <c r="Q3666" s="10" t="s">
        <v>8314</v>
      </c>
      <c r="R3666" t="s">
        <v>8315</v>
      </c>
      <c r="S3666">
        <f t="shared" si="230"/>
        <v>109</v>
      </c>
      <c r="T3666">
        <f t="shared" si="231"/>
        <v>2016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4">
        <f t="shared" si="228"/>
        <v>42305.829166666663</v>
      </c>
      <c r="J3667" s="14">
        <f t="shared" si="229"/>
        <v>42294.808124999996</v>
      </c>
      <c r="K3667">
        <v>1446062040</v>
      </c>
      <c r="L3667">
        <v>1445109822</v>
      </c>
      <c r="M3667" t="b">
        <v>0</v>
      </c>
      <c r="N3667">
        <v>14</v>
      </c>
      <c r="O3667" t="b">
        <v>1</v>
      </c>
      <c r="P3667" t="s">
        <v>8269</v>
      </c>
      <c r="Q3667" s="10" t="s">
        <v>8314</v>
      </c>
      <c r="R3667" t="s">
        <v>8315</v>
      </c>
      <c r="S3667">
        <f t="shared" si="230"/>
        <v>115</v>
      </c>
      <c r="T3667">
        <f t="shared" si="231"/>
        <v>2015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4">
        <f t="shared" si="228"/>
        <v>41844.291666666664</v>
      </c>
      <c r="J3668" s="14">
        <f t="shared" si="229"/>
        <v>41822.90488425926</v>
      </c>
      <c r="K3668">
        <v>1406185200</v>
      </c>
      <c r="L3668">
        <v>1404337382</v>
      </c>
      <c r="M3668" t="b">
        <v>0</v>
      </c>
      <c r="N3668">
        <v>38</v>
      </c>
      <c r="O3668" t="b">
        <v>1</v>
      </c>
      <c r="P3668" t="s">
        <v>8269</v>
      </c>
      <c r="Q3668" s="10" t="s">
        <v>8314</v>
      </c>
      <c r="R3668" t="s">
        <v>8315</v>
      </c>
      <c r="S3668">
        <f t="shared" si="230"/>
        <v>100</v>
      </c>
      <c r="T3668">
        <f t="shared" si="231"/>
        <v>2014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4">
        <f t="shared" si="228"/>
        <v>42203.970127314817</v>
      </c>
      <c r="J3669" s="14">
        <f t="shared" si="229"/>
        <v>42173.970127314817</v>
      </c>
      <c r="K3669">
        <v>1437261419</v>
      </c>
      <c r="L3669">
        <v>1434669419</v>
      </c>
      <c r="M3669" t="b">
        <v>0</v>
      </c>
      <c r="N3669">
        <v>58</v>
      </c>
      <c r="O3669" t="b">
        <v>1</v>
      </c>
      <c r="P3669" t="s">
        <v>8269</v>
      </c>
      <c r="Q3669" s="10" t="s">
        <v>8314</v>
      </c>
      <c r="R3669" t="s">
        <v>8315</v>
      </c>
      <c r="S3669">
        <f t="shared" si="230"/>
        <v>103</v>
      </c>
      <c r="T3669">
        <f t="shared" si="231"/>
        <v>2015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4">
        <f t="shared" si="228"/>
        <v>42208.772916666669</v>
      </c>
      <c r="J3670" s="14">
        <f t="shared" si="229"/>
        <v>42185.556157407409</v>
      </c>
      <c r="K3670">
        <v>1437676380</v>
      </c>
      <c r="L3670">
        <v>1435670452</v>
      </c>
      <c r="M3670" t="b">
        <v>0</v>
      </c>
      <c r="N3670">
        <v>28</v>
      </c>
      <c r="O3670" t="b">
        <v>1</v>
      </c>
      <c r="P3670" t="s">
        <v>8269</v>
      </c>
      <c r="Q3670" s="10" t="s">
        <v>8314</v>
      </c>
      <c r="R3670" t="s">
        <v>8315</v>
      </c>
      <c r="S3670">
        <f t="shared" si="230"/>
        <v>104</v>
      </c>
      <c r="T3670">
        <f t="shared" si="231"/>
        <v>2015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4">
        <f t="shared" si="228"/>
        <v>42166.675196759257</v>
      </c>
      <c r="J3671" s="14">
        <f t="shared" si="229"/>
        <v>42136.675196759257</v>
      </c>
      <c r="K3671">
        <v>1434039137</v>
      </c>
      <c r="L3671">
        <v>1431447137</v>
      </c>
      <c r="M3671" t="b">
        <v>0</v>
      </c>
      <c r="N3671">
        <v>17</v>
      </c>
      <c r="O3671" t="b">
        <v>1</v>
      </c>
      <c r="P3671" t="s">
        <v>8269</v>
      </c>
      <c r="Q3671" s="10" t="s">
        <v>8314</v>
      </c>
      <c r="R3671" t="s">
        <v>8315</v>
      </c>
      <c r="S3671">
        <f t="shared" si="230"/>
        <v>138</v>
      </c>
      <c r="T3671">
        <f t="shared" si="231"/>
        <v>2015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4">
        <f t="shared" si="228"/>
        <v>42155.958333333328</v>
      </c>
      <c r="J3672" s="14">
        <f t="shared" si="229"/>
        <v>42142.514016203699</v>
      </c>
      <c r="K3672">
        <v>1433113200</v>
      </c>
      <c r="L3672">
        <v>1431951611</v>
      </c>
      <c r="M3672" t="b">
        <v>0</v>
      </c>
      <c r="N3672">
        <v>12</v>
      </c>
      <c r="O3672" t="b">
        <v>1</v>
      </c>
      <c r="P3672" t="s">
        <v>8269</v>
      </c>
      <c r="Q3672" s="10" t="s">
        <v>8314</v>
      </c>
      <c r="R3672" t="s">
        <v>8315</v>
      </c>
      <c r="S3672">
        <f t="shared" si="230"/>
        <v>110</v>
      </c>
      <c r="T3672">
        <f t="shared" si="231"/>
        <v>2015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4">
        <f t="shared" si="228"/>
        <v>41841.165972222225</v>
      </c>
      <c r="J3673" s="14">
        <f t="shared" si="229"/>
        <v>41820.62809027778</v>
      </c>
      <c r="K3673">
        <v>1405915140</v>
      </c>
      <c r="L3673">
        <v>1404140667</v>
      </c>
      <c r="M3673" t="b">
        <v>0</v>
      </c>
      <c r="N3673">
        <v>40</v>
      </c>
      <c r="O3673" t="b">
        <v>1</v>
      </c>
      <c r="P3673" t="s">
        <v>8269</v>
      </c>
      <c r="Q3673" s="10" t="s">
        <v>8314</v>
      </c>
      <c r="R3673" t="s">
        <v>8315</v>
      </c>
      <c r="S3673">
        <f t="shared" si="230"/>
        <v>101</v>
      </c>
      <c r="T3673">
        <f t="shared" si="231"/>
        <v>2014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4">
        <f t="shared" si="228"/>
        <v>41908.946574074071</v>
      </c>
      <c r="J3674" s="14">
        <f t="shared" si="229"/>
        <v>41878.946574074071</v>
      </c>
      <c r="K3674">
        <v>1411771384</v>
      </c>
      <c r="L3674">
        <v>1409179384</v>
      </c>
      <c r="M3674" t="b">
        <v>0</v>
      </c>
      <c r="N3674">
        <v>57</v>
      </c>
      <c r="O3674" t="b">
        <v>1</v>
      </c>
      <c r="P3674" t="s">
        <v>8269</v>
      </c>
      <c r="Q3674" s="10" t="s">
        <v>8314</v>
      </c>
      <c r="R3674" t="s">
        <v>8315</v>
      </c>
      <c r="S3674">
        <f t="shared" si="230"/>
        <v>102</v>
      </c>
      <c r="T3674">
        <f t="shared" si="231"/>
        <v>2014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4">
        <f t="shared" si="228"/>
        <v>41948.536111111112</v>
      </c>
      <c r="J3675" s="14">
        <f t="shared" si="229"/>
        <v>41914.295104166667</v>
      </c>
      <c r="K3675">
        <v>1415191920</v>
      </c>
      <c r="L3675">
        <v>1412233497</v>
      </c>
      <c r="M3675" t="b">
        <v>0</v>
      </c>
      <c r="N3675">
        <v>114</v>
      </c>
      <c r="O3675" t="b">
        <v>1</v>
      </c>
      <c r="P3675" t="s">
        <v>8269</v>
      </c>
      <c r="Q3675" s="10" t="s">
        <v>8314</v>
      </c>
      <c r="R3675" t="s">
        <v>8315</v>
      </c>
      <c r="S3675">
        <f t="shared" si="230"/>
        <v>114</v>
      </c>
      <c r="T3675">
        <f t="shared" si="231"/>
        <v>2014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4">
        <f t="shared" si="228"/>
        <v>42616.873020833329</v>
      </c>
      <c r="J3676" s="14">
        <f t="shared" si="229"/>
        <v>42556.873020833329</v>
      </c>
      <c r="K3676">
        <v>1472936229</v>
      </c>
      <c r="L3676">
        <v>1467752229</v>
      </c>
      <c r="M3676" t="b">
        <v>0</v>
      </c>
      <c r="N3676">
        <v>31</v>
      </c>
      <c r="O3676" t="b">
        <v>1</v>
      </c>
      <c r="P3676" t="s">
        <v>8269</v>
      </c>
      <c r="Q3676" s="10" t="s">
        <v>8314</v>
      </c>
      <c r="R3676" t="s">
        <v>8315</v>
      </c>
      <c r="S3676">
        <f t="shared" si="230"/>
        <v>100</v>
      </c>
      <c r="T3676">
        <f t="shared" si="231"/>
        <v>2016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4">
        <f t="shared" si="228"/>
        <v>42505.958333333328</v>
      </c>
      <c r="J3677" s="14">
        <f t="shared" si="229"/>
        <v>42493.597013888888</v>
      </c>
      <c r="K3677">
        <v>1463353200</v>
      </c>
      <c r="L3677">
        <v>1462285182</v>
      </c>
      <c r="M3677" t="b">
        <v>0</v>
      </c>
      <c r="N3677">
        <v>3</v>
      </c>
      <c r="O3677" t="b">
        <v>1</v>
      </c>
      <c r="P3677" t="s">
        <v>8269</v>
      </c>
      <c r="Q3677" s="10" t="s">
        <v>8314</v>
      </c>
      <c r="R3677" t="s">
        <v>8315</v>
      </c>
      <c r="S3677">
        <f t="shared" si="230"/>
        <v>140</v>
      </c>
      <c r="T3677">
        <f t="shared" si="231"/>
        <v>2016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4">
        <f t="shared" si="228"/>
        <v>41894.815787037034</v>
      </c>
      <c r="J3678" s="14">
        <f t="shared" si="229"/>
        <v>41876.815787037034</v>
      </c>
      <c r="K3678">
        <v>1410550484</v>
      </c>
      <c r="L3678">
        <v>1408995284</v>
      </c>
      <c r="M3678" t="b">
        <v>0</v>
      </c>
      <c r="N3678">
        <v>16</v>
      </c>
      <c r="O3678" t="b">
        <v>1</v>
      </c>
      <c r="P3678" t="s">
        <v>8269</v>
      </c>
      <c r="Q3678" s="10" t="s">
        <v>8314</v>
      </c>
      <c r="R3678" t="s">
        <v>8315</v>
      </c>
      <c r="S3678">
        <f t="shared" si="230"/>
        <v>129</v>
      </c>
      <c r="T3678">
        <f t="shared" si="231"/>
        <v>2014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4">
        <f t="shared" si="228"/>
        <v>41823.165972222225</v>
      </c>
      <c r="J3679" s="14">
        <f t="shared" si="229"/>
        <v>41802.574282407404</v>
      </c>
      <c r="K3679">
        <v>1404359940</v>
      </c>
      <c r="L3679">
        <v>1402580818</v>
      </c>
      <c r="M3679" t="b">
        <v>0</v>
      </c>
      <c r="N3679">
        <v>199</v>
      </c>
      <c r="O3679" t="b">
        <v>1</v>
      </c>
      <c r="P3679" t="s">
        <v>8269</v>
      </c>
      <c r="Q3679" s="10" t="s">
        <v>8314</v>
      </c>
      <c r="R3679" t="s">
        <v>8315</v>
      </c>
      <c r="S3679">
        <f t="shared" si="230"/>
        <v>103</v>
      </c>
      <c r="T3679">
        <f t="shared" si="231"/>
        <v>2014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4">
        <f t="shared" si="228"/>
        <v>42155.531226851846</v>
      </c>
      <c r="J3680" s="14">
        <f t="shared" si="229"/>
        <v>42120.531226851846</v>
      </c>
      <c r="K3680">
        <v>1433076298</v>
      </c>
      <c r="L3680">
        <v>1430052298</v>
      </c>
      <c r="M3680" t="b">
        <v>0</v>
      </c>
      <c r="N3680">
        <v>31</v>
      </c>
      <c r="O3680" t="b">
        <v>1</v>
      </c>
      <c r="P3680" t="s">
        <v>8269</v>
      </c>
      <c r="Q3680" s="10" t="s">
        <v>8314</v>
      </c>
      <c r="R3680" t="s">
        <v>8315</v>
      </c>
      <c r="S3680">
        <f t="shared" si="230"/>
        <v>103</v>
      </c>
      <c r="T3680">
        <f t="shared" si="231"/>
        <v>2015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4">
        <f t="shared" si="228"/>
        <v>41821.207638888889</v>
      </c>
      <c r="J3681" s="14">
        <f t="shared" si="229"/>
        <v>41786.761354166665</v>
      </c>
      <c r="K3681">
        <v>1404190740</v>
      </c>
      <c r="L3681">
        <v>1401214581</v>
      </c>
      <c r="M3681" t="b">
        <v>0</v>
      </c>
      <c r="N3681">
        <v>30</v>
      </c>
      <c r="O3681" t="b">
        <v>1</v>
      </c>
      <c r="P3681" t="s">
        <v>8269</v>
      </c>
      <c r="Q3681" s="10" t="s">
        <v>8314</v>
      </c>
      <c r="R3681" t="s">
        <v>8315</v>
      </c>
      <c r="S3681">
        <f t="shared" si="230"/>
        <v>110</v>
      </c>
      <c r="T3681">
        <f t="shared" si="231"/>
        <v>2014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4">
        <f t="shared" si="228"/>
        <v>42648.454097222217</v>
      </c>
      <c r="J3682" s="14">
        <f t="shared" si="229"/>
        <v>42627.454097222217</v>
      </c>
      <c r="K3682">
        <v>1475664834</v>
      </c>
      <c r="L3682">
        <v>1473850434</v>
      </c>
      <c r="M3682" t="b">
        <v>0</v>
      </c>
      <c r="N3682">
        <v>34</v>
      </c>
      <c r="O3682" t="b">
        <v>1</v>
      </c>
      <c r="P3682" t="s">
        <v>8269</v>
      </c>
      <c r="Q3682" s="10" t="s">
        <v>8314</v>
      </c>
      <c r="R3682" t="s">
        <v>8315</v>
      </c>
      <c r="S3682">
        <f t="shared" si="230"/>
        <v>113</v>
      </c>
      <c r="T3682">
        <f t="shared" si="231"/>
        <v>2016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4">
        <f t="shared" si="228"/>
        <v>42384.651504629626</v>
      </c>
      <c r="J3683" s="14">
        <f t="shared" si="229"/>
        <v>42374.651504629626</v>
      </c>
      <c r="K3683">
        <v>1452872290</v>
      </c>
      <c r="L3683">
        <v>1452008290</v>
      </c>
      <c r="M3683" t="b">
        <v>0</v>
      </c>
      <c r="N3683">
        <v>18</v>
      </c>
      <c r="O3683" t="b">
        <v>1</v>
      </c>
      <c r="P3683" t="s">
        <v>8269</v>
      </c>
      <c r="Q3683" s="10" t="s">
        <v>8314</v>
      </c>
      <c r="R3683" t="s">
        <v>8315</v>
      </c>
      <c r="S3683">
        <f t="shared" si="230"/>
        <v>112</v>
      </c>
      <c r="T3683">
        <f t="shared" si="231"/>
        <v>2016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4">
        <f t="shared" si="228"/>
        <v>41806.290972222225</v>
      </c>
      <c r="J3684" s="14">
        <f t="shared" si="229"/>
        <v>41772.685393518521</v>
      </c>
      <c r="K3684">
        <v>1402901940</v>
      </c>
      <c r="L3684">
        <v>1399998418</v>
      </c>
      <c r="M3684" t="b">
        <v>0</v>
      </c>
      <c r="N3684">
        <v>67</v>
      </c>
      <c r="O3684" t="b">
        <v>1</v>
      </c>
      <c r="P3684" t="s">
        <v>8269</v>
      </c>
      <c r="Q3684" s="10" t="s">
        <v>8314</v>
      </c>
      <c r="R3684" t="s">
        <v>8315</v>
      </c>
      <c r="S3684">
        <f t="shared" si="230"/>
        <v>139</v>
      </c>
      <c r="T3684">
        <f t="shared" si="231"/>
        <v>2014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4">
        <f t="shared" si="228"/>
        <v>42663.116851851853</v>
      </c>
      <c r="J3685" s="14">
        <f t="shared" si="229"/>
        <v>42633.116851851853</v>
      </c>
      <c r="K3685">
        <v>1476931696</v>
      </c>
      <c r="L3685">
        <v>1474339696</v>
      </c>
      <c r="M3685" t="b">
        <v>0</v>
      </c>
      <c r="N3685">
        <v>66</v>
      </c>
      <c r="O3685" t="b">
        <v>1</v>
      </c>
      <c r="P3685" t="s">
        <v>8269</v>
      </c>
      <c r="Q3685" s="10" t="s">
        <v>8314</v>
      </c>
      <c r="R3685" t="s">
        <v>8315</v>
      </c>
      <c r="S3685">
        <f t="shared" si="230"/>
        <v>111</v>
      </c>
      <c r="T3685">
        <f t="shared" si="231"/>
        <v>2016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4">
        <f t="shared" si="228"/>
        <v>42249.180393518516</v>
      </c>
      <c r="J3686" s="14">
        <f t="shared" si="229"/>
        <v>42219.180393518516</v>
      </c>
      <c r="K3686">
        <v>1441167586</v>
      </c>
      <c r="L3686">
        <v>1438575586</v>
      </c>
      <c r="M3686" t="b">
        <v>0</v>
      </c>
      <c r="N3686">
        <v>23</v>
      </c>
      <c r="O3686" t="b">
        <v>1</v>
      </c>
      <c r="P3686" t="s">
        <v>8269</v>
      </c>
      <c r="Q3686" s="10" t="s">
        <v>8314</v>
      </c>
      <c r="R3686" t="s">
        <v>8315</v>
      </c>
      <c r="S3686">
        <f t="shared" si="230"/>
        <v>139</v>
      </c>
      <c r="T3686">
        <f t="shared" si="231"/>
        <v>2015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4">
        <f t="shared" si="228"/>
        <v>41778.875</v>
      </c>
      <c r="J3687" s="14">
        <f t="shared" si="229"/>
        <v>41753.593275462961</v>
      </c>
      <c r="K3687">
        <v>1400533200</v>
      </c>
      <c r="L3687">
        <v>1398348859</v>
      </c>
      <c r="M3687" t="b">
        <v>0</v>
      </c>
      <c r="N3687">
        <v>126</v>
      </c>
      <c r="O3687" t="b">
        <v>1</v>
      </c>
      <c r="P3687" t="s">
        <v>8269</v>
      </c>
      <c r="Q3687" s="10" t="s">
        <v>8314</v>
      </c>
      <c r="R3687" t="s">
        <v>8315</v>
      </c>
      <c r="S3687">
        <f t="shared" si="230"/>
        <v>106</v>
      </c>
      <c r="T3687">
        <f t="shared" si="231"/>
        <v>2014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4">
        <f t="shared" si="228"/>
        <v>42245.165972222225</v>
      </c>
      <c r="J3688" s="14">
        <f t="shared" si="229"/>
        <v>42230.662731481483</v>
      </c>
      <c r="K3688">
        <v>1440820740</v>
      </c>
      <c r="L3688">
        <v>1439567660</v>
      </c>
      <c r="M3688" t="b">
        <v>0</v>
      </c>
      <c r="N3688">
        <v>6</v>
      </c>
      <c r="O3688" t="b">
        <v>1</v>
      </c>
      <c r="P3688" t="s">
        <v>8269</v>
      </c>
      <c r="Q3688" s="10" t="s">
        <v>8314</v>
      </c>
      <c r="R3688" t="s">
        <v>8315</v>
      </c>
      <c r="S3688">
        <f t="shared" si="230"/>
        <v>101</v>
      </c>
      <c r="T3688">
        <f t="shared" si="231"/>
        <v>2015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4">
        <f t="shared" si="228"/>
        <v>41817.218229166669</v>
      </c>
      <c r="J3689" s="14">
        <f t="shared" si="229"/>
        <v>41787.218229166669</v>
      </c>
      <c r="K3689">
        <v>1403846055</v>
      </c>
      <c r="L3689">
        <v>1401254055</v>
      </c>
      <c r="M3689" t="b">
        <v>0</v>
      </c>
      <c r="N3689">
        <v>25</v>
      </c>
      <c r="O3689" t="b">
        <v>1</v>
      </c>
      <c r="P3689" t="s">
        <v>8269</v>
      </c>
      <c r="Q3689" s="10" t="s">
        <v>8314</v>
      </c>
      <c r="R3689" t="s">
        <v>8315</v>
      </c>
      <c r="S3689">
        <f t="shared" si="230"/>
        <v>100</v>
      </c>
      <c r="T3689">
        <f t="shared" si="231"/>
        <v>2014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4">
        <f t="shared" si="228"/>
        <v>41859.787083333329</v>
      </c>
      <c r="J3690" s="14">
        <f t="shared" si="229"/>
        <v>41829.787083333329</v>
      </c>
      <c r="K3690">
        <v>1407524004</v>
      </c>
      <c r="L3690">
        <v>1404932004</v>
      </c>
      <c r="M3690" t="b">
        <v>0</v>
      </c>
      <c r="N3690">
        <v>39</v>
      </c>
      <c r="O3690" t="b">
        <v>1</v>
      </c>
      <c r="P3690" t="s">
        <v>8269</v>
      </c>
      <c r="Q3690" s="10" t="s">
        <v>8314</v>
      </c>
      <c r="R3690" t="s">
        <v>8315</v>
      </c>
      <c r="S3690">
        <f t="shared" si="230"/>
        <v>109</v>
      </c>
      <c r="T3690">
        <f t="shared" si="231"/>
        <v>2014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4">
        <f t="shared" si="228"/>
        <v>42176.934027777781</v>
      </c>
      <c r="J3691" s="14">
        <f t="shared" si="229"/>
        <v>42147.826840277776</v>
      </c>
      <c r="K3691">
        <v>1434925500</v>
      </c>
      <c r="L3691">
        <v>1432410639</v>
      </c>
      <c r="M3691" t="b">
        <v>0</v>
      </c>
      <c r="N3691">
        <v>62</v>
      </c>
      <c r="O3691" t="b">
        <v>1</v>
      </c>
      <c r="P3691" t="s">
        <v>8269</v>
      </c>
      <c r="Q3691" s="10" t="s">
        <v>8314</v>
      </c>
      <c r="R3691" t="s">
        <v>8315</v>
      </c>
      <c r="S3691">
        <f t="shared" si="230"/>
        <v>118</v>
      </c>
      <c r="T3691">
        <f t="shared" si="231"/>
        <v>2015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4">
        <f t="shared" si="228"/>
        <v>41970.639849537038</v>
      </c>
      <c r="J3692" s="14">
        <f t="shared" si="229"/>
        <v>41940.598182870373</v>
      </c>
      <c r="K3692">
        <v>1417101683</v>
      </c>
      <c r="L3692">
        <v>1414506083</v>
      </c>
      <c r="M3692" t="b">
        <v>0</v>
      </c>
      <c r="N3692">
        <v>31</v>
      </c>
      <c r="O3692" t="b">
        <v>1</v>
      </c>
      <c r="P3692" t="s">
        <v>8269</v>
      </c>
      <c r="Q3692" s="10" t="s">
        <v>8314</v>
      </c>
      <c r="R3692" t="s">
        <v>8315</v>
      </c>
      <c r="S3692">
        <f t="shared" si="230"/>
        <v>120</v>
      </c>
      <c r="T3692">
        <f t="shared" si="231"/>
        <v>2014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4">
        <f t="shared" si="228"/>
        <v>42065.207638888889</v>
      </c>
      <c r="J3693" s="14">
        <f t="shared" si="229"/>
        <v>42020.700567129628</v>
      </c>
      <c r="K3693">
        <v>1425272340</v>
      </c>
      <c r="L3693">
        <v>1421426929</v>
      </c>
      <c r="M3693" t="b">
        <v>0</v>
      </c>
      <c r="N3693">
        <v>274</v>
      </c>
      <c r="O3693" t="b">
        <v>1</v>
      </c>
      <c r="P3693" t="s">
        <v>8269</v>
      </c>
      <c r="Q3693" s="10" t="s">
        <v>8314</v>
      </c>
      <c r="R3693" t="s">
        <v>8315</v>
      </c>
      <c r="S3693">
        <f t="shared" si="230"/>
        <v>128</v>
      </c>
      <c r="T3693">
        <f t="shared" si="231"/>
        <v>2015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4">
        <f t="shared" si="228"/>
        <v>41901</v>
      </c>
      <c r="J3694" s="14">
        <f t="shared" si="229"/>
        <v>41891.96503472222</v>
      </c>
      <c r="K3694">
        <v>1411084800</v>
      </c>
      <c r="L3694">
        <v>1410304179</v>
      </c>
      <c r="M3694" t="b">
        <v>0</v>
      </c>
      <c r="N3694">
        <v>17</v>
      </c>
      <c r="O3694" t="b">
        <v>1</v>
      </c>
      <c r="P3694" t="s">
        <v>8269</v>
      </c>
      <c r="Q3694" s="10" t="s">
        <v>8314</v>
      </c>
      <c r="R3694" t="s">
        <v>8315</v>
      </c>
      <c r="S3694">
        <f t="shared" si="230"/>
        <v>126</v>
      </c>
      <c r="T3694">
        <f t="shared" si="231"/>
        <v>2014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4">
        <f t="shared" si="228"/>
        <v>42338.9375</v>
      </c>
      <c r="J3695" s="14">
        <f t="shared" si="229"/>
        <v>42309.191307870366</v>
      </c>
      <c r="K3695">
        <v>1448922600</v>
      </c>
      <c r="L3695">
        <v>1446352529</v>
      </c>
      <c r="M3695" t="b">
        <v>0</v>
      </c>
      <c r="N3695">
        <v>14</v>
      </c>
      <c r="O3695" t="b">
        <v>1</v>
      </c>
      <c r="P3695" t="s">
        <v>8269</v>
      </c>
      <c r="Q3695" s="10" t="s">
        <v>8314</v>
      </c>
      <c r="R3695" t="s">
        <v>8315</v>
      </c>
      <c r="S3695">
        <f t="shared" si="230"/>
        <v>129</v>
      </c>
      <c r="T3695">
        <f t="shared" si="231"/>
        <v>2015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4">
        <f t="shared" si="228"/>
        <v>42527.083333333328</v>
      </c>
      <c r="J3696" s="14">
        <f t="shared" si="229"/>
        <v>42490.133877314816</v>
      </c>
      <c r="K3696">
        <v>1465178400</v>
      </c>
      <c r="L3696">
        <v>1461985967</v>
      </c>
      <c r="M3696" t="b">
        <v>0</v>
      </c>
      <c r="N3696">
        <v>60</v>
      </c>
      <c r="O3696" t="b">
        <v>1</v>
      </c>
      <c r="P3696" t="s">
        <v>8269</v>
      </c>
      <c r="Q3696" s="10" t="s">
        <v>8314</v>
      </c>
      <c r="R3696" t="s">
        <v>8315</v>
      </c>
      <c r="S3696">
        <f t="shared" si="230"/>
        <v>107</v>
      </c>
      <c r="T3696">
        <f t="shared" si="231"/>
        <v>2016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4">
        <f t="shared" si="228"/>
        <v>42015.870486111111</v>
      </c>
      <c r="J3697" s="14">
        <f t="shared" si="229"/>
        <v>41995.870486111111</v>
      </c>
      <c r="K3697">
        <v>1421009610</v>
      </c>
      <c r="L3697">
        <v>1419281610</v>
      </c>
      <c r="M3697" t="b">
        <v>0</v>
      </c>
      <c r="N3697">
        <v>33</v>
      </c>
      <c r="O3697" t="b">
        <v>1</v>
      </c>
      <c r="P3697" t="s">
        <v>8269</v>
      </c>
      <c r="Q3697" s="10" t="s">
        <v>8314</v>
      </c>
      <c r="R3697" t="s">
        <v>8315</v>
      </c>
      <c r="S3697">
        <f t="shared" si="230"/>
        <v>100</v>
      </c>
      <c r="T3697">
        <f t="shared" si="231"/>
        <v>2014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4">
        <f t="shared" si="228"/>
        <v>42048.617083333331</v>
      </c>
      <c r="J3698" s="14">
        <f t="shared" si="229"/>
        <v>41988.617083333331</v>
      </c>
      <c r="K3698">
        <v>1423838916</v>
      </c>
      <c r="L3698">
        <v>1418654916</v>
      </c>
      <c r="M3698" t="b">
        <v>0</v>
      </c>
      <c r="N3698">
        <v>78</v>
      </c>
      <c r="O3698" t="b">
        <v>1</v>
      </c>
      <c r="P3698" t="s">
        <v>8269</v>
      </c>
      <c r="Q3698" s="10" t="s">
        <v>8314</v>
      </c>
      <c r="R3698" t="s">
        <v>8315</v>
      </c>
      <c r="S3698">
        <f t="shared" si="230"/>
        <v>155</v>
      </c>
      <c r="T3698">
        <f t="shared" si="231"/>
        <v>2014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4">
        <f t="shared" si="228"/>
        <v>42500.465833333335</v>
      </c>
      <c r="J3699" s="14">
        <f t="shared" si="229"/>
        <v>42479.465833333335</v>
      </c>
      <c r="K3699">
        <v>1462878648</v>
      </c>
      <c r="L3699">
        <v>1461064248</v>
      </c>
      <c r="M3699" t="b">
        <v>0</v>
      </c>
      <c r="N3699">
        <v>30</v>
      </c>
      <c r="O3699" t="b">
        <v>1</v>
      </c>
      <c r="P3699" t="s">
        <v>8269</v>
      </c>
      <c r="Q3699" s="10" t="s">
        <v>8314</v>
      </c>
      <c r="R3699" t="s">
        <v>8315</v>
      </c>
      <c r="S3699">
        <f t="shared" si="230"/>
        <v>108</v>
      </c>
      <c r="T3699">
        <f t="shared" si="231"/>
        <v>2016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4">
        <f t="shared" si="228"/>
        <v>42431.806562500002</v>
      </c>
      <c r="J3700" s="14">
        <f t="shared" si="229"/>
        <v>42401.806562500002</v>
      </c>
      <c r="K3700">
        <v>1456946487</v>
      </c>
      <c r="L3700">
        <v>1454354487</v>
      </c>
      <c r="M3700" t="b">
        <v>0</v>
      </c>
      <c r="N3700">
        <v>136</v>
      </c>
      <c r="O3700" t="b">
        <v>1</v>
      </c>
      <c r="P3700" t="s">
        <v>8269</v>
      </c>
      <c r="Q3700" s="10" t="s">
        <v>8314</v>
      </c>
      <c r="R3700" t="s">
        <v>8315</v>
      </c>
      <c r="S3700">
        <f t="shared" si="230"/>
        <v>111</v>
      </c>
      <c r="T3700">
        <f t="shared" si="231"/>
        <v>2016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4">
        <f t="shared" si="228"/>
        <v>41927.602037037039</v>
      </c>
      <c r="J3701" s="14">
        <f t="shared" si="229"/>
        <v>41897.602037037039</v>
      </c>
      <c r="K3701">
        <v>1413383216</v>
      </c>
      <c r="L3701">
        <v>1410791216</v>
      </c>
      <c r="M3701" t="b">
        <v>0</v>
      </c>
      <c r="N3701">
        <v>40</v>
      </c>
      <c r="O3701" t="b">
        <v>1</v>
      </c>
      <c r="P3701" t="s">
        <v>8269</v>
      </c>
      <c r="Q3701" s="10" t="s">
        <v>8314</v>
      </c>
      <c r="R3701" t="s">
        <v>8315</v>
      </c>
      <c r="S3701">
        <f t="shared" si="230"/>
        <v>101</v>
      </c>
      <c r="T3701">
        <f t="shared" si="231"/>
        <v>2014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4">
        <f t="shared" si="228"/>
        <v>41912.666666666664</v>
      </c>
      <c r="J3702" s="14">
        <f t="shared" si="229"/>
        <v>41882.585648148146</v>
      </c>
      <c r="K3702">
        <v>1412092800</v>
      </c>
      <c r="L3702">
        <v>1409493800</v>
      </c>
      <c r="M3702" t="b">
        <v>0</v>
      </c>
      <c r="N3702">
        <v>18</v>
      </c>
      <c r="O3702" t="b">
        <v>1</v>
      </c>
      <c r="P3702" t="s">
        <v>8269</v>
      </c>
      <c r="Q3702" s="10" t="s">
        <v>8314</v>
      </c>
      <c r="R3702" t="s">
        <v>8315</v>
      </c>
      <c r="S3702">
        <f t="shared" si="230"/>
        <v>121</v>
      </c>
      <c r="T3702">
        <f t="shared" si="231"/>
        <v>2014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4">
        <f t="shared" si="228"/>
        <v>42159.541585648149</v>
      </c>
      <c r="J3703" s="14">
        <f t="shared" si="229"/>
        <v>42129.541585648149</v>
      </c>
      <c r="K3703">
        <v>1433422793</v>
      </c>
      <c r="L3703">
        <v>1430830793</v>
      </c>
      <c r="M3703" t="b">
        <v>0</v>
      </c>
      <c r="N3703">
        <v>39</v>
      </c>
      <c r="O3703" t="b">
        <v>1</v>
      </c>
      <c r="P3703" t="s">
        <v>8269</v>
      </c>
      <c r="Q3703" s="10" t="s">
        <v>8314</v>
      </c>
      <c r="R3703" t="s">
        <v>8315</v>
      </c>
      <c r="S3703">
        <f t="shared" si="230"/>
        <v>100</v>
      </c>
      <c r="T3703">
        <f t="shared" si="231"/>
        <v>2015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4">
        <f t="shared" si="228"/>
        <v>42561.957638888889</v>
      </c>
      <c r="J3704" s="14">
        <f t="shared" si="229"/>
        <v>42524.53800925926</v>
      </c>
      <c r="K3704">
        <v>1468191540</v>
      </c>
      <c r="L3704">
        <v>1464958484</v>
      </c>
      <c r="M3704" t="b">
        <v>0</v>
      </c>
      <c r="N3704">
        <v>21</v>
      </c>
      <c r="O3704" t="b">
        <v>1</v>
      </c>
      <c r="P3704" t="s">
        <v>8269</v>
      </c>
      <c r="Q3704" s="10" t="s">
        <v>8314</v>
      </c>
      <c r="R3704" t="s">
        <v>8315</v>
      </c>
      <c r="S3704">
        <f t="shared" si="230"/>
        <v>109</v>
      </c>
      <c r="T3704">
        <f t="shared" si="231"/>
        <v>2016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4">
        <f t="shared" si="228"/>
        <v>42595.290972222225</v>
      </c>
      <c r="J3705" s="14">
        <f t="shared" si="229"/>
        <v>42556.504490740743</v>
      </c>
      <c r="K3705">
        <v>1471071540</v>
      </c>
      <c r="L3705">
        <v>1467720388</v>
      </c>
      <c r="M3705" t="b">
        <v>0</v>
      </c>
      <c r="N3705">
        <v>30</v>
      </c>
      <c r="O3705" t="b">
        <v>1</v>
      </c>
      <c r="P3705" t="s">
        <v>8269</v>
      </c>
      <c r="Q3705" s="10" t="s">
        <v>8314</v>
      </c>
      <c r="R3705" t="s">
        <v>8315</v>
      </c>
      <c r="S3705">
        <f t="shared" si="230"/>
        <v>123</v>
      </c>
      <c r="T3705">
        <f t="shared" si="231"/>
        <v>2016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4">
        <f t="shared" si="228"/>
        <v>42521.689745370371</v>
      </c>
      <c r="J3706" s="14">
        <f t="shared" si="229"/>
        <v>42461.689745370371</v>
      </c>
      <c r="K3706">
        <v>1464712394</v>
      </c>
      <c r="L3706">
        <v>1459528394</v>
      </c>
      <c r="M3706" t="b">
        <v>0</v>
      </c>
      <c r="N3706">
        <v>27</v>
      </c>
      <c r="O3706" t="b">
        <v>1</v>
      </c>
      <c r="P3706" t="s">
        <v>8269</v>
      </c>
      <c r="Q3706" s="10" t="s">
        <v>8314</v>
      </c>
      <c r="R3706" t="s">
        <v>8315</v>
      </c>
      <c r="S3706">
        <f t="shared" si="230"/>
        <v>136</v>
      </c>
      <c r="T3706">
        <f t="shared" si="231"/>
        <v>2016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4">
        <f t="shared" si="228"/>
        <v>41813.75</v>
      </c>
      <c r="J3707" s="14">
        <f t="shared" si="229"/>
        <v>41792.542986111112</v>
      </c>
      <c r="K3707">
        <v>1403546400</v>
      </c>
      <c r="L3707">
        <v>1401714114</v>
      </c>
      <c r="M3707" t="b">
        <v>0</v>
      </c>
      <c r="N3707">
        <v>35</v>
      </c>
      <c r="O3707" t="b">
        <v>1</v>
      </c>
      <c r="P3707" t="s">
        <v>8269</v>
      </c>
      <c r="Q3707" s="10" t="s">
        <v>8314</v>
      </c>
      <c r="R3707" t="s">
        <v>8315</v>
      </c>
      <c r="S3707">
        <f t="shared" si="230"/>
        <v>103</v>
      </c>
      <c r="T3707">
        <f t="shared" si="231"/>
        <v>2014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4">
        <f t="shared" si="228"/>
        <v>41894.913761574076</v>
      </c>
      <c r="J3708" s="14">
        <f t="shared" si="229"/>
        <v>41879.913761574076</v>
      </c>
      <c r="K3708">
        <v>1410558949</v>
      </c>
      <c r="L3708">
        <v>1409262949</v>
      </c>
      <c r="M3708" t="b">
        <v>0</v>
      </c>
      <c r="N3708">
        <v>13</v>
      </c>
      <c r="O3708" t="b">
        <v>1</v>
      </c>
      <c r="P3708" t="s">
        <v>8269</v>
      </c>
      <c r="Q3708" s="10" t="s">
        <v>8314</v>
      </c>
      <c r="R3708" t="s">
        <v>8315</v>
      </c>
      <c r="S3708">
        <f t="shared" si="230"/>
        <v>121</v>
      </c>
      <c r="T3708">
        <f t="shared" si="231"/>
        <v>2014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4">
        <f t="shared" si="228"/>
        <v>42573.226388888885</v>
      </c>
      <c r="J3709" s="14">
        <f t="shared" si="229"/>
        <v>42552.048356481479</v>
      </c>
      <c r="K3709">
        <v>1469165160</v>
      </c>
      <c r="L3709">
        <v>1467335378</v>
      </c>
      <c r="M3709" t="b">
        <v>0</v>
      </c>
      <c r="N3709">
        <v>23</v>
      </c>
      <c r="O3709" t="b">
        <v>1</v>
      </c>
      <c r="P3709" t="s">
        <v>8269</v>
      </c>
      <c r="Q3709" s="10" t="s">
        <v>8314</v>
      </c>
      <c r="R3709" t="s">
        <v>8315</v>
      </c>
      <c r="S3709">
        <f t="shared" si="230"/>
        <v>186</v>
      </c>
      <c r="T3709">
        <f t="shared" si="231"/>
        <v>2016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4">
        <f t="shared" si="228"/>
        <v>41824.142199074071</v>
      </c>
      <c r="J3710" s="14">
        <f t="shared" si="229"/>
        <v>41810.142199074071</v>
      </c>
      <c r="K3710">
        <v>1404444286</v>
      </c>
      <c r="L3710">
        <v>1403234686</v>
      </c>
      <c r="M3710" t="b">
        <v>0</v>
      </c>
      <c r="N3710">
        <v>39</v>
      </c>
      <c r="O3710" t="b">
        <v>1</v>
      </c>
      <c r="P3710" t="s">
        <v>8269</v>
      </c>
      <c r="Q3710" s="10" t="s">
        <v>8314</v>
      </c>
      <c r="R3710" t="s">
        <v>8315</v>
      </c>
      <c r="S3710">
        <f t="shared" si="230"/>
        <v>300</v>
      </c>
      <c r="T3710">
        <f t="shared" si="231"/>
        <v>2014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4">
        <f t="shared" si="228"/>
        <v>41815.707708333335</v>
      </c>
      <c r="J3711" s="14">
        <f t="shared" si="229"/>
        <v>41785.707708333335</v>
      </c>
      <c r="K3711">
        <v>1403715546</v>
      </c>
      <c r="L3711">
        <v>1401123546</v>
      </c>
      <c r="M3711" t="b">
        <v>0</v>
      </c>
      <c r="N3711">
        <v>35</v>
      </c>
      <c r="O3711" t="b">
        <v>1</v>
      </c>
      <c r="P3711" t="s">
        <v>8269</v>
      </c>
      <c r="Q3711" s="10" t="s">
        <v>8314</v>
      </c>
      <c r="R3711" t="s">
        <v>8315</v>
      </c>
      <c r="S3711">
        <f t="shared" si="230"/>
        <v>108</v>
      </c>
      <c r="T3711">
        <f t="shared" si="231"/>
        <v>2014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4">
        <f t="shared" si="228"/>
        <v>42097.576249999998</v>
      </c>
      <c r="J3712" s="14">
        <f t="shared" si="229"/>
        <v>42072.576249999998</v>
      </c>
      <c r="K3712">
        <v>1428068988</v>
      </c>
      <c r="L3712">
        <v>1425908988</v>
      </c>
      <c r="M3712" t="b">
        <v>0</v>
      </c>
      <c r="N3712">
        <v>27</v>
      </c>
      <c r="O3712" t="b">
        <v>1</v>
      </c>
      <c r="P3712" t="s">
        <v>8269</v>
      </c>
      <c r="Q3712" s="10" t="s">
        <v>8314</v>
      </c>
      <c r="R3712" t="s">
        <v>8315</v>
      </c>
      <c r="S3712">
        <f t="shared" si="230"/>
        <v>141</v>
      </c>
      <c r="T3712">
        <f t="shared" si="231"/>
        <v>2015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4">
        <f t="shared" si="228"/>
        <v>41805.666666666664</v>
      </c>
      <c r="J3713" s="14">
        <f t="shared" si="229"/>
        <v>41779.724224537036</v>
      </c>
      <c r="K3713">
        <v>1402848000</v>
      </c>
      <c r="L3713">
        <v>1400606573</v>
      </c>
      <c r="M3713" t="b">
        <v>0</v>
      </c>
      <c r="N3713">
        <v>21</v>
      </c>
      <c r="O3713" t="b">
        <v>1</v>
      </c>
      <c r="P3713" t="s">
        <v>8269</v>
      </c>
      <c r="Q3713" s="10" t="s">
        <v>8314</v>
      </c>
      <c r="R3713" t="s">
        <v>8315</v>
      </c>
      <c r="S3713">
        <f t="shared" si="230"/>
        <v>114</v>
      </c>
      <c r="T3713">
        <f t="shared" si="231"/>
        <v>2014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4">
        <f t="shared" ref="I3714:I3777" si="232">K3714/60/60/24+DATE(1970,1,1)</f>
        <v>42155.290972222225</v>
      </c>
      <c r="J3714" s="14">
        <f t="shared" ref="J3714:J3777" si="233">L3714/60/60/24+DATE(1970,1,1)</f>
        <v>42134.172071759262</v>
      </c>
      <c r="K3714">
        <v>1433055540</v>
      </c>
      <c r="L3714">
        <v>1431230867</v>
      </c>
      <c r="M3714" t="b">
        <v>0</v>
      </c>
      <c r="N3714">
        <v>104</v>
      </c>
      <c r="O3714" t="b">
        <v>1</v>
      </c>
      <c r="P3714" t="s">
        <v>8269</v>
      </c>
      <c r="Q3714" s="10" t="s">
        <v>8314</v>
      </c>
      <c r="R3714" t="s">
        <v>8315</v>
      </c>
      <c r="S3714">
        <f t="shared" ref="S3714:S3777" si="234">ROUND(E3714/D3714*100,0)</f>
        <v>154</v>
      </c>
      <c r="T3714">
        <f t="shared" ref="T3714:T3777" si="235">YEAR(J3714)</f>
        <v>2015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4">
        <f t="shared" si="232"/>
        <v>42525.738032407404</v>
      </c>
      <c r="J3715" s="14">
        <f t="shared" si="233"/>
        <v>42505.738032407404</v>
      </c>
      <c r="K3715">
        <v>1465062166</v>
      </c>
      <c r="L3715">
        <v>1463334166</v>
      </c>
      <c r="M3715" t="b">
        <v>0</v>
      </c>
      <c r="N3715">
        <v>19</v>
      </c>
      <c r="O3715" t="b">
        <v>1</v>
      </c>
      <c r="P3715" t="s">
        <v>8269</v>
      </c>
      <c r="Q3715" s="10" t="s">
        <v>8314</v>
      </c>
      <c r="R3715" t="s">
        <v>8315</v>
      </c>
      <c r="S3715">
        <f t="shared" si="234"/>
        <v>102</v>
      </c>
      <c r="T3715">
        <f t="shared" si="235"/>
        <v>2016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4">
        <f t="shared" si="232"/>
        <v>42150.165972222225</v>
      </c>
      <c r="J3716" s="14">
        <f t="shared" si="233"/>
        <v>42118.556331018524</v>
      </c>
      <c r="K3716">
        <v>1432612740</v>
      </c>
      <c r="L3716">
        <v>1429881667</v>
      </c>
      <c r="M3716" t="b">
        <v>0</v>
      </c>
      <c r="N3716">
        <v>97</v>
      </c>
      <c r="O3716" t="b">
        <v>1</v>
      </c>
      <c r="P3716" t="s">
        <v>8269</v>
      </c>
      <c r="Q3716" s="10" t="s">
        <v>8314</v>
      </c>
      <c r="R3716" t="s">
        <v>8315</v>
      </c>
      <c r="S3716">
        <f t="shared" si="234"/>
        <v>102</v>
      </c>
      <c r="T3716">
        <f t="shared" si="235"/>
        <v>2015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4">
        <f t="shared" si="232"/>
        <v>42094.536111111112</v>
      </c>
      <c r="J3717" s="14">
        <f t="shared" si="233"/>
        <v>42036.995590277773</v>
      </c>
      <c r="K3717">
        <v>1427806320</v>
      </c>
      <c r="L3717">
        <v>1422834819</v>
      </c>
      <c r="M3717" t="b">
        <v>0</v>
      </c>
      <c r="N3717">
        <v>27</v>
      </c>
      <c r="O3717" t="b">
        <v>1</v>
      </c>
      <c r="P3717" t="s">
        <v>8269</v>
      </c>
      <c r="Q3717" s="10" t="s">
        <v>8314</v>
      </c>
      <c r="R3717" t="s">
        <v>8315</v>
      </c>
      <c r="S3717">
        <f t="shared" si="234"/>
        <v>103</v>
      </c>
      <c r="T3717">
        <f t="shared" si="235"/>
        <v>2015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4">
        <f t="shared" si="232"/>
        <v>42390.887835648144</v>
      </c>
      <c r="J3718" s="14">
        <f t="shared" si="233"/>
        <v>42360.887835648144</v>
      </c>
      <c r="K3718">
        <v>1453411109</v>
      </c>
      <c r="L3718">
        <v>1450819109</v>
      </c>
      <c r="M3718" t="b">
        <v>0</v>
      </c>
      <c r="N3718">
        <v>24</v>
      </c>
      <c r="O3718" t="b">
        <v>1</v>
      </c>
      <c r="P3718" t="s">
        <v>8269</v>
      </c>
      <c r="Q3718" s="10" t="s">
        <v>8314</v>
      </c>
      <c r="R3718" t="s">
        <v>8315</v>
      </c>
      <c r="S3718">
        <f t="shared" si="234"/>
        <v>156</v>
      </c>
      <c r="T3718">
        <f t="shared" si="235"/>
        <v>2015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4">
        <f t="shared" si="232"/>
        <v>42133.866307870368</v>
      </c>
      <c r="J3719" s="14">
        <f t="shared" si="233"/>
        <v>42102.866307870368</v>
      </c>
      <c r="K3719">
        <v>1431204449</v>
      </c>
      <c r="L3719">
        <v>1428526049</v>
      </c>
      <c r="M3719" t="b">
        <v>0</v>
      </c>
      <c r="N3719">
        <v>13</v>
      </c>
      <c r="O3719" t="b">
        <v>1</v>
      </c>
      <c r="P3719" t="s">
        <v>8269</v>
      </c>
      <c r="Q3719" s="10" t="s">
        <v>8314</v>
      </c>
      <c r="R3719" t="s">
        <v>8315</v>
      </c>
      <c r="S3719">
        <f t="shared" si="234"/>
        <v>101</v>
      </c>
      <c r="T3719">
        <f t="shared" si="235"/>
        <v>2015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4">
        <f t="shared" si="232"/>
        <v>42062.716145833328</v>
      </c>
      <c r="J3720" s="14">
        <f t="shared" si="233"/>
        <v>42032.716145833328</v>
      </c>
      <c r="K3720">
        <v>1425057075</v>
      </c>
      <c r="L3720">
        <v>1422465075</v>
      </c>
      <c r="M3720" t="b">
        <v>0</v>
      </c>
      <c r="N3720">
        <v>46</v>
      </c>
      <c r="O3720" t="b">
        <v>1</v>
      </c>
      <c r="P3720" t="s">
        <v>8269</v>
      </c>
      <c r="Q3720" s="10" t="s">
        <v>8314</v>
      </c>
      <c r="R3720" t="s">
        <v>8315</v>
      </c>
      <c r="S3720">
        <f t="shared" si="234"/>
        <v>239</v>
      </c>
      <c r="T3720">
        <f t="shared" si="235"/>
        <v>2015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4">
        <f t="shared" si="232"/>
        <v>42177.729930555557</v>
      </c>
      <c r="J3721" s="14">
        <f t="shared" si="233"/>
        <v>42147.729930555557</v>
      </c>
      <c r="K3721">
        <v>1434994266</v>
      </c>
      <c r="L3721">
        <v>1432402266</v>
      </c>
      <c r="M3721" t="b">
        <v>0</v>
      </c>
      <c r="N3721">
        <v>4</v>
      </c>
      <c r="O3721" t="b">
        <v>1</v>
      </c>
      <c r="P3721" t="s">
        <v>8269</v>
      </c>
      <c r="Q3721" s="10" t="s">
        <v>8314</v>
      </c>
      <c r="R3721" t="s">
        <v>8315</v>
      </c>
      <c r="S3721">
        <f t="shared" si="234"/>
        <v>210</v>
      </c>
      <c r="T3721">
        <f t="shared" si="235"/>
        <v>2015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4">
        <f t="shared" si="232"/>
        <v>42187.993125000001</v>
      </c>
      <c r="J3722" s="14">
        <f t="shared" si="233"/>
        <v>42165.993125000001</v>
      </c>
      <c r="K3722">
        <v>1435881006</v>
      </c>
      <c r="L3722">
        <v>1433980206</v>
      </c>
      <c r="M3722" t="b">
        <v>0</v>
      </c>
      <c r="N3722">
        <v>40</v>
      </c>
      <c r="O3722" t="b">
        <v>1</v>
      </c>
      <c r="P3722" t="s">
        <v>8269</v>
      </c>
      <c r="Q3722" s="10" t="s">
        <v>8314</v>
      </c>
      <c r="R3722" t="s">
        <v>8315</v>
      </c>
      <c r="S3722">
        <f t="shared" si="234"/>
        <v>105</v>
      </c>
      <c r="T3722">
        <f t="shared" si="235"/>
        <v>2015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4">
        <f t="shared" si="232"/>
        <v>41948.977824074071</v>
      </c>
      <c r="J3723" s="14">
        <f t="shared" si="233"/>
        <v>41927.936157407406</v>
      </c>
      <c r="K3723">
        <v>1415230084</v>
      </c>
      <c r="L3723">
        <v>1413412084</v>
      </c>
      <c r="M3723" t="b">
        <v>0</v>
      </c>
      <c r="N3723">
        <v>44</v>
      </c>
      <c r="O3723" t="b">
        <v>1</v>
      </c>
      <c r="P3723" t="s">
        <v>8269</v>
      </c>
      <c r="Q3723" s="10" t="s">
        <v>8314</v>
      </c>
      <c r="R3723" t="s">
        <v>8315</v>
      </c>
      <c r="S3723">
        <f t="shared" si="234"/>
        <v>101</v>
      </c>
      <c r="T3723">
        <f t="shared" si="235"/>
        <v>2014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4">
        <f t="shared" si="232"/>
        <v>42411.957638888889</v>
      </c>
      <c r="J3724" s="14">
        <f t="shared" si="233"/>
        <v>42381.671840277777</v>
      </c>
      <c r="K3724">
        <v>1455231540</v>
      </c>
      <c r="L3724">
        <v>1452614847</v>
      </c>
      <c r="M3724" t="b">
        <v>0</v>
      </c>
      <c r="N3724">
        <v>35</v>
      </c>
      <c r="O3724" t="b">
        <v>1</v>
      </c>
      <c r="P3724" t="s">
        <v>8269</v>
      </c>
      <c r="Q3724" s="10" t="s">
        <v>8314</v>
      </c>
      <c r="R3724" t="s">
        <v>8315</v>
      </c>
      <c r="S3724">
        <f t="shared" si="234"/>
        <v>111</v>
      </c>
      <c r="T3724">
        <f t="shared" si="235"/>
        <v>2016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4">
        <f t="shared" si="232"/>
        <v>41973.794699074075</v>
      </c>
      <c r="J3725" s="14">
        <f t="shared" si="233"/>
        <v>41943.753032407411</v>
      </c>
      <c r="K3725">
        <v>1417374262</v>
      </c>
      <c r="L3725">
        <v>1414778662</v>
      </c>
      <c r="M3725" t="b">
        <v>0</v>
      </c>
      <c r="N3725">
        <v>63</v>
      </c>
      <c r="O3725" t="b">
        <v>1</v>
      </c>
      <c r="P3725" t="s">
        <v>8269</v>
      </c>
      <c r="Q3725" s="10" t="s">
        <v>8314</v>
      </c>
      <c r="R3725" t="s">
        <v>8315</v>
      </c>
      <c r="S3725">
        <f t="shared" si="234"/>
        <v>102</v>
      </c>
      <c r="T3725">
        <f t="shared" si="235"/>
        <v>2014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4">
        <f t="shared" si="232"/>
        <v>42494.958333333328</v>
      </c>
      <c r="J3726" s="14">
        <f t="shared" si="233"/>
        <v>42465.491435185191</v>
      </c>
      <c r="K3726">
        <v>1462402800</v>
      </c>
      <c r="L3726">
        <v>1459856860</v>
      </c>
      <c r="M3726" t="b">
        <v>0</v>
      </c>
      <c r="N3726">
        <v>89</v>
      </c>
      <c r="O3726" t="b">
        <v>1</v>
      </c>
      <c r="P3726" t="s">
        <v>8269</v>
      </c>
      <c r="Q3726" s="10" t="s">
        <v>8314</v>
      </c>
      <c r="R3726" t="s">
        <v>8315</v>
      </c>
      <c r="S3726">
        <f t="shared" si="234"/>
        <v>103</v>
      </c>
      <c r="T3726">
        <f t="shared" si="235"/>
        <v>2016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4">
        <f t="shared" si="232"/>
        <v>42418.895833333328</v>
      </c>
      <c r="J3727" s="14">
        <f t="shared" si="233"/>
        <v>42401.945219907408</v>
      </c>
      <c r="K3727">
        <v>1455831000</v>
      </c>
      <c r="L3727">
        <v>1454366467</v>
      </c>
      <c r="M3727" t="b">
        <v>0</v>
      </c>
      <c r="N3727">
        <v>15</v>
      </c>
      <c r="O3727" t="b">
        <v>1</v>
      </c>
      <c r="P3727" t="s">
        <v>8269</v>
      </c>
      <c r="Q3727" s="10" t="s">
        <v>8314</v>
      </c>
      <c r="R3727" t="s">
        <v>8315</v>
      </c>
      <c r="S3727">
        <f t="shared" si="234"/>
        <v>127</v>
      </c>
      <c r="T3727">
        <f t="shared" si="235"/>
        <v>2016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4">
        <f t="shared" si="232"/>
        <v>42489.875</v>
      </c>
      <c r="J3728" s="14">
        <f t="shared" si="233"/>
        <v>42462.140868055561</v>
      </c>
      <c r="K3728">
        <v>1461963600</v>
      </c>
      <c r="L3728">
        <v>1459567371</v>
      </c>
      <c r="M3728" t="b">
        <v>0</v>
      </c>
      <c r="N3728">
        <v>46</v>
      </c>
      <c r="O3728" t="b">
        <v>1</v>
      </c>
      <c r="P3728" t="s">
        <v>8269</v>
      </c>
      <c r="Q3728" s="10" t="s">
        <v>8314</v>
      </c>
      <c r="R3728" t="s">
        <v>8315</v>
      </c>
      <c r="S3728">
        <f t="shared" si="234"/>
        <v>339</v>
      </c>
      <c r="T3728">
        <f t="shared" si="235"/>
        <v>2016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4">
        <f t="shared" si="232"/>
        <v>42663.204861111109</v>
      </c>
      <c r="J3729" s="14">
        <f t="shared" si="233"/>
        <v>42632.348310185189</v>
      </c>
      <c r="K3729">
        <v>1476939300</v>
      </c>
      <c r="L3729">
        <v>1474273294</v>
      </c>
      <c r="M3729" t="b">
        <v>0</v>
      </c>
      <c r="N3729">
        <v>33</v>
      </c>
      <c r="O3729" t="b">
        <v>1</v>
      </c>
      <c r="P3729" t="s">
        <v>8269</v>
      </c>
      <c r="Q3729" s="10" t="s">
        <v>8314</v>
      </c>
      <c r="R3729" t="s">
        <v>8315</v>
      </c>
      <c r="S3729">
        <f t="shared" si="234"/>
        <v>101</v>
      </c>
      <c r="T3729">
        <f t="shared" si="235"/>
        <v>2016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4">
        <f t="shared" si="232"/>
        <v>42235.171018518522</v>
      </c>
      <c r="J3730" s="14">
        <f t="shared" si="233"/>
        <v>42205.171018518522</v>
      </c>
      <c r="K3730">
        <v>1439957176</v>
      </c>
      <c r="L3730">
        <v>1437365176</v>
      </c>
      <c r="M3730" t="b">
        <v>0</v>
      </c>
      <c r="N3730">
        <v>31</v>
      </c>
      <c r="O3730" t="b">
        <v>0</v>
      </c>
      <c r="P3730" t="s">
        <v>8269</v>
      </c>
      <c r="Q3730" s="10" t="s">
        <v>8314</v>
      </c>
      <c r="R3730" t="s">
        <v>8315</v>
      </c>
      <c r="S3730">
        <f t="shared" si="234"/>
        <v>9</v>
      </c>
      <c r="T3730">
        <f t="shared" si="235"/>
        <v>2015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4">
        <f t="shared" si="232"/>
        <v>42086.16333333333</v>
      </c>
      <c r="J3731" s="14">
        <f t="shared" si="233"/>
        <v>42041.205000000002</v>
      </c>
      <c r="K3731">
        <v>1427082912</v>
      </c>
      <c r="L3731">
        <v>1423198512</v>
      </c>
      <c r="M3731" t="b">
        <v>0</v>
      </c>
      <c r="N3731">
        <v>5</v>
      </c>
      <c r="O3731" t="b">
        <v>0</v>
      </c>
      <c r="P3731" t="s">
        <v>8269</v>
      </c>
      <c r="Q3731" s="10" t="s">
        <v>8314</v>
      </c>
      <c r="R3731" t="s">
        <v>8315</v>
      </c>
      <c r="S3731">
        <f t="shared" si="234"/>
        <v>7</v>
      </c>
      <c r="T3731">
        <f t="shared" si="235"/>
        <v>2015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4">
        <f t="shared" si="232"/>
        <v>42233.677766203706</v>
      </c>
      <c r="J3732" s="14">
        <f t="shared" si="233"/>
        <v>42203.677766203706</v>
      </c>
      <c r="K3732">
        <v>1439828159</v>
      </c>
      <c r="L3732">
        <v>1437236159</v>
      </c>
      <c r="M3732" t="b">
        <v>0</v>
      </c>
      <c r="N3732">
        <v>1</v>
      </c>
      <c r="O3732" t="b">
        <v>0</v>
      </c>
      <c r="P3732" t="s">
        <v>8269</v>
      </c>
      <c r="Q3732" s="10" t="s">
        <v>8314</v>
      </c>
      <c r="R3732" t="s">
        <v>8315</v>
      </c>
      <c r="S3732">
        <f t="shared" si="234"/>
        <v>10</v>
      </c>
      <c r="T3732">
        <f t="shared" si="235"/>
        <v>2015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4">
        <f t="shared" si="232"/>
        <v>42014.140972222223</v>
      </c>
      <c r="J3733" s="14">
        <f t="shared" si="233"/>
        <v>41983.752847222218</v>
      </c>
      <c r="K3733">
        <v>1420860180</v>
      </c>
      <c r="L3733">
        <v>1418234646</v>
      </c>
      <c r="M3733" t="b">
        <v>0</v>
      </c>
      <c r="N3733">
        <v>12</v>
      </c>
      <c r="O3733" t="b">
        <v>0</v>
      </c>
      <c r="P3733" t="s">
        <v>8269</v>
      </c>
      <c r="Q3733" s="10" t="s">
        <v>8314</v>
      </c>
      <c r="R3733" t="s">
        <v>8315</v>
      </c>
      <c r="S3733">
        <f t="shared" si="234"/>
        <v>11</v>
      </c>
      <c r="T3733">
        <f t="shared" si="235"/>
        <v>2014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4">
        <f t="shared" si="232"/>
        <v>42028.5</v>
      </c>
      <c r="J3734" s="14">
        <f t="shared" si="233"/>
        <v>41968.677465277782</v>
      </c>
      <c r="K3734">
        <v>1422100800</v>
      </c>
      <c r="L3734">
        <v>1416932133</v>
      </c>
      <c r="M3734" t="b">
        <v>0</v>
      </c>
      <c r="N3734">
        <v>4</v>
      </c>
      <c r="O3734" t="b">
        <v>0</v>
      </c>
      <c r="P3734" t="s">
        <v>8269</v>
      </c>
      <c r="Q3734" s="10" t="s">
        <v>8314</v>
      </c>
      <c r="R3734" t="s">
        <v>8315</v>
      </c>
      <c r="S3734">
        <f t="shared" si="234"/>
        <v>15</v>
      </c>
      <c r="T3734">
        <f t="shared" si="235"/>
        <v>2014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4">
        <f t="shared" si="232"/>
        <v>42112.9375</v>
      </c>
      <c r="J3735" s="14">
        <f t="shared" si="233"/>
        <v>42103.024398148147</v>
      </c>
      <c r="K3735">
        <v>1429396200</v>
      </c>
      <c r="L3735">
        <v>1428539708</v>
      </c>
      <c r="M3735" t="b">
        <v>0</v>
      </c>
      <c r="N3735">
        <v>0</v>
      </c>
      <c r="O3735" t="b">
        <v>0</v>
      </c>
      <c r="P3735" t="s">
        <v>8269</v>
      </c>
      <c r="Q3735" s="10" t="s">
        <v>8314</v>
      </c>
      <c r="R3735" t="s">
        <v>8315</v>
      </c>
      <c r="S3735">
        <f t="shared" si="234"/>
        <v>0</v>
      </c>
      <c r="T3735">
        <f t="shared" si="235"/>
        <v>2015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4">
        <f t="shared" si="232"/>
        <v>42149.901574074072</v>
      </c>
      <c r="J3736" s="14">
        <f t="shared" si="233"/>
        <v>42089.901574074072</v>
      </c>
      <c r="K3736">
        <v>1432589896</v>
      </c>
      <c r="L3736">
        <v>1427405896</v>
      </c>
      <c r="M3736" t="b">
        <v>0</v>
      </c>
      <c r="N3736">
        <v>7</v>
      </c>
      <c r="O3736" t="b">
        <v>0</v>
      </c>
      <c r="P3736" t="s">
        <v>8269</v>
      </c>
      <c r="Q3736" s="10" t="s">
        <v>8314</v>
      </c>
      <c r="R3736" t="s">
        <v>8315</v>
      </c>
      <c r="S3736">
        <f t="shared" si="234"/>
        <v>28</v>
      </c>
      <c r="T3736">
        <f t="shared" si="235"/>
        <v>2015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4">
        <f t="shared" si="232"/>
        <v>42152.693159722221</v>
      </c>
      <c r="J3737" s="14">
        <f t="shared" si="233"/>
        <v>42122.693159722221</v>
      </c>
      <c r="K3737">
        <v>1432831089</v>
      </c>
      <c r="L3737">
        <v>1430239089</v>
      </c>
      <c r="M3737" t="b">
        <v>0</v>
      </c>
      <c r="N3737">
        <v>2</v>
      </c>
      <c r="O3737" t="b">
        <v>0</v>
      </c>
      <c r="P3737" t="s">
        <v>8269</v>
      </c>
      <c r="Q3737" s="10" t="s">
        <v>8314</v>
      </c>
      <c r="R3737" t="s">
        <v>8315</v>
      </c>
      <c r="S3737">
        <f t="shared" si="234"/>
        <v>13</v>
      </c>
      <c r="T3737">
        <f t="shared" si="235"/>
        <v>2015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4">
        <f t="shared" si="232"/>
        <v>42086.75</v>
      </c>
      <c r="J3738" s="14">
        <f t="shared" si="233"/>
        <v>42048.711724537032</v>
      </c>
      <c r="K3738">
        <v>1427133600</v>
      </c>
      <c r="L3738">
        <v>1423847093</v>
      </c>
      <c r="M3738" t="b">
        <v>0</v>
      </c>
      <c r="N3738">
        <v>1</v>
      </c>
      <c r="O3738" t="b">
        <v>0</v>
      </c>
      <c r="P3738" t="s">
        <v>8269</v>
      </c>
      <c r="Q3738" s="10" t="s">
        <v>8314</v>
      </c>
      <c r="R3738" t="s">
        <v>8315</v>
      </c>
      <c r="S3738">
        <f t="shared" si="234"/>
        <v>1</v>
      </c>
      <c r="T3738">
        <f t="shared" si="235"/>
        <v>2015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4">
        <f t="shared" si="232"/>
        <v>42320.290972222225</v>
      </c>
      <c r="J3739" s="14">
        <f t="shared" si="233"/>
        <v>42297.691006944442</v>
      </c>
      <c r="K3739">
        <v>1447311540</v>
      </c>
      <c r="L3739">
        <v>1445358903</v>
      </c>
      <c r="M3739" t="b">
        <v>0</v>
      </c>
      <c r="N3739">
        <v>4</v>
      </c>
      <c r="O3739" t="b">
        <v>0</v>
      </c>
      <c r="P3739" t="s">
        <v>8269</v>
      </c>
      <c r="Q3739" s="10" t="s">
        <v>8314</v>
      </c>
      <c r="R3739" t="s">
        <v>8315</v>
      </c>
      <c r="S3739">
        <f t="shared" si="234"/>
        <v>21</v>
      </c>
      <c r="T3739">
        <f t="shared" si="235"/>
        <v>2015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4">
        <f t="shared" si="232"/>
        <v>41835.916666666664</v>
      </c>
      <c r="J3740" s="14">
        <f t="shared" si="233"/>
        <v>41813.938715277778</v>
      </c>
      <c r="K3740">
        <v>1405461600</v>
      </c>
      <c r="L3740">
        <v>1403562705</v>
      </c>
      <c r="M3740" t="b">
        <v>0</v>
      </c>
      <c r="N3740">
        <v>6</v>
      </c>
      <c r="O3740" t="b">
        <v>0</v>
      </c>
      <c r="P3740" t="s">
        <v>8269</v>
      </c>
      <c r="Q3740" s="10" t="s">
        <v>8314</v>
      </c>
      <c r="R3740" t="s">
        <v>8315</v>
      </c>
      <c r="S3740">
        <f t="shared" si="234"/>
        <v>18</v>
      </c>
      <c r="T3740">
        <f t="shared" si="235"/>
        <v>2014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4">
        <f t="shared" si="232"/>
        <v>42568.449861111112</v>
      </c>
      <c r="J3741" s="14">
        <f t="shared" si="233"/>
        <v>42548.449861111112</v>
      </c>
      <c r="K3741">
        <v>1468752468</v>
      </c>
      <c r="L3741">
        <v>1467024468</v>
      </c>
      <c r="M3741" t="b">
        <v>0</v>
      </c>
      <c r="N3741">
        <v>8</v>
      </c>
      <c r="O3741" t="b">
        <v>0</v>
      </c>
      <c r="P3741" t="s">
        <v>8269</v>
      </c>
      <c r="Q3741" s="10" t="s">
        <v>8314</v>
      </c>
      <c r="R3741" t="s">
        <v>8315</v>
      </c>
      <c r="S3741">
        <f t="shared" si="234"/>
        <v>20</v>
      </c>
      <c r="T3741">
        <f t="shared" si="235"/>
        <v>2016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4">
        <f t="shared" si="232"/>
        <v>41863.079143518517</v>
      </c>
      <c r="J3742" s="14">
        <f t="shared" si="233"/>
        <v>41833.089756944442</v>
      </c>
      <c r="K3742">
        <v>1407808438</v>
      </c>
      <c r="L3742">
        <v>1405217355</v>
      </c>
      <c r="M3742" t="b">
        <v>0</v>
      </c>
      <c r="N3742">
        <v>14</v>
      </c>
      <c r="O3742" t="b">
        <v>0</v>
      </c>
      <c r="P3742" t="s">
        <v>8269</v>
      </c>
      <c r="Q3742" s="10" t="s">
        <v>8314</v>
      </c>
      <c r="R3742" t="s">
        <v>8315</v>
      </c>
      <c r="S3742">
        <f t="shared" si="234"/>
        <v>18</v>
      </c>
      <c r="T3742">
        <f t="shared" si="235"/>
        <v>2014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4">
        <f t="shared" si="232"/>
        <v>42355.920717592591</v>
      </c>
      <c r="J3743" s="14">
        <f t="shared" si="233"/>
        <v>42325.920717592591</v>
      </c>
      <c r="K3743">
        <v>1450389950</v>
      </c>
      <c r="L3743">
        <v>1447797950</v>
      </c>
      <c r="M3743" t="b">
        <v>0</v>
      </c>
      <c r="N3743">
        <v>0</v>
      </c>
      <c r="O3743" t="b">
        <v>0</v>
      </c>
      <c r="P3743" t="s">
        <v>8269</v>
      </c>
      <c r="Q3743" s="10" t="s">
        <v>8314</v>
      </c>
      <c r="R3743" t="s">
        <v>8315</v>
      </c>
      <c r="S3743">
        <f t="shared" si="234"/>
        <v>0</v>
      </c>
      <c r="T3743">
        <f t="shared" si="235"/>
        <v>2015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4">
        <f t="shared" si="232"/>
        <v>41888.214629629627</v>
      </c>
      <c r="J3744" s="14">
        <f t="shared" si="233"/>
        <v>41858.214629629627</v>
      </c>
      <c r="K3744">
        <v>1409980144</v>
      </c>
      <c r="L3744">
        <v>1407388144</v>
      </c>
      <c r="M3744" t="b">
        <v>0</v>
      </c>
      <c r="N3744">
        <v>4</v>
      </c>
      <c r="O3744" t="b">
        <v>0</v>
      </c>
      <c r="P3744" t="s">
        <v>8269</v>
      </c>
      <c r="Q3744" s="10" t="s">
        <v>8314</v>
      </c>
      <c r="R3744" t="s">
        <v>8315</v>
      </c>
      <c r="S3744">
        <f t="shared" si="234"/>
        <v>2</v>
      </c>
      <c r="T3744">
        <f t="shared" si="235"/>
        <v>2014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4">
        <f t="shared" si="232"/>
        <v>41823.710231481484</v>
      </c>
      <c r="J3745" s="14">
        <f t="shared" si="233"/>
        <v>41793.710231481484</v>
      </c>
      <c r="K3745">
        <v>1404406964</v>
      </c>
      <c r="L3745">
        <v>1401814964</v>
      </c>
      <c r="M3745" t="b">
        <v>0</v>
      </c>
      <c r="N3745">
        <v>0</v>
      </c>
      <c r="O3745" t="b">
        <v>0</v>
      </c>
      <c r="P3745" t="s">
        <v>8269</v>
      </c>
      <c r="Q3745" s="10" t="s">
        <v>8314</v>
      </c>
      <c r="R3745" t="s">
        <v>8315</v>
      </c>
      <c r="S3745">
        <f t="shared" si="234"/>
        <v>0</v>
      </c>
      <c r="T3745">
        <f t="shared" si="235"/>
        <v>2014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4">
        <f t="shared" si="232"/>
        <v>41825.165972222225</v>
      </c>
      <c r="J3746" s="14">
        <f t="shared" si="233"/>
        <v>41793.814259259263</v>
      </c>
      <c r="K3746">
        <v>1404532740</v>
      </c>
      <c r="L3746">
        <v>1401823952</v>
      </c>
      <c r="M3746" t="b">
        <v>0</v>
      </c>
      <c r="N3746">
        <v>0</v>
      </c>
      <c r="O3746" t="b">
        <v>0</v>
      </c>
      <c r="P3746" t="s">
        <v>8269</v>
      </c>
      <c r="Q3746" s="10" t="s">
        <v>8314</v>
      </c>
      <c r="R3746" t="s">
        <v>8315</v>
      </c>
      <c r="S3746">
        <f t="shared" si="234"/>
        <v>0</v>
      </c>
      <c r="T3746">
        <f t="shared" si="235"/>
        <v>2014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4">
        <f t="shared" si="232"/>
        <v>41861.697939814818</v>
      </c>
      <c r="J3747" s="14">
        <f t="shared" si="233"/>
        <v>41831.697939814818</v>
      </c>
      <c r="K3747">
        <v>1407689102</v>
      </c>
      <c r="L3747">
        <v>1405097102</v>
      </c>
      <c r="M3747" t="b">
        <v>0</v>
      </c>
      <c r="N3747">
        <v>1</v>
      </c>
      <c r="O3747" t="b">
        <v>0</v>
      </c>
      <c r="P3747" t="s">
        <v>8269</v>
      </c>
      <c r="Q3747" s="10" t="s">
        <v>8314</v>
      </c>
      <c r="R3747" t="s">
        <v>8315</v>
      </c>
      <c r="S3747">
        <f t="shared" si="234"/>
        <v>10</v>
      </c>
      <c r="T3747">
        <f t="shared" si="235"/>
        <v>2014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4">
        <f t="shared" si="232"/>
        <v>42651.389340277776</v>
      </c>
      <c r="J3748" s="14">
        <f t="shared" si="233"/>
        <v>42621.389340277776</v>
      </c>
      <c r="K3748">
        <v>1475918439</v>
      </c>
      <c r="L3748">
        <v>1473326439</v>
      </c>
      <c r="M3748" t="b">
        <v>0</v>
      </c>
      <c r="N3748">
        <v>1</v>
      </c>
      <c r="O3748" t="b">
        <v>0</v>
      </c>
      <c r="P3748" t="s">
        <v>8269</v>
      </c>
      <c r="Q3748" s="10" t="s">
        <v>8314</v>
      </c>
      <c r="R3748" t="s">
        <v>8315</v>
      </c>
      <c r="S3748">
        <f t="shared" si="234"/>
        <v>2</v>
      </c>
      <c r="T3748">
        <f t="shared" si="235"/>
        <v>2016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4">
        <f t="shared" si="232"/>
        <v>42190.957638888889</v>
      </c>
      <c r="J3749" s="14">
        <f t="shared" si="233"/>
        <v>42164.299722222218</v>
      </c>
      <c r="K3749">
        <v>1436137140</v>
      </c>
      <c r="L3749">
        <v>1433833896</v>
      </c>
      <c r="M3749" t="b">
        <v>0</v>
      </c>
      <c r="N3749">
        <v>1</v>
      </c>
      <c r="O3749" t="b">
        <v>0</v>
      </c>
      <c r="P3749" t="s">
        <v>8269</v>
      </c>
      <c r="Q3749" s="10" t="s">
        <v>8314</v>
      </c>
      <c r="R3749" t="s">
        <v>8315</v>
      </c>
      <c r="S3749">
        <f t="shared" si="234"/>
        <v>1</v>
      </c>
      <c r="T3749">
        <f t="shared" si="235"/>
        <v>2015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4">
        <f t="shared" si="232"/>
        <v>42416.249305555553</v>
      </c>
      <c r="J3750" s="14">
        <f t="shared" si="233"/>
        <v>42395.706435185188</v>
      </c>
      <c r="K3750">
        <v>1455602340</v>
      </c>
      <c r="L3750">
        <v>1453827436</v>
      </c>
      <c r="M3750" t="b">
        <v>0</v>
      </c>
      <c r="N3750">
        <v>52</v>
      </c>
      <c r="O3750" t="b">
        <v>1</v>
      </c>
      <c r="P3750" t="s">
        <v>8303</v>
      </c>
      <c r="Q3750" s="10" t="s">
        <v>8314</v>
      </c>
      <c r="R3750" t="s">
        <v>8356</v>
      </c>
      <c r="S3750">
        <f t="shared" si="234"/>
        <v>104</v>
      </c>
      <c r="T3750">
        <f t="shared" si="235"/>
        <v>2016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4">
        <f t="shared" si="232"/>
        <v>42489.165972222225</v>
      </c>
      <c r="J3751" s="14">
        <f t="shared" si="233"/>
        <v>42458.127175925925</v>
      </c>
      <c r="K3751">
        <v>1461902340</v>
      </c>
      <c r="L3751">
        <v>1459220588</v>
      </c>
      <c r="M3751" t="b">
        <v>0</v>
      </c>
      <c r="N3751">
        <v>7</v>
      </c>
      <c r="O3751" t="b">
        <v>1</v>
      </c>
      <c r="P3751" t="s">
        <v>8303</v>
      </c>
      <c r="Q3751" s="10" t="s">
        <v>8314</v>
      </c>
      <c r="R3751" t="s">
        <v>8356</v>
      </c>
      <c r="S3751">
        <f t="shared" si="234"/>
        <v>105</v>
      </c>
      <c r="T3751">
        <f t="shared" si="235"/>
        <v>2016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4">
        <f t="shared" si="232"/>
        <v>42045.332638888889</v>
      </c>
      <c r="J3752" s="14">
        <f t="shared" si="233"/>
        <v>42016.981574074074</v>
      </c>
      <c r="K3752">
        <v>1423555140</v>
      </c>
      <c r="L3752">
        <v>1421105608</v>
      </c>
      <c r="M3752" t="b">
        <v>0</v>
      </c>
      <c r="N3752">
        <v>28</v>
      </c>
      <c r="O3752" t="b">
        <v>1</v>
      </c>
      <c r="P3752" t="s">
        <v>8303</v>
      </c>
      <c r="Q3752" s="10" t="s">
        <v>8314</v>
      </c>
      <c r="R3752" t="s">
        <v>8356</v>
      </c>
      <c r="S3752">
        <f t="shared" si="234"/>
        <v>100</v>
      </c>
      <c r="T3752">
        <f t="shared" si="235"/>
        <v>2015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4">
        <f t="shared" si="232"/>
        <v>42462.993900462956</v>
      </c>
      <c r="J3753" s="14">
        <f t="shared" si="233"/>
        <v>42403.035567129627</v>
      </c>
      <c r="K3753">
        <v>1459641073</v>
      </c>
      <c r="L3753">
        <v>1454460673</v>
      </c>
      <c r="M3753" t="b">
        <v>0</v>
      </c>
      <c r="N3753">
        <v>11</v>
      </c>
      <c r="O3753" t="b">
        <v>1</v>
      </c>
      <c r="P3753" t="s">
        <v>8303</v>
      </c>
      <c r="Q3753" s="10" t="s">
        <v>8314</v>
      </c>
      <c r="R3753" t="s">
        <v>8356</v>
      </c>
      <c r="S3753">
        <f t="shared" si="234"/>
        <v>133</v>
      </c>
      <c r="T3753">
        <f t="shared" si="235"/>
        <v>2016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4">
        <f t="shared" si="232"/>
        <v>42659.875</v>
      </c>
      <c r="J3754" s="14">
        <f t="shared" si="233"/>
        <v>42619.802488425921</v>
      </c>
      <c r="K3754">
        <v>1476651600</v>
      </c>
      <c r="L3754">
        <v>1473189335</v>
      </c>
      <c r="M3754" t="b">
        <v>0</v>
      </c>
      <c r="N3754">
        <v>15</v>
      </c>
      <c r="O3754" t="b">
        <v>1</v>
      </c>
      <c r="P3754" t="s">
        <v>8303</v>
      </c>
      <c r="Q3754" s="10" t="s">
        <v>8314</v>
      </c>
      <c r="R3754" t="s">
        <v>8356</v>
      </c>
      <c r="S3754">
        <f t="shared" si="234"/>
        <v>113</v>
      </c>
      <c r="T3754">
        <f t="shared" si="235"/>
        <v>2016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4">
        <f t="shared" si="232"/>
        <v>42158</v>
      </c>
      <c r="J3755" s="14">
        <f t="shared" si="233"/>
        <v>42128.824074074073</v>
      </c>
      <c r="K3755">
        <v>1433289600</v>
      </c>
      <c r="L3755">
        <v>1430768800</v>
      </c>
      <c r="M3755" t="b">
        <v>0</v>
      </c>
      <c r="N3755">
        <v>30</v>
      </c>
      <c r="O3755" t="b">
        <v>1</v>
      </c>
      <c r="P3755" t="s">
        <v>8303</v>
      </c>
      <c r="Q3755" s="10" t="s">
        <v>8314</v>
      </c>
      <c r="R3755" t="s">
        <v>8356</v>
      </c>
      <c r="S3755">
        <f t="shared" si="234"/>
        <v>103</v>
      </c>
      <c r="T3755">
        <f t="shared" si="235"/>
        <v>2015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4">
        <f t="shared" si="232"/>
        <v>41846.207638888889</v>
      </c>
      <c r="J3756" s="14">
        <f t="shared" si="233"/>
        <v>41808.881215277775</v>
      </c>
      <c r="K3756">
        <v>1406350740</v>
      </c>
      <c r="L3756">
        <v>1403125737</v>
      </c>
      <c r="M3756" t="b">
        <v>0</v>
      </c>
      <c r="N3756">
        <v>27</v>
      </c>
      <c r="O3756" t="b">
        <v>1</v>
      </c>
      <c r="P3756" t="s">
        <v>8303</v>
      </c>
      <c r="Q3756" s="10" t="s">
        <v>8314</v>
      </c>
      <c r="R3756" t="s">
        <v>8356</v>
      </c>
      <c r="S3756">
        <f t="shared" si="234"/>
        <v>120</v>
      </c>
      <c r="T3756">
        <f t="shared" si="235"/>
        <v>2014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4">
        <f t="shared" si="232"/>
        <v>42475.866979166662</v>
      </c>
      <c r="J3757" s="14">
        <f t="shared" si="233"/>
        <v>42445.866979166662</v>
      </c>
      <c r="K3757">
        <v>1460753307</v>
      </c>
      <c r="L3757">
        <v>1458161307</v>
      </c>
      <c r="M3757" t="b">
        <v>0</v>
      </c>
      <c r="N3757">
        <v>28</v>
      </c>
      <c r="O3757" t="b">
        <v>1</v>
      </c>
      <c r="P3757" t="s">
        <v>8303</v>
      </c>
      <c r="Q3757" s="10" t="s">
        <v>8314</v>
      </c>
      <c r="R3757" t="s">
        <v>8356</v>
      </c>
      <c r="S3757">
        <f t="shared" si="234"/>
        <v>130</v>
      </c>
      <c r="T3757">
        <f t="shared" si="235"/>
        <v>2016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4">
        <f t="shared" si="232"/>
        <v>41801.814791666664</v>
      </c>
      <c r="J3758" s="14">
        <f t="shared" si="233"/>
        <v>41771.814791666664</v>
      </c>
      <c r="K3758">
        <v>1402515198</v>
      </c>
      <c r="L3758">
        <v>1399923198</v>
      </c>
      <c r="M3758" t="b">
        <v>0</v>
      </c>
      <c r="N3758">
        <v>17</v>
      </c>
      <c r="O3758" t="b">
        <v>1</v>
      </c>
      <c r="P3758" t="s">
        <v>8303</v>
      </c>
      <c r="Q3758" s="10" t="s">
        <v>8314</v>
      </c>
      <c r="R3758" t="s">
        <v>8356</v>
      </c>
      <c r="S3758">
        <f t="shared" si="234"/>
        <v>101</v>
      </c>
      <c r="T3758">
        <f t="shared" si="235"/>
        <v>2014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4">
        <f t="shared" si="232"/>
        <v>41974.850868055553</v>
      </c>
      <c r="J3759" s="14">
        <f t="shared" si="233"/>
        <v>41954.850868055553</v>
      </c>
      <c r="K3759">
        <v>1417465515</v>
      </c>
      <c r="L3759">
        <v>1415737515</v>
      </c>
      <c r="M3759" t="b">
        <v>0</v>
      </c>
      <c r="N3759">
        <v>50</v>
      </c>
      <c r="O3759" t="b">
        <v>1</v>
      </c>
      <c r="P3759" t="s">
        <v>8303</v>
      </c>
      <c r="Q3759" s="10" t="s">
        <v>8314</v>
      </c>
      <c r="R3759" t="s">
        <v>8356</v>
      </c>
      <c r="S3759">
        <f t="shared" si="234"/>
        <v>109</v>
      </c>
      <c r="T3759">
        <f t="shared" si="235"/>
        <v>2014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4">
        <f t="shared" si="232"/>
        <v>41778.208333333336</v>
      </c>
      <c r="J3760" s="14">
        <f t="shared" si="233"/>
        <v>41747.471504629626</v>
      </c>
      <c r="K3760">
        <v>1400475600</v>
      </c>
      <c r="L3760">
        <v>1397819938</v>
      </c>
      <c r="M3760" t="b">
        <v>0</v>
      </c>
      <c r="N3760">
        <v>26</v>
      </c>
      <c r="O3760" t="b">
        <v>1</v>
      </c>
      <c r="P3760" t="s">
        <v>8303</v>
      </c>
      <c r="Q3760" s="10" t="s">
        <v>8314</v>
      </c>
      <c r="R3760" t="s">
        <v>8356</v>
      </c>
      <c r="S3760">
        <f t="shared" si="234"/>
        <v>102</v>
      </c>
      <c r="T3760">
        <f t="shared" si="235"/>
        <v>2014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4">
        <f t="shared" si="232"/>
        <v>42242.108252314814</v>
      </c>
      <c r="J3761" s="14">
        <f t="shared" si="233"/>
        <v>42182.108252314814</v>
      </c>
      <c r="K3761">
        <v>1440556553</v>
      </c>
      <c r="L3761">
        <v>1435372553</v>
      </c>
      <c r="M3761" t="b">
        <v>0</v>
      </c>
      <c r="N3761">
        <v>88</v>
      </c>
      <c r="O3761" t="b">
        <v>1</v>
      </c>
      <c r="P3761" t="s">
        <v>8303</v>
      </c>
      <c r="Q3761" s="10" t="s">
        <v>8314</v>
      </c>
      <c r="R3761" t="s">
        <v>8356</v>
      </c>
      <c r="S3761">
        <f t="shared" si="234"/>
        <v>110</v>
      </c>
      <c r="T3761">
        <f t="shared" si="235"/>
        <v>2015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4">
        <f t="shared" si="232"/>
        <v>41764.525300925925</v>
      </c>
      <c r="J3762" s="14">
        <f t="shared" si="233"/>
        <v>41739.525300925925</v>
      </c>
      <c r="K3762">
        <v>1399293386</v>
      </c>
      <c r="L3762">
        <v>1397133386</v>
      </c>
      <c r="M3762" t="b">
        <v>0</v>
      </c>
      <c r="N3762">
        <v>91</v>
      </c>
      <c r="O3762" t="b">
        <v>1</v>
      </c>
      <c r="P3762" t="s">
        <v>8303</v>
      </c>
      <c r="Q3762" s="10" t="s">
        <v>8314</v>
      </c>
      <c r="R3762" t="s">
        <v>8356</v>
      </c>
      <c r="S3762">
        <f t="shared" si="234"/>
        <v>101</v>
      </c>
      <c r="T3762">
        <f t="shared" si="235"/>
        <v>2014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4">
        <f t="shared" si="232"/>
        <v>42226.958333333328</v>
      </c>
      <c r="J3763" s="14">
        <f t="shared" si="233"/>
        <v>42173.466863425929</v>
      </c>
      <c r="K3763">
        <v>1439247600</v>
      </c>
      <c r="L3763">
        <v>1434625937</v>
      </c>
      <c r="M3763" t="b">
        <v>0</v>
      </c>
      <c r="N3763">
        <v>3</v>
      </c>
      <c r="O3763" t="b">
        <v>1</v>
      </c>
      <c r="P3763" t="s">
        <v>8303</v>
      </c>
      <c r="Q3763" s="10" t="s">
        <v>8314</v>
      </c>
      <c r="R3763" t="s">
        <v>8356</v>
      </c>
      <c r="S3763">
        <f t="shared" si="234"/>
        <v>100</v>
      </c>
      <c r="T3763">
        <f t="shared" si="235"/>
        <v>2015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4">
        <f t="shared" si="232"/>
        <v>42218.813530092593</v>
      </c>
      <c r="J3764" s="14">
        <f t="shared" si="233"/>
        <v>42193.813530092593</v>
      </c>
      <c r="K3764">
        <v>1438543889</v>
      </c>
      <c r="L3764">
        <v>1436383889</v>
      </c>
      <c r="M3764" t="b">
        <v>0</v>
      </c>
      <c r="N3764">
        <v>28</v>
      </c>
      <c r="O3764" t="b">
        <v>1</v>
      </c>
      <c r="P3764" t="s">
        <v>8303</v>
      </c>
      <c r="Q3764" s="10" t="s">
        <v>8314</v>
      </c>
      <c r="R3764" t="s">
        <v>8356</v>
      </c>
      <c r="S3764">
        <f t="shared" si="234"/>
        <v>106</v>
      </c>
      <c r="T3764">
        <f t="shared" si="235"/>
        <v>2015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4">
        <f t="shared" si="232"/>
        <v>42095.708634259259</v>
      </c>
      <c r="J3765" s="14">
        <f t="shared" si="233"/>
        <v>42065.750300925924</v>
      </c>
      <c r="K3765">
        <v>1427907626</v>
      </c>
      <c r="L3765">
        <v>1425319226</v>
      </c>
      <c r="M3765" t="b">
        <v>0</v>
      </c>
      <c r="N3765">
        <v>77</v>
      </c>
      <c r="O3765" t="b">
        <v>1</v>
      </c>
      <c r="P3765" t="s">
        <v>8303</v>
      </c>
      <c r="Q3765" s="10" t="s">
        <v>8314</v>
      </c>
      <c r="R3765" t="s">
        <v>8356</v>
      </c>
      <c r="S3765">
        <f t="shared" si="234"/>
        <v>100</v>
      </c>
      <c r="T3765">
        <f t="shared" si="235"/>
        <v>2015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4">
        <f t="shared" si="232"/>
        <v>42519.024999999994</v>
      </c>
      <c r="J3766" s="14">
        <f t="shared" si="233"/>
        <v>42499.842962962968</v>
      </c>
      <c r="K3766">
        <v>1464482160</v>
      </c>
      <c r="L3766">
        <v>1462824832</v>
      </c>
      <c r="M3766" t="b">
        <v>0</v>
      </c>
      <c r="N3766">
        <v>27</v>
      </c>
      <c r="O3766" t="b">
        <v>1</v>
      </c>
      <c r="P3766" t="s">
        <v>8303</v>
      </c>
      <c r="Q3766" s="10" t="s">
        <v>8314</v>
      </c>
      <c r="R3766" t="s">
        <v>8356</v>
      </c>
      <c r="S3766">
        <f t="shared" si="234"/>
        <v>100</v>
      </c>
      <c r="T3766">
        <f t="shared" si="235"/>
        <v>2016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4">
        <f t="shared" si="232"/>
        <v>41850.776412037041</v>
      </c>
      <c r="J3767" s="14">
        <f t="shared" si="233"/>
        <v>41820.776412037041</v>
      </c>
      <c r="K3767">
        <v>1406745482</v>
      </c>
      <c r="L3767">
        <v>1404153482</v>
      </c>
      <c r="M3767" t="b">
        <v>0</v>
      </c>
      <c r="N3767">
        <v>107</v>
      </c>
      <c r="O3767" t="b">
        <v>1</v>
      </c>
      <c r="P3767" t="s">
        <v>8303</v>
      </c>
      <c r="Q3767" s="10" t="s">
        <v>8314</v>
      </c>
      <c r="R3767" t="s">
        <v>8356</v>
      </c>
      <c r="S3767">
        <f t="shared" si="234"/>
        <v>113</v>
      </c>
      <c r="T3767">
        <f t="shared" si="235"/>
        <v>2014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4">
        <f t="shared" si="232"/>
        <v>41823.167187500003</v>
      </c>
      <c r="J3768" s="14">
        <f t="shared" si="233"/>
        <v>41788.167187500003</v>
      </c>
      <c r="K3768">
        <v>1404360045</v>
      </c>
      <c r="L3768">
        <v>1401336045</v>
      </c>
      <c r="M3768" t="b">
        <v>0</v>
      </c>
      <c r="N3768">
        <v>96</v>
      </c>
      <c r="O3768" t="b">
        <v>1</v>
      </c>
      <c r="P3768" t="s">
        <v>8303</v>
      </c>
      <c r="Q3768" s="10" t="s">
        <v>8314</v>
      </c>
      <c r="R3768" t="s">
        <v>8356</v>
      </c>
      <c r="S3768">
        <f t="shared" si="234"/>
        <v>103</v>
      </c>
      <c r="T3768">
        <f t="shared" si="235"/>
        <v>2014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4">
        <f t="shared" si="232"/>
        <v>42064.207638888889</v>
      </c>
      <c r="J3769" s="14">
        <f t="shared" si="233"/>
        <v>42050.019641203704</v>
      </c>
      <c r="K3769">
        <v>1425185940</v>
      </c>
      <c r="L3769">
        <v>1423960097</v>
      </c>
      <c r="M3769" t="b">
        <v>0</v>
      </c>
      <c r="N3769">
        <v>56</v>
      </c>
      <c r="O3769" t="b">
        <v>1</v>
      </c>
      <c r="P3769" t="s">
        <v>8303</v>
      </c>
      <c r="Q3769" s="10" t="s">
        <v>8314</v>
      </c>
      <c r="R3769" t="s">
        <v>8356</v>
      </c>
      <c r="S3769">
        <f t="shared" si="234"/>
        <v>117</v>
      </c>
      <c r="T3769">
        <f t="shared" si="235"/>
        <v>2015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4">
        <f t="shared" si="232"/>
        <v>41802.727893518517</v>
      </c>
      <c r="J3770" s="14">
        <f t="shared" si="233"/>
        <v>41772.727893518517</v>
      </c>
      <c r="K3770">
        <v>1402594090</v>
      </c>
      <c r="L3770">
        <v>1400002090</v>
      </c>
      <c r="M3770" t="b">
        <v>0</v>
      </c>
      <c r="N3770">
        <v>58</v>
      </c>
      <c r="O3770" t="b">
        <v>1</v>
      </c>
      <c r="P3770" t="s">
        <v>8303</v>
      </c>
      <c r="Q3770" s="10" t="s">
        <v>8314</v>
      </c>
      <c r="R3770" t="s">
        <v>8356</v>
      </c>
      <c r="S3770">
        <f t="shared" si="234"/>
        <v>108</v>
      </c>
      <c r="T3770">
        <f t="shared" si="235"/>
        <v>2014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4">
        <f t="shared" si="232"/>
        <v>42475.598136574074</v>
      </c>
      <c r="J3771" s="14">
        <f t="shared" si="233"/>
        <v>42445.598136574074</v>
      </c>
      <c r="K3771">
        <v>1460730079</v>
      </c>
      <c r="L3771">
        <v>1458138079</v>
      </c>
      <c r="M3771" t="b">
        <v>0</v>
      </c>
      <c r="N3771">
        <v>15</v>
      </c>
      <c r="O3771" t="b">
        <v>1</v>
      </c>
      <c r="P3771" t="s">
        <v>8303</v>
      </c>
      <c r="Q3771" s="10" t="s">
        <v>8314</v>
      </c>
      <c r="R3771" t="s">
        <v>8356</v>
      </c>
      <c r="S3771">
        <f t="shared" si="234"/>
        <v>100</v>
      </c>
      <c r="T3771">
        <f t="shared" si="235"/>
        <v>2016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4">
        <f t="shared" si="232"/>
        <v>42168.930671296301</v>
      </c>
      <c r="J3772" s="14">
        <f t="shared" si="233"/>
        <v>42138.930671296301</v>
      </c>
      <c r="K3772">
        <v>1434234010</v>
      </c>
      <c r="L3772">
        <v>1431642010</v>
      </c>
      <c r="M3772" t="b">
        <v>0</v>
      </c>
      <c r="N3772">
        <v>20</v>
      </c>
      <c r="O3772" t="b">
        <v>1</v>
      </c>
      <c r="P3772" t="s">
        <v>8303</v>
      </c>
      <c r="Q3772" s="10" t="s">
        <v>8314</v>
      </c>
      <c r="R3772" t="s">
        <v>8356</v>
      </c>
      <c r="S3772">
        <f t="shared" si="234"/>
        <v>100</v>
      </c>
      <c r="T3772">
        <f t="shared" si="235"/>
        <v>2015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4">
        <f t="shared" si="232"/>
        <v>42508</v>
      </c>
      <c r="J3773" s="14">
        <f t="shared" si="233"/>
        <v>42493.857083333336</v>
      </c>
      <c r="K3773">
        <v>1463529600</v>
      </c>
      <c r="L3773">
        <v>1462307652</v>
      </c>
      <c r="M3773" t="b">
        <v>0</v>
      </c>
      <c r="N3773">
        <v>38</v>
      </c>
      <c r="O3773" t="b">
        <v>1</v>
      </c>
      <c r="P3773" t="s">
        <v>8303</v>
      </c>
      <c r="Q3773" s="10" t="s">
        <v>8314</v>
      </c>
      <c r="R3773" t="s">
        <v>8356</v>
      </c>
      <c r="S3773">
        <f t="shared" si="234"/>
        <v>146</v>
      </c>
      <c r="T3773">
        <f t="shared" si="235"/>
        <v>2016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4">
        <f t="shared" si="232"/>
        <v>42703.25</v>
      </c>
      <c r="J3774" s="14">
        <f t="shared" si="233"/>
        <v>42682.616967592592</v>
      </c>
      <c r="K3774">
        <v>1480399200</v>
      </c>
      <c r="L3774">
        <v>1478616506</v>
      </c>
      <c r="M3774" t="b">
        <v>0</v>
      </c>
      <c r="N3774">
        <v>33</v>
      </c>
      <c r="O3774" t="b">
        <v>1</v>
      </c>
      <c r="P3774" t="s">
        <v>8303</v>
      </c>
      <c r="Q3774" s="10" t="s">
        <v>8314</v>
      </c>
      <c r="R3774" t="s">
        <v>8356</v>
      </c>
      <c r="S3774">
        <f t="shared" si="234"/>
        <v>110</v>
      </c>
      <c r="T3774">
        <f t="shared" si="235"/>
        <v>2016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4">
        <f t="shared" si="232"/>
        <v>42689.088888888888</v>
      </c>
      <c r="J3775" s="14">
        <f t="shared" si="233"/>
        <v>42656.005173611105</v>
      </c>
      <c r="K3775">
        <v>1479175680</v>
      </c>
      <c r="L3775">
        <v>1476317247</v>
      </c>
      <c r="M3775" t="b">
        <v>0</v>
      </c>
      <c r="N3775">
        <v>57</v>
      </c>
      <c r="O3775" t="b">
        <v>1</v>
      </c>
      <c r="P3775" t="s">
        <v>8303</v>
      </c>
      <c r="Q3775" s="10" t="s">
        <v>8314</v>
      </c>
      <c r="R3775" t="s">
        <v>8356</v>
      </c>
      <c r="S3775">
        <f t="shared" si="234"/>
        <v>108</v>
      </c>
      <c r="T3775">
        <f t="shared" si="235"/>
        <v>2016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4">
        <f t="shared" si="232"/>
        <v>42103.792303240742</v>
      </c>
      <c r="J3776" s="14">
        <f t="shared" si="233"/>
        <v>42087.792303240742</v>
      </c>
      <c r="K3776">
        <v>1428606055</v>
      </c>
      <c r="L3776">
        <v>1427223655</v>
      </c>
      <c r="M3776" t="b">
        <v>0</v>
      </c>
      <c r="N3776">
        <v>25</v>
      </c>
      <c r="O3776" t="b">
        <v>1</v>
      </c>
      <c r="P3776" t="s">
        <v>8303</v>
      </c>
      <c r="Q3776" s="10" t="s">
        <v>8314</v>
      </c>
      <c r="R3776" t="s">
        <v>8356</v>
      </c>
      <c r="S3776">
        <f t="shared" si="234"/>
        <v>100</v>
      </c>
      <c r="T3776">
        <f t="shared" si="235"/>
        <v>2015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4">
        <f t="shared" si="232"/>
        <v>42103.166666666672</v>
      </c>
      <c r="J3777" s="14">
        <f t="shared" si="233"/>
        <v>42075.942627314813</v>
      </c>
      <c r="K3777">
        <v>1428552000</v>
      </c>
      <c r="L3777">
        <v>1426199843</v>
      </c>
      <c r="M3777" t="b">
        <v>0</v>
      </c>
      <c r="N3777">
        <v>14</v>
      </c>
      <c r="O3777" t="b">
        <v>1</v>
      </c>
      <c r="P3777" t="s">
        <v>8303</v>
      </c>
      <c r="Q3777" s="10" t="s">
        <v>8314</v>
      </c>
      <c r="R3777" t="s">
        <v>8356</v>
      </c>
      <c r="S3777">
        <f t="shared" si="234"/>
        <v>100</v>
      </c>
      <c r="T3777">
        <f t="shared" si="235"/>
        <v>2015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4">
        <f t="shared" ref="I3778:I3842" si="236">K3778/60/60/24+DATE(1970,1,1)</f>
        <v>41852.041666666664</v>
      </c>
      <c r="J3778" s="14">
        <f t="shared" ref="J3778:J3842" si="237">L3778/60/60/24+DATE(1970,1,1)</f>
        <v>41814.367800925924</v>
      </c>
      <c r="K3778">
        <v>1406854800</v>
      </c>
      <c r="L3778">
        <v>1403599778</v>
      </c>
      <c r="M3778" t="b">
        <v>0</v>
      </c>
      <c r="N3778">
        <v>94</v>
      </c>
      <c r="O3778" t="b">
        <v>1</v>
      </c>
      <c r="P3778" t="s">
        <v>8303</v>
      </c>
      <c r="Q3778" s="10" t="s">
        <v>8314</v>
      </c>
      <c r="R3778" t="s">
        <v>8356</v>
      </c>
      <c r="S3778">
        <f t="shared" ref="S3778:S3842" si="238">ROUND(E3778/D3778*100,0)</f>
        <v>107</v>
      </c>
      <c r="T3778">
        <f t="shared" ref="T3778:T3842" si="239">YEAR(J3778)</f>
        <v>2014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4">
        <f t="shared" si="236"/>
        <v>41909.166666666664</v>
      </c>
      <c r="J3779" s="14">
        <f t="shared" si="237"/>
        <v>41887.111354166671</v>
      </c>
      <c r="K3779">
        <v>1411790400</v>
      </c>
      <c r="L3779">
        <v>1409884821</v>
      </c>
      <c r="M3779" t="b">
        <v>0</v>
      </c>
      <c r="N3779">
        <v>59</v>
      </c>
      <c r="O3779" t="b">
        <v>1</v>
      </c>
      <c r="P3779" t="s">
        <v>8303</v>
      </c>
      <c r="Q3779" s="10" t="s">
        <v>8314</v>
      </c>
      <c r="R3779" t="s">
        <v>8356</v>
      </c>
      <c r="S3779">
        <f t="shared" si="238"/>
        <v>143</v>
      </c>
      <c r="T3779">
        <f t="shared" si="239"/>
        <v>2014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4">
        <f t="shared" si="236"/>
        <v>42049.819212962961</v>
      </c>
      <c r="J3780" s="14">
        <f t="shared" si="237"/>
        <v>41989.819212962961</v>
      </c>
      <c r="K3780">
        <v>1423942780</v>
      </c>
      <c r="L3780">
        <v>1418758780</v>
      </c>
      <c r="M3780" t="b">
        <v>0</v>
      </c>
      <c r="N3780">
        <v>36</v>
      </c>
      <c r="O3780" t="b">
        <v>1</v>
      </c>
      <c r="P3780" t="s">
        <v>8303</v>
      </c>
      <c r="Q3780" s="10" t="s">
        <v>8314</v>
      </c>
      <c r="R3780" t="s">
        <v>8356</v>
      </c>
      <c r="S3780">
        <f t="shared" si="238"/>
        <v>105</v>
      </c>
      <c r="T3780">
        <f t="shared" si="239"/>
        <v>2014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4">
        <f t="shared" si="236"/>
        <v>42455.693750000006</v>
      </c>
      <c r="J3781" s="14">
        <f t="shared" si="237"/>
        <v>42425.735416666663</v>
      </c>
      <c r="K3781">
        <v>1459010340</v>
      </c>
      <c r="L3781">
        <v>1456421940</v>
      </c>
      <c r="M3781" t="b">
        <v>0</v>
      </c>
      <c r="N3781">
        <v>115</v>
      </c>
      <c r="O3781" t="b">
        <v>1</v>
      </c>
      <c r="P3781" t="s">
        <v>8303</v>
      </c>
      <c r="Q3781" s="10" t="s">
        <v>8314</v>
      </c>
      <c r="R3781" t="s">
        <v>8356</v>
      </c>
      <c r="S3781">
        <f t="shared" si="238"/>
        <v>104</v>
      </c>
      <c r="T3781">
        <f t="shared" si="239"/>
        <v>2016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4">
        <f t="shared" si="236"/>
        <v>42198.837499999994</v>
      </c>
      <c r="J3782" s="14">
        <f t="shared" si="237"/>
        <v>42166.219733796301</v>
      </c>
      <c r="K3782">
        <v>1436817960</v>
      </c>
      <c r="L3782">
        <v>1433999785</v>
      </c>
      <c r="M3782" t="b">
        <v>0</v>
      </c>
      <c r="N3782">
        <v>30</v>
      </c>
      <c r="O3782" t="b">
        <v>1</v>
      </c>
      <c r="P3782" t="s">
        <v>8303</v>
      </c>
      <c r="Q3782" s="10" t="s">
        <v>8314</v>
      </c>
      <c r="R3782" t="s">
        <v>8356</v>
      </c>
      <c r="S3782">
        <f t="shared" si="238"/>
        <v>120</v>
      </c>
      <c r="T3782">
        <f t="shared" si="239"/>
        <v>2015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4">
        <f t="shared" si="236"/>
        <v>41890.882928240739</v>
      </c>
      <c r="J3783" s="14">
        <f t="shared" si="237"/>
        <v>41865.882928240739</v>
      </c>
      <c r="K3783">
        <v>1410210685</v>
      </c>
      <c r="L3783">
        <v>1408050685</v>
      </c>
      <c r="M3783" t="b">
        <v>0</v>
      </c>
      <c r="N3783">
        <v>52</v>
      </c>
      <c r="O3783" t="b">
        <v>1</v>
      </c>
      <c r="P3783" t="s">
        <v>8303</v>
      </c>
      <c r="Q3783" s="10" t="s">
        <v>8314</v>
      </c>
      <c r="R3783" t="s">
        <v>8356</v>
      </c>
      <c r="S3783">
        <f t="shared" si="238"/>
        <v>110</v>
      </c>
      <c r="T3783">
        <f t="shared" si="239"/>
        <v>2014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4">
        <f t="shared" si="236"/>
        <v>42575.958333333328</v>
      </c>
      <c r="J3784" s="14">
        <f t="shared" si="237"/>
        <v>42546.862233796302</v>
      </c>
      <c r="K3784">
        <v>1469401200</v>
      </c>
      <c r="L3784">
        <v>1466887297</v>
      </c>
      <c r="M3784" t="b">
        <v>0</v>
      </c>
      <c r="N3784">
        <v>27</v>
      </c>
      <c r="O3784" t="b">
        <v>1</v>
      </c>
      <c r="P3784" t="s">
        <v>8303</v>
      </c>
      <c r="Q3784" s="10" t="s">
        <v>8314</v>
      </c>
      <c r="R3784" t="s">
        <v>8356</v>
      </c>
      <c r="S3784">
        <f t="shared" si="238"/>
        <v>102</v>
      </c>
      <c r="T3784">
        <f t="shared" si="239"/>
        <v>2016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4">
        <f t="shared" si="236"/>
        <v>42444.666666666672</v>
      </c>
      <c r="J3785" s="14">
        <f t="shared" si="237"/>
        <v>42420.140277777777</v>
      </c>
      <c r="K3785">
        <v>1458057600</v>
      </c>
      <c r="L3785">
        <v>1455938520</v>
      </c>
      <c r="M3785" t="b">
        <v>0</v>
      </c>
      <c r="N3785">
        <v>24</v>
      </c>
      <c r="O3785" t="b">
        <v>1</v>
      </c>
      <c r="P3785" t="s">
        <v>8303</v>
      </c>
      <c r="Q3785" s="10" t="s">
        <v>8314</v>
      </c>
      <c r="R3785" t="s">
        <v>8356</v>
      </c>
      <c r="S3785">
        <f t="shared" si="238"/>
        <v>129</v>
      </c>
      <c r="T3785">
        <f t="shared" si="239"/>
        <v>2016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4">
        <f t="shared" si="236"/>
        <v>42561.980694444443</v>
      </c>
      <c r="J3786" s="14">
        <f t="shared" si="237"/>
        <v>42531.980694444443</v>
      </c>
      <c r="K3786">
        <v>1468193532</v>
      </c>
      <c r="L3786">
        <v>1465601532</v>
      </c>
      <c r="M3786" t="b">
        <v>0</v>
      </c>
      <c r="N3786">
        <v>10</v>
      </c>
      <c r="O3786" t="b">
        <v>1</v>
      </c>
      <c r="P3786" t="s">
        <v>8303</v>
      </c>
      <c r="Q3786" s="10" t="s">
        <v>8314</v>
      </c>
      <c r="R3786" t="s">
        <v>8356</v>
      </c>
      <c r="S3786">
        <f t="shared" si="238"/>
        <v>115</v>
      </c>
      <c r="T3786">
        <f t="shared" si="239"/>
        <v>2016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4">
        <f t="shared" si="236"/>
        <v>42584.418749999997</v>
      </c>
      <c r="J3787" s="14">
        <f t="shared" si="237"/>
        <v>42548.63853009259</v>
      </c>
      <c r="K3787">
        <v>1470132180</v>
      </c>
      <c r="L3787">
        <v>1467040769</v>
      </c>
      <c r="M3787" t="b">
        <v>0</v>
      </c>
      <c r="N3787">
        <v>30</v>
      </c>
      <c r="O3787" t="b">
        <v>1</v>
      </c>
      <c r="P3787" t="s">
        <v>8303</v>
      </c>
      <c r="Q3787" s="10" t="s">
        <v>8314</v>
      </c>
      <c r="R3787" t="s">
        <v>8356</v>
      </c>
      <c r="S3787">
        <f t="shared" si="238"/>
        <v>151</v>
      </c>
      <c r="T3787">
        <f t="shared" si="239"/>
        <v>2016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4">
        <f t="shared" si="236"/>
        <v>42517.037905092591</v>
      </c>
      <c r="J3788" s="14">
        <f t="shared" si="237"/>
        <v>42487.037905092591</v>
      </c>
      <c r="K3788">
        <v>1464310475</v>
      </c>
      <c r="L3788">
        <v>1461718475</v>
      </c>
      <c r="M3788" t="b">
        <v>0</v>
      </c>
      <c r="N3788">
        <v>71</v>
      </c>
      <c r="O3788" t="b">
        <v>1</v>
      </c>
      <c r="P3788" t="s">
        <v>8303</v>
      </c>
      <c r="Q3788" s="10" t="s">
        <v>8314</v>
      </c>
      <c r="R3788" t="s">
        <v>8356</v>
      </c>
      <c r="S3788">
        <f t="shared" si="238"/>
        <v>111</v>
      </c>
      <c r="T3788">
        <f t="shared" si="239"/>
        <v>2016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4">
        <f t="shared" si="236"/>
        <v>42196.165972222225</v>
      </c>
      <c r="J3789" s="14">
        <f t="shared" si="237"/>
        <v>42167.534791666665</v>
      </c>
      <c r="K3789">
        <v>1436587140</v>
      </c>
      <c r="L3789">
        <v>1434113406</v>
      </c>
      <c r="M3789" t="b">
        <v>0</v>
      </c>
      <c r="N3789">
        <v>10</v>
      </c>
      <c r="O3789" t="b">
        <v>1</v>
      </c>
      <c r="P3789" t="s">
        <v>8303</v>
      </c>
      <c r="Q3789" s="10" t="s">
        <v>8314</v>
      </c>
      <c r="R3789" t="s">
        <v>8356</v>
      </c>
      <c r="S3789">
        <f t="shared" si="238"/>
        <v>100</v>
      </c>
      <c r="T3789">
        <f t="shared" si="239"/>
        <v>2015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4">
        <f t="shared" si="236"/>
        <v>42361.679166666669</v>
      </c>
      <c r="J3790" s="14">
        <f t="shared" si="237"/>
        <v>42333.695821759262</v>
      </c>
      <c r="K3790">
        <v>1450887480</v>
      </c>
      <c r="L3790">
        <v>1448469719</v>
      </c>
      <c r="M3790" t="b">
        <v>0</v>
      </c>
      <c r="N3790">
        <v>1</v>
      </c>
      <c r="O3790" t="b">
        <v>0</v>
      </c>
      <c r="P3790" t="s">
        <v>8303</v>
      </c>
      <c r="Q3790" s="10" t="s">
        <v>8314</v>
      </c>
      <c r="R3790" t="s">
        <v>8356</v>
      </c>
      <c r="S3790">
        <f t="shared" si="238"/>
        <v>1</v>
      </c>
      <c r="T3790">
        <f t="shared" si="239"/>
        <v>2015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4">
        <f t="shared" si="236"/>
        <v>42170.798819444448</v>
      </c>
      <c r="J3791" s="14">
        <f t="shared" si="237"/>
        <v>42138.798819444448</v>
      </c>
      <c r="K3791">
        <v>1434395418</v>
      </c>
      <c r="L3791">
        <v>1431630618</v>
      </c>
      <c r="M3791" t="b">
        <v>0</v>
      </c>
      <c r="N3791">
        <v>4</v>
      </c>
      <c r="O3791" t="b">
        <v>0</v>
      </c>
      <c r="P3791" t="s">
        <v>8303</v>
      </c>
      <c r="Q3791" s="10" t="s">
        <v>8314</v>
      </c>
      <c r="R3791" t="s">
        <v>8356</v>
      </c>
      <c r="S3791">
        <f t="shared" si="238"/>
        <v>3</v>
      </c>
      <c r="T3791">
        <f t="shared" si="239"/>
        <v>2015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4">
        <f t="shared" si="236"/>
        <v>42696.708599537036</v>
      </c>
      <c r="J3792" s="14">
        <f t="shared" si="237"/>
        <v>42666.666932870372</v>
      </c>
      <c r="K3792">
        <v>1479834023</v>
      </c>
      <c r="L3792">
        <v>1477238423</v>
      </c>
      <c r="M3792" t="b">
        <v>0</v>
      </c>
      <c r="N3792">
        <v>0</v>
      </c>
      <c r="O3792" t="b">
        <v>0</v>
      </c>
      <c r="P3792" t="s">
        <v>8303</v>
      </c>
      <c r="Q3792" s="10" t="s">
        <v>8314</v>
      </c>
      <c r="R3792" t="s">
        <v>8356</v>
      </c>
      <c r="S3792">
        <f t="shared" si="238"/>
        <v>0</v>
      </c>
      <c r="T3792">
        <f t="shared" si="239"/>
        <v>2016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4">
        <f t="shared" si="236"/>
        <v>41826.692037037035</v>
      </c>
      <c r="J3793" s="14">
        <f t="shared" si="237"/>
        <v>41766.692037037035</v>
      </c>
      <c r="K3793">
        <v>1404664592</v>
      </c>
      <c r="L3793">
        <v>1399480592</v>
      </c>
      <c r="M3793" t="b">
        <v>0</v>
      </c>
      <c r="N3793">
        <v>0</v>
      </c>
      <c r="O3793" t="b">
        <v>0</v>
      </c>
      <c r="P3793" t="s">
        <v>8303</v>
      </c>
      <c r="Q3793" s="10" t="s">
        <v>8314</v>
      </c>
      <c r="R3793" t="s">
        <v>8356</v>
      </c>
      <c r="S3793">
        <f t="shared" si="238"/>
        <v>0</v>
      </c>
      <c r="T3793">
        <f t="shared" si="239"/>
        <v>2014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4">
        <f t="shared" si="236"/>
        <v>42200.447013888886</v>
      </c>
      <c r="J3794" s="14">
        <f t="shared" si="237"/>
        <v>42170.447013888886</v>
      </c>
      <c r="K3794">
        <v>1436957022</v>
      </c>
      <c r="L3794">
        <v>1434365022</v>
      </c>
      <c r="M3794" t="b">
        <v>0</v>
      </c>
      <c r="N3794">
        <v>2</v>
      </c>
      <c r="O3794" t="b">
        <v>0</v>
      </c>
      <c r="P3794" t="s">
        <v>8303</v>
      </c>
      <c r="Q3794" s="10" t="s">
        <v>8314</v>
      </c>
      <c r="R3794" t="s">
        <v>8356</v>
      </c>
      <c r="S3794">
        <f t="shared" si="238"/>
        <v>0</v>
      </c>
      <c r="T3794">
        <f t="shared" si="239"/>
        <v>2015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4">
        <f t="shared" si="236"/>
        <v>41989.938993055555</v>
      </c>
      <c r="J3795" s="14">
        <f t="shared" si="237"/>
        <v>41968.938993055555</v>
      </c>
      <c r="K3795">
        <v>1418769129</v>
      </c>
      <c r="L3795">
        <v>1416954729</v>
      </c>
      <c r="M3795" t="b">
        <v>0</v>
      </c>
      <c r="N3795">
        <v>24</v>
      </c>
      <c r="O3795" t="b">
        <v>0</v>
      </c>
      <c r="P3795" t="s">
        <v>8303</v>
      </c>
      <c r="Q3795" s="10" t="s">
        <v>8314</v>
      </c>
      <c r="R3795" t="s">
        <v>8356</v>
      </c>
      <c r="S3795">
        <f t="shared" si="238"/>
        <v>60</v>
      </c>
      <c r="T3795">
        <f t="shared" si="239"/>
        <v>2014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4">
        <f t="shared" si="236"/>
        <v>42162.58048611111</v>
      </c>
      <c r="J3796" s="14">
        <f t="shared" si="237"/>
        <v>42132.58048611111</v>
      </c>
      <c r="K3796">
        <v>1433685354</v>
      </c>
      <c r="L3796">
        <v>1431093354</v>
      </c>
      <c r="M3796" t="b">
        <v>0</v>
      </c>
      <c r="N3796">
        <v>1</v>
      </c>
      <c r="O3796" t="b">
        <v>0</v>
      </c>
      <c r="P3796" t="s">
        <v>8303</v>
      </c>
      <c r="Q3796" s="10" t="s">
        <v>8314</v>
      </c>
      <c r="R3796" t="s">
        <v>8356</v>
      </c>
      <c r="S3796">
        <f t="shared" si="238"/>
        <v>1</v>
      </c>
      <c r="T3796">
        <f t="shared" si="239"/>
        <v>2015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4">
        <f t="shared" si="236"/>
        <v>42244.9375</v>
      </c>
      <c r="J3797" s="14">
        <f t="shared" si="237"/>
        <v>42201.436226851853</v>
      </c>
      <c r="K3797">
        <v>1440801000</v>
      </c>
      <c r="L3797">
        <v>1437042490</v>
      </c>
      <c r="M3797" t="b">
        <v>0</v>
      </c>
      <c r="N3797">
        <v>2</v>
      </c>
      <c r="O3797" t="b">
        <v>0</v>
      </c>
      <c r="P3797" t="s">
        <v>8303</v>
      </c>
      <c r="Q3797" s="10" t="s">
        <v>8314</v>
      </c>
      <c r="R3797" t="s">
        <v>8356</v>
      </c>
      <c r="S3797">
        <f t="shared" si="238"/>
        <v>2</v>
      </c>
      <c r="T3797">
        <f t="shared" si="239"/>
        <v>2015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4">
        <f t="shared" si="236"/>
        <v>42749.029583333337</v>
      </c>
      <c r="J3798" s="14">
        <f t="shared" si="237"/>
        <v>42689.029583333337</v>
      </c>
      <c r="K3798">
        <v>1484354556</v>
      </c>
      <c r="L3798">
        <v>1479170556</v>
      </c>
      <c r="M3798" t="b">
        <v>0</v>
      </c>
      <c r="N3798">
        <v>1</v>
      </c>
      <c r="O3798" t="b">
        <v>0</v>
      </c>
      <c r="P3798" t="s">
        <v>8303</v>
      </c>
      <c r="Q3798" s="10" t="s">
        <v>8314</v>
      </c>
      <c r="R3798" t="s">
        <v>8356</v>
      </c>
      <c r="S3798">
        <f t="shared" si="238"/>
        <v>0</v>
      </c>
      <c r="T3798">
        <f t="shared" si="239"/>
        <v>2016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4">
        <f t="shared" si="236"/>
        <v>42114.881539351853</v>
      </c>
      <c r="J3799" s="14">
        <f t="shared" si="237"/>
        <v>42084.881539351853</v>
      </c>
      <c r="K3799">
        <v>1429564165</v>
      </c>
      <c r="L3799">
        <v>1426972165</v>
      </c>
      <c r="M3799" t="b">
        <v>0</v>
      </c>
      <c r="N3799">
        <v>37</v>
      </c>
      <c r="O3799" t="b">
        <v>0</v>
      </c>
      <c r="P3799" t="s">
        <v>8303</v>
      </c>
      <c r="Q3799" s="10" t="s">
        <v>8314</v>
      </c>
      <c r="R3799" t="s">
        <v>8356</v>
      </c>
      <c r="S3799">
        <f t="shared" si="238"/>
        <v>90</v>
      </c>
      <c r="T3799">
        <f t="shared" si="239"/>
        <v>2015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4">
        <f t="shared" si="236"/>
        <v>41861.722777777781</v>
      </c>
      <c r="J3800" s="14">
        <f t="shared" si="237"/>
        <v>41831.722777777781</v>
      </c>
      <c r="K3800">
        <v>1407691248</v>
      </c>
      <c r="L3800">
        <v>1405099248</v>
      </c>
      <c r="M3800" t="b">
        <v>0</v>
      </c>
      <c r="N3800">
        <v>5</v>
      </c>
      <c r="O3800" t="b">
        <v>0</v>
      </c>
      <c r="P3800" t="s">
        <v>8303</v>
      </c>
      <c r="Q3800" s="10" t="s">
        <v>8314</v>
      </c>
      <c r="R3800" t="s">
        <v>8356</v>
      </c>
      <c r="S3800">
        <f t="shared" si="238"/>
        <v>1</v>
      </c>
      <c r="T3800">
        <f t="shared" si="239"/>
        <v>2014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4">
        <f t="shared" si="236"/>
        <v>42440.93105324074</v>
      </c>
      <c r="J3801" s="14">
        <f t="shared" si="237"/>
        <v>42410.93105324074</v>
      </c>
      <c r="K3801">
        <v>1457734843</v>
      </c>
      <c r="L3801">
        <v>1455142843</v>
      </c>
      <c r="M3801" t="b">
        <v>0</v>
      </c>
      <c r="N3801">
        <v>4</v>
      </c>
      <c r="O3801" t="b">
        <v>0</v>
      </c>
      <c r="P3801" t="s">
        <v>8303</v>
      </c>
      <c r="Q3801" s="10" t="s">
        <v>8314</v>
      </c>
      <c r="R3801" t="s">
        <v>8356</v>
      </c>
      <c r="S3801">
        <f t="shared" si="238"/>
        <v>4</v>
      </c>
      <c r="T3801">
        <f t="shared" si="239"/>
        <v>2016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4">
        <f t="shared" si="236"/>
        <v>42015.207638888889</v>
      </c>
      <c r="J3802" s="14">
        <f t="shared" si="237"/>
        <v>41982.737071759257</v>
      </c>
      <c r="K3802">
        <v>1420952340</v>
      </c>
      <c r="L3802">
        <v>1418146883</v>
      </c>
      <c r="M3802" t="b">
        <v>0</v>
      </c>
      <c r="N3802">
        <v>16</v>
      </c>
      <c r="O3802" t="b">
        <v>0</v>
      </c>
      <c r="P3802" t="s">
        <v>8303</v>
      </c>
      <c r="Q3802" s="10" t="s">
        <v>8314</v>
      </c>
      <c r="R3802" t="s">
        <v>8356</v>
      </c>
      <c r="S3802">
        <f t="shared" si="238"/>
        <v>4</v>
      </c>
      <c r="T3802">
        <f t="shared" si="239"/>
        <v>2014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4">
        <f t="shared" si="236"/>
        <v>42006.676111111112</v>
      </c>
      <c r="J3803" s="14">
        <f t="shared" si="237"/>
        <v>41975.676111111112</v>
      </c>
      <c r="K3803">
        <v>1420215216</v>
      </c>
      <c r="L3803">
        <v>1417536816</v>
      </c>
      <c r="M3803" t="b">
        <v>0</v>
      </c>
      <c r="N3803">
        <v>9</v>
      </c>
      <c r="O3803" t="b">
        <v>0</v>
      </c>
      <c r="P3803" t="s">
        <v>8303</v>
      </c>
      <c r="Q3803" s="10" t="s">
        <v>8314</v>
      </c>
      <c r="R3803" t="s">
        <v>8356</v>
      </c>
      <c r="S3803">
        <f t="shared" si="238"/>
        <v>9</v>
      </c>
      <c r="T3803">
        <f t="shared" si="239"/>
        <v>2014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4">
        <f t="shared" si="236"/>
        <v>42299.126226851848</v>
      </c>
      <c r="J3804" s="14">
        <f t="shared" si="237"/>
        <v>42269.126226851848</v>
      </c>
      <c r="K3804">
        <v>1445482906</v>
      </c>
      <c r="L3804">
        <v>1442890906</v>
      </c>
      <c r="M3804" t="b">
        <v>0</v>
      </c>
      <c r="N3804">
        <v>0</v>
      </c>
      <c r="O3804" t="b">
        <v>0</v>
      </c>
      <c r="P3804" t="s">
        <v>8303</v>
      </c>
      <c r="Q3804" s="10" t="s">
        <v>8314</v>
      </c>
      <c r="R3804" t="s">
        <v>8356</v>
      </c>
      <c r="S3804">
        <f t="shared" si="238"/>
        <v>0</v>
      </c>
      <c r="T3804">
        <f t="shared" si="239"/>
        <v>2015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4">
        <f t="shared" si="236"/>
        <v>42433.971851851849</v>
      </c>
      <c r="J3805" s="14">
        <f t="shared" si="237"/>
        <v>42403.971851851849</v>
      </c>
      <c r="K3805">
        <v>1457133568</v>
      </c>
      <c r="L3805">
        <v>1454541568</v>
      </c>
      <c r="M3805" t="b">
        <v>0</v>
      </c>
      <c r="N3805">
        <v>40</v>
      </c>
      <c r="O3805" t="b">
        <v>0</v>
      </c>
      <c r="P3805" t="s">
        <v>8303</v>
      </c>
      <c r="Q3805" s="10" t="s">
        <v>8314</v>
      </c>
      <c r="R3805" t="s">
        <v>8356</v>
      </c>
      <c r="S3805">
        <f t="shared" si="238"/>
        <v>20</v>
      </c>
      <c r="T3805">
        <f t="shared" si="239"/>
        <v>2016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4">
        <f t="shared" si="236"/>
        <v>42582.291666666672</v>
      </c>
      <c r="J3806" s="14">
        <f t="shared" si="237"/>
        <v>42527.00953703704</v>
      </c>
      <c r="K3806">
        <v>1469948400</v>
      </c>
      <c r="L3806">
        <v>1465172024</v>
      </c>
      <c r="M3806" t="b">
        <v>0</v>
      </c>
      <c r="N3806">
        <v>0</v>
      </c>
      <c r="O3806" t="b">
        <v>0</v>
      </c>
      <c r="P3806" t="s">
        <v>8303</v>
      </c>
      <c r="Q3806" s="10" t="s">
        <v>8314</v>
      </c>
      <c r="R3806" t="s">
        <v>8356</v>
      </c>
      <c r="S3806">
        <f t="shared" si="238"/>
        <v>0</v>
      </c>
      <c r="T3806">
        <f t="shared" si="239"/>
        <v>2016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4">
        <f t="shared" si="236"/>
        <v>41909.887037037035</v>
      </c>
      <c r="J3807" s="14">
        <f t="shared" si="237"/>
        <v>41849.887037037035</v>
      </c>
      <c r="K3807">
        <v>1411852640</v>
      </c>
      <c r="L3807">
        <v>1406668640</v>
      </c>
      <c r="M3807" t="b">
        <v>0</v>
      </c>
      <c r="N3807">
        <v>2</v>
      </c>
      <c r="O3807" t="b">
        <v>0</v>
      </c>
      <c r="P3807" t="s">
        <v>8303</v>
      </c>
      <c r="Q3807" s="10" t="s">
        <v>8314</v>
      </c>
      <c r="R3807" t="s">
        <v>8356</v>
      </c>
      <c r="S3807">
        <f t="shared" si="238"/>
        <v>0</v>
      </c>
      <c r="T3807">
        <f t="shared" si="239"/>
        <v>2014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4">
        <f t="shared" si="236"/>
        <v>41819.259039351848</v>
      </c>
      <c r="J3808" s="14">
        <f t="shared" si="237"/>
        <v>41799.259039351848</v>
      </c>
      <c r="K3808">
        <v>1404022381</v>
      </c>
      <c r="L3808">
        <v>1402294381</v>
      </c>
      <c r="M3808" t="b">
        <v>0</v>
      </c>
      <c r="N3808">
        <v>1</v>
      </c>
      <c r="O3808" t="b">
        <v>0</v>
      </c>
      <c r="P3808" t="s">
        <v>8303</v>
      </c>
      <c r="Q3808" s="10" t="s">
        <v>8314</v>
      </c>
      <c r="R3808" t="s">
        <v>8356</v>
      </c>
      <c r="S3808">
        <f t="shared" si="238"/>
        <v>0</v>
      </c>
      <c r="T3808">
        <f t="shared" si="239"/>
        <v>2014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4">
        <f t="shared" si="236"/>
        <v>42097.909016203703</v>
      </c>
      <c r="J3809" s="14">
        <f t="shared" si="237"/>
        <v>42090.909016203703</v>
      </c>
      <c r="K3809">
        <v>1428097739</v>
      </c>
      <c r="L3809">
        <v>1427492939</v>
      </c>
      <c r="M3809" t="b">
        <v>0</v>
      </c>
      <c r="N3809">
        <v>9</v>
      </c>
      <c r="O3809" t="b">
        <v>0</v>
      </c>
      <c r="P3809" t="s">
        <v>8303</v>
      </c>
      <c r="Q3809" s="10" t="s">
        <v>8314</v>
      </c>
      <c r="R3809" t="s">
        <v>8356</v>
      </c>
      <c r="S3809">
        <f t="shared" si="238"/>
        <v>30</v>
      </c>
      <c r="T3809">
        <f t="shared" si="239"/>
        <v>2015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4">
        <f t="shared" si="236"/>
        <v>42119.412256944444</v>
      </c>
      <c r="J3810" s="14">
        <f t="shared" si="237"/>
        <v>42059.453923611116</v>
      </c>
      <c r="K3810">
        <v>1429955619</v>
      </c>
      <c r="L3810">
        <v>1424775219</v>
      </c>
      <c r="M3810" t="b">
        <v>0</v>
      </c>
      <c r="N3810">
        <v>24</v>
      </c>
      <c r="O3810" t="b">
        <v>1</v>
      </c>
      <c r="P3810" t="s">
        <v>8269</v>
      </c>
      <c r="Q3810" s="10" t="s">
        <v>8314</v>
      </c>
      <c r="R3810" t="s">
        <v>8315</v>
      </c>
      <c r="S3810">
        <f t="shared" si="238"/>
        <v>100</v>
      </c>
      <c r="T3810">
        <f t="shared" si="239"/>
        <v>2015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4">
        <f t="shared" si="236"/>
        <v>41850.958333333336</v>
      </c>
      <c r="J3811" s="14">
        <f t="shared" si="237"/>
        <v>41800.526701388888</v>
      </c>
      <c r="K3811">
        <v>1406761200</v>
      </c>
      <c r="L3811">
        <v>1402403907</v>
      </c>
      <c r="M3811" t="b">
        <v>0</v>
      </c>
      <c r="N3811">
        <v>38</v>
      </c>
      <c r="O3811" t="b">
        <v>1</v>
      </c>
      <c r="P3811" t="s">
        <v>8269</v>
      </c>
      <c r="Q3811" s="10" t="s">
        <v>8314</v>
      </c>
      <c r="R3811" t="s">
        <v>8315</v>
      </c>
      <c r="S3811">
        <f t="shared" si="238"/>
        <v>101</v>
      </c>
      <c r="T3811">
        <f t="shared" si="239"/>
        <v>2014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4">
        <f t="shared" si="236"/>
        <v>42084.807384259257</v>
      </c>
      <c r="J3812" s="14">
        <f t="shared" si="237"/>
        <v>42054.849050925928</v>
      </c>
      <c r="K3812">
        <v>1426965758</v>
      </c>
      <c r="L3812">
        <v>1424377358</v>
      </c>
      <c r="M3812" t="b">
        <v>0</v>
      </c>
      <c r="N3812">
        <v>26</v>
      </c>
      <c r="O3812" t="b">
        <v>1</v>
      </c>
      <c r="P3812" t="s">
        <v>8269</v>
      </c>
      <c r="Q3812" s="10" t="s">
        <v>8314</v>
      </c>
      <c r="R3812" t="s">
        <v>8315</v>
      </c>
      <c r="S3812">
        <f t="shared" si="238"/>
        <v>122</v>
      </c>
      <c r="T3812">
        <f t="shared" si="239"/>
        <v>2015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4">
        <f t="shared" si="236"/>
        <v>42521.458333333328</v>
      </c>
      <c r="J3813" s="14">
        <f t="shared" si="237"/>
        <v>42487.62700231481</v>
      </c>
      <c r="K3813">
        <v>1464692400</v>
      </c>
      <c r="L3813">
        <v>1461769373</v>
      </c>
      <c r="M3813" t="b">
        <v>0</v>
      </c>
      <c r="N3813">
        <v>19</v>
      </c>
      <c r="O3813" t="b">
        <v>1</v>
      </c>
      <c r="P3813" t="s">
        <v>8269</v>
      </c>
      <c r="Q3813" s="10" t="s">
        <v>8314</v>
      </c>
      <c r="R3813" t="s">
        <v>8315</v>
      </c>
      <c r="S3813">
        <f t="shared" si="238"/>
        <v>330</v>
      </c>
      <c r="T3813">
        <f t="shared" si="239"/>
        <v>2016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4">
        <f t="shared" si="236"/>
        <v>42156.165972222225</v>
      </c>
      <c r="J3814" s="14">
        <f t="shared" si="237"/>
        <v>42109.751250000001</v>
      </c>
      <c r="K3814">
        <v>1433131140</v>
      </c>
      <c r="L3814">
        <v>1429120908</v>
      </c>
      <c r="M3814" t="b">
        <v>0</v>
      </c>
      <c r="N3814">
        <v>11</v>
      </c>
      <c r="O3814" t="b">
        <v>1</v>
      </c>
      <c r="P3814" t="s">
        <v>8269</v>
      </c>
      <c r="Q3814" s="10" t="s">
        <v>8314</v>
      </c>
      <c r="R3814" t="s">
        <v>8315</v>
      </c>
      <c r="S3814">
        <f t="shared" si="238"/>
        <v>110</v>
      </c>
      <c r="T3814">
        <f t="shared" si="239"/>
        <v>2015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4">
        <f t="shared" si="236"/>
        <v>42535.904861111107</v>
      </c>
      <c r="J3815" s="14">
        <f t="shared" si="237"/>
        <v>42497.275706018518</v>
      </c>
      <c r="K3815">
        <v>1465940580</v>
      </c>
      <c r="L3815">
        <v>1462603021</v>
      </c>
      <c r="M3815" t="b">
        <v>0</v>
      </c>
      <c r="N3815">
        <v>27</v>
      </c>
      <c r="O3815" t="b">
        <v>1</v>
      </c>
      <c r="P3815" t="s">
        <v>8269</v>
      </c>
      <c r="Q3815" s="10" t="s">
        <v>8314</v>
      </c>
      <c r="R3815" t="s">
        <v>8315</v>
      </c>
      <c r="S3815">
        <f t="shared" si="238"/>
        <v>101</v>
      </c>
      <c r="T3815">
        <f t="shared" si="239"/>
        <v>2016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4">
        <f t="shared" si="236"/>
        <v>42095.165972222225</v>
      </c>
      <c r="J3816" s="14">
        <f t="shared" si="237"/>
        <v>42058.904074074075</v>
      </c>
      <c r="K3816">
        <v>1427860740</v>
      </c>
      <c r="L3816">
        <v>1424727712</v>
      </c>
      <c r="M3816" t="b">
        <v>0</v>
      </c>
      <c r="N3816">
        <v>34</v>
      </c>
      <c r="O3816" t="b">
        <v>1</v>
      </c>
      <c r="P3816" t="s">
        <v>8269</v>
      </c>
      <c r="Q3816" s="10" t="s">
        <v>8314</v>
      </c>
      <c r="R3816" t="s">
        <v>8315</v>
      </c>
      <c r="S3816">
        <f t="shared" si="238"/>
        <v>140</v>
      </c>
      <c r="T3816">
        <f t="shared" si="239"/>
        <v>2015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4">
        <f t="shared" si="236"/>
        <v>42236.958333333328</v>
      </c>
      <c r="J3817" s="14">
        <f t="shared" si="237"/>
        <v>42207.259918981479</v>
      </c>
      <c r="K3817">
        <v>1440111600</v>
      </c>
      <c r="L3817">
        <v>1437545657</v>
      </c>
      <c r="M3817" t="b">
        <v>0</v>
      </c>
      <c r="N3817">
        <v>20</v>
      </c>
      <c r="O3817" t="b">
        <v>1</v>
      </c>
      <c r="P3817" t="s">
        <v>8269</v>
      </c>
      <c r="Q3817" s="10" t="s">
        <v>8314</v>
      </c>
      <c r="R3817" t="s">
        <v>8315</v>
      </c>
      <c r="S3817">
        <f t="shared" si="238"/>
        <v>100</v>
      </c>
      <c r="T3817">
        <f t="shared" si="239"/>
        <v>2015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4">
        <f t="shared" si="236"/>
        <v>41837.690081018518</v>
      </c>
      <c r="J3818" s="14">
        <f t="shared" si="237"/>
        <v>41807.690081018518</v>
      </c>
      <c r="K3818">
        <v>1405614823</v>
      </c>
      <c r="L3818">
        <v>1403022823</v>
      </c>
      <c r="M3818" t="b">
        <v>0</v>
      </c>
      <c r="N3818">
        <v>37</v>
      </c>
      <c r="O3818" t="b">
        <v>1</v>
      </c>
      <c r="P3818" t="s">
        <v>8269</v>
      </c>
      <c r="Q3818" s="10" t="s">
        <v>8314</v>
      </c>
      <c r="R3818" t="s">
        <v>8315</v>
      </c>
      <c r="S3818">
        <f t="shared" si="238"/>
        <v>119</v>
      </c>
      <c r="T3818">
        <f t="shared" si="239"/>
        <v>2014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4">
        <f t="shared" si="236"/>
        <v>42301.165972222225</v>
      </c>
      <c r="J3819" s="14">
        <f t="shared" si="237"/>
        <v>42284.69694444444</v>
      </c>
      <c r="K3819">
        <v>1445659140</v>
      </c>
      <c r="L3819">
        <v>1444236216</v>
      </c>
      <c r="M3819" t="b">
        <v>0</v>
      </c>
      <c r="N3819">
        <v>20</v>
      </c>
      <c r="O3819" t="b">
        <v>1</v>
      </c>
      <c r="P3819" t="s">
        <v>8269</v>
      </c>
      <c r="Q3819" s="10" t="s">
        <v>8314</v>
      </c>
      <c r="R3819" t="s">
        <v>8315</v>
      </c>
      <c r="S3819">
        <f t="shared" si="238"/>
        <v>107</v>
      </c>
      <c r="T3819">
        <f t="shared" si="239"/>
        <v>2015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4">
        <f t="shared" si="236"/>
        <v>42075.800717592589</v>
      </c>
      <c r="J3820" s="14">
        <f t="shared" si="237"/>
        <v>42045.84238425926</v>
      </c>
      <c r="K3820">
        <v>1426187582</v>
      </c>
      <c r="L3820">
        <v>1423599182</v>
      </c>
      <c r="M3820" t="b">
        <v>0</v>
      </c>
      <c r="N3820">
        <v>10</v>
      </c>
      <c r="O3820" t="b">
        <v>1</v>
      </c>
      <c r="P3820" t="s">
        <v>8269</v>
      </c>
      <c r="Q3820" s="10" t="s">
        <v>8314</v>
      </c>
      <c r="R3820" t="s">
        <v>8315</v>
      </c>
      <c r="S3820">
        <f t="shared" si="238"/>
        <v>228</v>
      </c>
      <c r="T3820">
        <f t="shared" si="239"/>
        <v>2015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4">
        <f t="shared" si="236"/>
        <v>42202.876388888893</v>
      </c>
      <c r="J3821" s="14">
        <f t="shared" si="237"/>
        <v>42184.209537037037</v>
      </c>
      <c r="K3821">
        <v>1437166920</v>
      </c>
      <c r="L3821">
        <v>1435554104</v>
      </c>
      <c r="M3821" t="b">
        <v>0</v>
      </c>
      <c r="N3821">
        <v>26</v>
      </c>
      <c r="O3821" t="b">
        <v>1</v>
      </c>
      <c r="P3821" t="s">
        <v>8269</v>
      </c>
      <c r="Q3821" s="10" t="s">
        <v>8314</v>
      </c>
      <c r="R3821" t="s">
        <v>8315</v>
      </c>
      <c r="S3821">
        <f t="shared" si="238"/>
        <v>106</v>
      </c>
      <c r="T3821">
        <f t="shared" si="239"/>
        <v>2015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4">
        <f t="shared" si="236"/>
        <v>42190.651817129634</v>
      </c>
      <c r="J3822" s="14">
        <f t="shared" si="237"/>
        <v>42160.651817129634</v>
      </c>
      <c r="K3822">
        <v>1436110717</v>
      </c>
      <c r="L3822">
        <v>1433518717</v>
      </c>
      <c r="M3822" t="b">
        <v>0</v>
      </c>
      <c r="N3822">
        <v>20</v>
      </c>
      <c r="O3822" t="b">
        <v>1</v>
      </c>
      <c r="P3822" t="s">
        <v>8269</v>
      </c>
      <c r="Q3822" s="10" t="s">
        <v>8314</v>
      </c>
      <c r="R3822" t="s">
        <v>8315</v>
      </c>
      <c r="S3822">
        <f t="shared" si="238"/>
        <v>143</v>
      </c>
      <c r="T3822">
        <f t="shared" si="239"/>
        <v>2015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4">
        <f t="shared" si="236"/>
        <v>42373.180636574078</v>
      </c>
      <c r="J3823" s="14">
        <f t="shared" si="237"/>
        <v>42341.180636574078</v>
      </c>
      <c r="K3823">
        <v>1451881207</v>
      </c>
      <c r="L3823">
        <v>1449116407</v>
      </c>
      <c r="M3823" t="b">
        <v>0</v>
      </c>
      <c r="N3823">
        <v>46</v>
      </c>
      <c r="O3823" t="b">
        <v>1</v>
      </c>
      <c r="P3823" t="s">
        <v>8269</v>
      </c>
      <c r="Q3823" s="10" t="s">
        <v>8314</v>
      </c>
      <c r="R3823" t="s">
        <v>8315</v>
      </c>
      <c r="S3823">
        <f t="shared" si="238"/>
        <v>105</v>
      </c>
      <c r="T3823">
        <f t="shared" si="239"/>
        <v>2015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4">
        <f t="shared" si="236"/>
        <v>42388.957638888889</v>
      </c>
      <c r="J3824" s="14">
        <f t="shared" si="237"/>
        <v>42329.838159722218</v>
      </c>
      <c r="K3824">
        <v>1453244340</v>
      </c>
      <c r="L3824">
        <v>1448136417</v>
      </c>
      <c r="M3824" t="b">
        <v>0</v>
      </c>
      <c r="N3824">
        <v>76</v>
      </c>
      <c r="O3824" t="b">
        <v>1</v>
      </c>
      <c r="P3824" t="s">
        <v>8269</v>
      </c>
      <c r="Q3824" s="10" t="s">
        <v>8314</v>
      </c>
      <c r="R3824" t="s">
        <v>8315</v>
      </c>
      <c r="S3824">
        <f t="shared" si="238"/>
        <v>110</v>
      </c>
      <c r="T3824">
        <f t="shared" si="239"/>
        <v>2015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4">
        <f t="shared" si="236"/>
        <v>42205.165972222225</v>
      </c>
      <c r="J3825" s="14">
        <f t="shared" si="237"/>
        <v>42170.910231481481</v>
      </c>
      <c r="K3825">
        <v>1437364740</v>
      </c>
      <c r="L3825">
        <v>1434405044</v>
      </c>
      <c r="M3825" t="b">
        <v>0</v>
      </c>
      <c r="N3825">
        <v>41</v>
      </c>
      <c r="O3825" t="b">
        <v>1</v>
      </c>
      <c r="P3825" t="s">
        <v>8269</v>
      </c>
      <c r="Q3825" s="10" t="s">
        <v>8314</v>
      </c>
      <c r="R3825" t="s">
        <v>8315</v>
      </c>
      <c r="S3825">
        <f t="shared" si="238"/>
        <v>106</v>
      </c>
      <c r="T3825">
        <f t="shared" si="239"/>
        <v>2015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4">
        <f t="shared" si="236"/>
        <v>42583.570138888885</v>
      </c>
      <c r="J3826" s="14">
        <f t="shared" si="237"/>
        <v>42571.626192129625</v>
      </c>
      <c r="K3826">
        <v>1470058860</v>
      </c>
      <c r="L3826">
        <v>1469026903</v>
      </c>
      <c r="M3826" t="b">
        <v>0</v>
      </c>
      <c r="N3826">
        <v>7</v>
      </c>
      <c r="O3826" t="b">
        <v>1</v>
      </c>
      <c r="P3826" t="s">
        <v>8269</v>
      </c>
      <c r="Q3826" s="10" t="s">
        <v>8314</v>
      </c>
      <c r="R3826" t="s">
        <v>8315</v>
      </c>
      <c r="S3826">
        <f t="shared" si="238"/>
        <v>108</v>
      </c>
      <c r="T3826">
        <f t="shared" si="239"/>
        <v>2016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4">
        <f t="shared" si="236"/>
        <v>42172.069606481484</v>
      </c>
      <c r="J3827" s="14">
        <f t="shared" si="237"/>
        <v>42151.069606481484</v>
      </c>
      <c r="K3827">
        <v>1434505214</v>
      </c>
      <c r="L3827">
        <v>1432690814</v>
      </c>
      <c r="M3827" t="b">
        <v>0</v>
      </c>
      <c r="N3827">
        <v>49</v>
      </c>
      <c r="O3827" t="b">
        <v>1</v>
      </c>
      <c r="P3827" t="s">
        <v>8269</v>
      </c>
      <c r="Q3827" s="10" t="s">
        <v>8314</v>
      </c>
      <c r="R3827" t="s">
        <v>8315</v>
      </c>
      <c r="S3827">
        <f t="shared" si="238"/>
        <v>105</v>
      </c>
      <c r="T3827">
        <f t="shared" si="239"/>
        <v>2015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4">
        <f t="shared" si="236"/>
        <v>42131.423541666663</v>
      </c>
      <c r="J3828" s="14">
        <f t="shared" si="237"/>
        <v>42101.423541666663</v>
      </c>
      <c r="K3828">
        <v>1430993394</v>
      </c>
      <c r="L3828">
        <v>1428401394</v>
      </c>
      <c r="M3828" t="b">
        <v>0</v>
      </c>
      <c r="N3828">
        <v>26</v>
      </c>
      <c r="O3828" t="b">
        <v>1</v>
      </c>
      <c r="P3828" t="s">
        <v>8269</v>
      </c>
      <c r="Q3828" s="10" t="s">
        <v>8314</v>
      </c>
      <c r="R3828" t="s">
        <v>8315</v>
      </c>
      <c r="S3828">
        <f t="shared" si="238"/>
        <v>119</v>
      </c>
      <c r="T3828">
        <f t="shared" si="239"/>
        <v>2015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4">
        <f t="shared" si="236"/>
        <v>42090</v>
      </c>
      <c r="J3829" s="14">
        <f t="shared" si="237"/>
        <v>42034.928252314814</v>
      </c>
      <c r="K3829">
        <v>1427414400</v>
      </c>
      <c r="L3829">
        <v>1422656201</v>
      </c>
      <c r="M3829" t="b">
        <v>0</v>
      </c>
      <c r="N3829">
        <v>65</v>
      </c>
      <c r="O3829" t="b">
        <v>1</v>
      </c>
      <c r="P3829" t="s">
        <v>8269</v>
      </c>
      <c r="Q3829" s="10" t="s">
        <v>8314</v>
      </c>
      <c r="R3829" t="s">
        <v>8315</v>
      </c>
      <c r="S3829">
        <f t="shared" si="238"/>
        <v>153</v>
      </c>
      <c r="T3829">
        <f t="shared" si="239"/>
        <v>2015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4">
        <f t="shared" si="236"/>
        <v>42004.569293981483</v>
      </c>
      <c r="J3830" s="14">
        <f t="shared" si="237"/>
        <v>41944.527627314819</v>
      </c>
      <c r="K3830">
        <v>1420033187</v>
      </c>
      <c r="L3830">
        <v>1414845587</v>
      </c>
      <c r="M3830" t="b">
        <v>0</v>
      </c>
      <c r="N3830">
        <v>28</v>
      </c>
      <c r="O3830" t="b">
        <v>1</v>
      </c>
      <c r="P3830" t="s">
        <v>8269</v>
      </c>
      <c r="Q3830" s="10" t="s">
        <v>8314</v>
      </c>
      <c r="R3830" t="s">
        <v>8315</v>
      </c>
      <c r="S3830">
        <f t="shared" si="238"/>
        <v>100</v>
      </c>
      <c r="T3830">
        <f t="shared" si="239"/>
        <v>2014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4">
        <f t="shared" si="236"/>
        <v>42613.865405092598</v>
      </c>
      <c r="J3831" s="14">
        <f t="shared" si="237"/>
        <v>42593.865405092598</v>
      </c>
      <c r="K3831">
        <v>1472676371</v>
      </c>
      <c r="L3831">
        <v>1470948371</v>
      </c>
      <c r="M3831" t="b">
        <v>0</v>
      </c>
      <c r="N3831">
        <v>8</v>
      </c>
      <c r="O3831" t="b">
        <v>1</v>
      </c>
      <c r="P3831" t="s">
        <v>8269</v>
      </c>
      <c r="Q3831" s="10" t="s">
        <v>8314</v>
      </c>
      <c r="R3831" t="s">
        <v>8315</v>
      </c>
      <c r="S3831">
        <f t="shared" si="238"/>
        <v>100</v>
      </c>
      <c r="T3831">
        <f t="shared" si="239"/>
        <v>2016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4">
        <f t="shared" si="236"/>
        <v>42517.740868055553</v>
      </c>
      <c r="J3832" s="14">
        <f t="shared" si="237"/>
        <v>42503.740868055553</v>
      </c>
      <c r="K3832">
        <v>1464371211</v>
      </c>
      <c r="L3832">
        <v>1463161611</v>
      </c>
      <c r="M3832" t="b">
        <v>0</v>
      </c>
      <c r="N3832">
        <v>3</v>
      </c>
      <c r="O3832" t="b">
        <v>1</v>
      </c>
      <c r="P3832" t="s">
        <v>8269</v>
      </c>
      <c r="Q3832" s="10" t="s">
        <v>8314</v>
      </c>
      <c r="R3832" t="s">
        <v>8315</v>
      </c>
      <c r="S3832">
        <f t="shared" si="238"/>
        <v>225</v>
      </c>
      <c r="T3832">
        <f t="shared" si="239"/>
        <v>2016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4">
        <f t="shared" si="236"/>
        <v>41948.890567129631</v>
      </c>
      <c r="J3833" s="14">
        <f t="shared" si="237"/>
        <v>41927.848900462966</v>
      </c>
      <c r="K3833">
        <v>1415222545</v>
      </c>
      <c r="L3833">
        <v>1413404545</v>
      </c>
      <c r="M3833" t="b">
        <v>0</v>
      </c>
      <c r="N3833">
        <v>9</v>
      </c>
      <c r="O3833" t="b">
        <v>1</v>
      </c>
      <c r="P3833" t="s">
        <v>8269</v>
      </c>
      <c r="Q3833" s="10" t="s">
        <v>8314</v>
      </c>
      <c r="R3833" t="s">
        <v>8315</v>
      </c>
      <c r="S3833">
        <f t="shared" si="238"/>
        <v>106</v>
      </c>
      <c r="T3833">
        <f t="shared" si="239"/>
        <v>2014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4">
        <f t="shared" si="236"/>
        <v>42420.114988425921</v>
      </c>
      <c r="J3834" s="14">
        <f t="shared" si="237"/>
        <v>42375.114988425921</v>
      </c>
      <c r="K3834">
        <v>1455936335</v>
      </c>
      <c r="L3834">
        <v>1452048335</v>
      </c>
      <c r="M3834" t="b">
        <v>0</v>
      </c>
      <c r="N3834">
        <v>9</v>
      </c>
      <c r="O3834" t="b">
        <v>1</v>
      </c>
      <c r="P3834" t="s">
        <v>8269</v>
      </c>
      <c r="Q3834" s="10" t="s">
        <v>8314</v>
      </c>
      <c r="R3834" t="s">
        <v>8315</v>
      </c>
      <c r="S3834">
        <f t="shared" si="238"/>
        <v>105</v>
      </c>
      <c r="T3834">
        <f t="shared" si="239"/>
        <v>2016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4">
        <f t="shared" si="236"/>
        <v>41974.797916666663</v>
      </c>
      <c r="J3835" s="14">
        <f t="shared" si="237"/>
        <v>41963.872361111105</v>
      </c>
      <c r="K3835">
        <v>1417460940</v>
      </c>
      <c r="L3835">
        <v>1416516972</v>
      </c>
      <c r="M3835" t="b">
        <v>0</v>
      </c>
      <c r="N3835">
        <v>20</v>
      </c>
      <c r="O3835" t="b">
        <v>1</v>
      </c>
      <c r="P3835" t="s">
        <v>8269</v>
      </c>
      <c r="Q3835" s="10" t="s">
        <v>8314</v>
      </c>
      <c r="R3835" t="s">
        <v>8315</v>
      </c>
      <c r="S3835">
        <f t="shared" si="238"/>
        <v>117</v>
      </c>
      <c r="T3835">
        <f t="shared" si="239"/>
        <v>2014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4">
        <f t="shared" si="236"/>
        <v>42173.445219907408</v>
      </c>
      <c r="J3836" s="14">
        <f t="shared" si="237"/>
        <v>42143.445219907408</v>
      </c>
      <c r="K3836">
        <v>1434624067</v>
      </c>
      <c r="L3836">
        <v>1432032067</v>
      </c>
      <c r="M3836" t="b">
        <v>0</v>
      </c>
      <c r="N3836">
        <v>57</v>
      </c>
      <c r="O3836" t="b">
        <v>1</v>
      </c>
      <c r="P3836" t="s">
        <v>8269</v>
      </c>
      <c r="Q3836" s="10" t="s">
        <v>8314</v>
      </c>
      <c r="R3836" t="s">
        <v>8315</v>
      </c>
      <c r="S3836">
        <f t="shared" si="238"/>
        <v>109</v>
      </c>
      <c r="T3836">
        <f t="shared" si="239"/>
        <v>2015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4">
        <f t="shared" si="236"/>
        <v>42481.94222222222</v>
      </c>
      <c r="J3837" s="14">
        <f t="shared" si="237"/>
        <v>42460.94222222222</v>
      </c>
      <c r="K3837">
        <v>1461278208</v>
      </c>
      <c r="L3837">
        <v>1459463808</v>
      </c>
      <c r="M3837" t="b">
        <v>0</v>
      </c>
      <c r="N3837">
        <v>8</v>
      </c>
      <c r="O3837" t="b">
        <v>1</v>
      </c>
      <c r="P3837" t="s">
        <v>8269</v>
      </c>
      <c r="Q3837" s="10" t="s">
        <v>8314</v>
      </c>
      <c r="R3837" t="s">
        <v>8315</v>
      </c>
      <c r="S3837">
        <f t="shared" si="238"/>
        <v>160</v>
      </c>
      <c r="T3837">
        <f t="shared" si="239"/>
        <v>2016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4">
        <f t="shared" si="236"/>
        <v>42585.172916666663</v>
      </c>
      <c r="J3838" s="14">
        <f t="shared" si="237"/>
        <v>42553.926527777774</v>
      </c>
      <c r="K3838">
        <v>1470197340</v>
      </c>
      <c r="L3838">
        <v>1467497652</v>
      </c>
      <c r="M3838" t="b">
        <v>0</v>
      </c>
      <c r="N3838">
        <v>14</v>
      </c>
      <c r="O3838" t="b">
        <v>1</v>
      </c>
      <c r="P3838" t="s">
        <v>8269</v>
      </c>
      <c r="Q3838" s="10" t="s">
        <v>8314</v>
      </c>
      <c r="R3838" t="s">
        <v>8315</v>
      </c>
      <c r="S3838">
        <f t="shared" si="238"/>
        <v>113</v>
      </c>
      <c r="T3838">
        <f t="shared" si="239"/>
        <v>2016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4">
        <f t="shared" si="236"/>
        <v>42188.765717592592</v>
      </c>
      <c r="J3839" s="14">
        <f t="shared" si="237"/>
        <v>42152.765717592592</v>
      </c>
      <c r="K3839">
        <v>1435947758</v>
      </c>
      <c r="L3839">
        <v>1432837358</v>
      </c>
      <c r="M3839" t="b">
        <v>0</v>
      </c>
      <c r="N3839">
        <v>17</v>
      </c>
      <c r="O3839" t="b">
        <v>1</v>
      </c>
      <c r="P3839" t="s">
        <v>8269</v>
      </c>
      <c r="Q3839" s="10" t="s">
        <v>8314</v>
      </c>
      <c r="R3839" t="s">
        <v>8315</v>
      </c>
      <c r="S3839">
        <f t="shared" si="238"/>
        <v>102</v>
      </c>
      <c r="T3839">
        <f t="shared" si="239"/>
        <v>2015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4">
        <f t="shared" si="236"/>
        <v>42146.710752314815</v>
      </c>
      <c r="J3840" s="14">
        <f t="shared" si="237"/>
        <v>42116.710752314815</v>
      </c>
      <c r="K3840">
        <v>1432314209</v>
      </c>
      <c r="L3840">
        <v>1429722209</v>
      </c>
      <c r="M3840" t="b">
        <v>0</v>
      </c>
      <c r="N3840">
        <v>100</v>
      </c>
      <c r="O3840" t="b">
        <v>1</v>
      </c>
      <c r="P3840" t="s">
        <v>8269</v>
      </c>
      <c r="Q3840" s="10" t="s">
        <v>8314</v>
      </c>
      <c r="R3840" t="s">
        <v>8315</v>
      </c>
      <c r="S3840">
        <f t="shared" si="238"/>
        <v>101</v>
      </c>
      <c r="T3840">
        <f t="shared" si="239"/>
        <v>2015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4">
        <f t="shared" si="236"/>
        <v>42215.142638888887</v>
      </c>
      <c r="J3841" s="14">
        <f t="shared" si="237"/>
        <v>42155.142638888887</v>
      </c>
      <c r="K3841">
        <v>1438226724</v>
      </c>
      <c r="L3841">
        <v>1433042724</v>
      </c>
      <c r="M3841" t="b">
        <v>0</v>
      </c>
      <c r="N3841">
        <v>32</v>
      </c>
      <c r="O3841" t="b">
        <v>1</v>
      </c>
      <c r="P3841" t="s">
        <v>8269</v>
      </c>
      <c r="Q3841" s="10" t="s">
        <v>8314</v>
      </c>
      <c r="R3841" t="s">
        <v>8315</v>
      </c>
      <c r="S3841">
        <f t="shared" si="238"/>
        <v>101</v>
      </c>
      <c r="T3841">
        <f t="shared" si="239"/>
        <v>2015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4">
        <f t="shared" si="236"/>
        <v>42457.660057870366</v>
      </c>
      <c r="J3842" s="14">
        <f t="shared" si="237"/>
        <v>42432.701724537037</v>
      </c>
      <c r="K3842">
        <v>1459180229</v>
      </c>
      <c r="L3842">
        <v>1457023829</v>
      </c>
      <c r="M3842" t="b">
        <v>0</v>
      </c>
      <c r="N3842">
        <v>3</v>
      </c>
      <c r="O3842" t="b">
        <v>1</v>
      </c>
      <c r="P3842" t="s">
        <v>8269</v>
      </c>
      <c r="Q3842" s="10" t="s">
        <v>8314</v>
      </c>
      <c r="R3842" t="s">
        <v>8315</v>
      </c>
      <c r="S3842">
        <f t="shared" si="238"/>
        <v>6500</v>
      </c>
      <c r="T3842">
        <f t="shared" si="239"/>
        <v>2016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4">
        <f t="shared" ref="I3843:I3906" si="240">K3843/60/60/24+DATE(1970,1,1)</f>
        <v>41840.785729166666</v>
      </c>
      <c r="J3843" s="14">
        <f t="shared" ref="J3843" si="241">L3843/60/60/24+DATE(1970,1,1)</f>
        <v>41780.785729166666</v>
      </c>
      <c r="K3843">
        <v>1405882287</v>
      </c>
      <c r="L3843">
        <v>1400698287</v>
      </c>
      <c r="M3843" t="b">
        <v>1</v>
      </c>
      <c r="N3843">
        <v>34</v>
      </c>
      <c r="O3843" t="b">
        <v>0</v>
      </c>
      <c r="P3843" t="s">
        <v>8269</v>
      </c>
      <c r="Q3843" s="10" t="s">
        <v>8314</v>
      </c>
      <c r="R3843" t="s">
        <v>8315</v>
      </c>
      <c r="S3843">
        <f t="shared" ref="S3843:S3905" si="242">ROUND(E3843/D3843*100,0)</f>
        <v>9</v>
      </c>
      <c r="T3843">
        <f t="shared" ref="T3843:T3906" si="243">YEAR(J3843)</f>
        <v>2014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4">
        <f t="shared" si="240"/>
        <v>41770.493657407409</v>
      </c>
      <c r="J3844" s="14">
        <f t="shared" ref="J3844:J3907" si="244">L3844/60/60/24+DATE(1970,1,1)</f>
        <v>41740.493657407409</v>
      </c>
      <c r="K3844">
        <v>1399809052</v>
      </c>
      <c r="L3844">
        <v>1397217052</v>
      </c>
      <c r="M3844" t="b">
        <v>1</v>
      </c>
      <c r="N3844">
        <v>23</v>
      </c>
      <c r="O3844" t="b">
        <v>0</v>
      </c>
      <c r="P3844" t="s">
        <v>8269</v>
      </c>
      <c r="Q3844" s="10" t="s">
        <v>8314</v>
      </c>
      <c r="R3844" t="s">
        <v>8315</v>
      </c>
      <c r="S3844">
        <f t="shared" si="242"/>
        <v>22</v>
      </c>
      <c r="T3844">
        <f t="shared" si="243"/>
        <v>2014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4">
        <f t="shared" si="240"/>
        <v>41791.072500000002</v>
      </c>
      <c r="J3845" s="14">
        <f t="shared" si="244"/>
        <v>41766.072500000002</v>
      </c>
      <c r="K3845">
        <v>1401587064</v>
      </c>
      <c r="L3845">
        <v>1399427064</v>
      </c>
      <c r="M3845" t="b">
        <v>1</v>
      </c>
      <c r="N3845">
        <v>19</v>
      </c>
      <c r="O3845" t="b">
        <v>0</v>
      </c>
      <c r="P3845" t="s">
        <v>8269</v>
      </c>
      <c r="Q3845" s="10" t="s">
        <v>8314</v>
      </c>
      <c r="R3845" t="s">
        <v>8315</v>
      </c>
      <c r="S3845">
        <f t="shared" si="242"/>
        <v>21</v>
      </c>
      <c r="T3845">
        <f t="shared" si="243"/>
        <v>2014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4">
        <f t="shared" si="240"/>
        <v>41793.290972222225</v>
      </c>
      <c r="J3846" s="14">
        <f t="shared" si="244"/>
        <v>41766.617291666669</v>
      </c>
      <c r="K3846">
        <v>1401778740</v>
      </c>
      <c r="L3846">
        <v>1399474134</v>
      </c>
      <c r="M3846" t="b">
        <v>1</v>
      </c>
      <c r="N3846">
        <v>50</v>
      </c>
      <c r="O3846" t="b">
        <v>0</v>
      </c>
      <c r="P3846" t="s">
        <v>8269</v>
      </c>
      <c r="Q3846" s="10" t="s">
        <v>8314</v>
      </c>
      <c r="R3846" t="s">
        <v>8315</v>
      </c>
      <c r="S3846">
        <f t="shared" si="242"/>
        <v>41</v>
      </c>
      <c r="T3846">
        <f t="shared" si="243"/>
        <v>2014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4">
        <f t="shared" si="240"/>
        <v>42278.627013888887</v>
      </c>
      <c r="J3847" s="14">
        <f t="shared" si="244"/>
        <v>42248.627013888887</v>
      </c>
      <c r="K3847">
        <v>1443711774</v>
      </c>
      <c r="L3847">
        <v>1441119774</v>
      </c>
      <c r="M3847" t="b">
        <v>1</v>
      </c>
      <c r="N3847">
        <v>12</v>
      </c>
      <c r="O3847" t="b">
        <v>0</v>
      </c>
      <c r="P3847" t="s">
        <v>8269</v>
      </c>
      <c r="Q3847" s="10" t="s">
        <v>8314</v>
      </c>
      <c r="R3847" t="s">
        <v>8315</v>
      </c>
      <c r="S3847">
        <f t="shared" si="242"/>
        <v>2</v>
      </c>
      <c r="T3847">
        <f t="shared" si="243"/>
        <v>2015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4">
        <f t="shared" si="240"/>
        <v>41916.290972222225</v>
      </c>
      <c r="J3848" s="14">
        <f t="shared" si="244"/>
        <v>41885.221550925926</v>
      </c>
      <c r="K3848">
        <v>1412405940</v>
      </c>
      <c r="L3848">
        <v>1409721542</v>
      </c>
      <c r="M3848" t="b">
        <v>1</v>
      </c>
      <c r="N3848">
        <v>8</v>
      </c>
      <c r="O3848" t="b">
        <v>0</v>
      </c>
      <c r="P3848" t="s">
        <v>8269</v>
      </c>
      <c r="Q3848" s="10" t="s">
        <v>8314</v>
      </c>
      <c r="R3848" t="s">
        <v>8315</v>
      </c>
      <c r="S3848">
        <f t="shared" si="242"/>
        <v>3</v>
      </c>
      <c r="T3848">
        <f t="shared" si="243"/>
        <v>2014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4">
        <f t="shared" si="240"/>
        <v>42204.224432870367</v>
      </c>
      <c r="J3849" s="14">
        <f t="shared" si="244"/>
        <v>42159.224432870367</v>
      </c>
      <c r="K3849">
        <v>1437283391</v>
      </c>
      <c r="L3849">
        <v>1433395391</v>
      </c>
      <c r="M3849" t="b">
        <v>1</v>
      </c>
      <c r="N3849">
        <v>9</v>
      </c>
      <c r="O3849" t="b">
        <v>0</v>
      </c>
      <c r="P3849" t="s">
        <v>8269</v>
      </c>
      <c r="Q3849" s="10" t="s">
        <v>8314</v>
      </c>
      <c r="R3849" t="s">
        <v>8315</v>
      </c>
      <c r="S3849">
        <f t="shared" si="242"/>
        <v>16</v>
      </c>
      <c r="T3849">
        <f t="shared" si="243"/>
        <v>2015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4">
        <f t="shared" si="240"/>
        <v>42295.817002314812</v>
      </c>
      <c r="J3850" s="14">
        <f t="shared" si="244"/>
        <v>42265.817002314812</v>
      </c>
      <c r="K3850">
        <v>1445196989</v>
      </c>
      <c r="L3850">
        <v>1442604989</v>
      </c>
      <c r="M3850" t="b">
        <v>1</v>
      </c>
      <c r="N3850">
        <v>43</v>
      </c>
      <c r="O3850" t="b">
        <v>0</v>
      </c>
      <c r="P3850" t="s">
        <v>8269</v>
      </c>
      <c r="Q3850" s="10" t="s">
        <v>8314</v>
      </c>
      <c r="R3850" t="s">
        <v>8315</v>
      </c>
      <c r="S3850">
        <f t="shared" si="242"/>
        <v>16</v>
      </c>
      <c r="T3850">
        <f t="shared" si="243"/>
        <v>2015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4">
        <f t="shared" si="240"/>
        <v>42166.767175925925</v>
      </c>
      <c r="J3851" s="14">
        <f t="shared" si="244"/>
        <v>42136.767175925925</v>
      </c>
      <c r="K3851">
        <v>1434047084</v>
      </c>
      <c r="L3851">
        <v>1431455084</v>
      </c>
      <c r="M3851" t="b">
        <v>1</v>
      </c>
      <c r="N3851">
        <v>28</v>
      </c>
      <c r="O3851" t="b">
        <v>0</v>
      </c>
      <c r="P3851" t="s">
        <v>8269</v>
      </c>
      <c r="Q3851" s="10" t="s">
        <v>8314</v>
      </c>
      <c r="R3851" t="s">
        <v>8315</v>
      </c>
      <c r="S3851">
        <f t="shared" si="242"/>
        <v>7</v>
      </c>
      <c r="T3851">
        <f t="shared" si="243"/>
        <v>2015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4">
        <f t="shared" si="240"/>
        <v>42005.124340277776</v>
      </c>
      <c r="J3852" s="14">
        <f t="shared" si="244"/>
        <v>41975.124340277776</v>
      </c>
      <c r="K3852">
        <v>1420081143</v>
      </c>
      <c r="L3852">
        <v>1417489143</v>
      </c>
      <c r="M3852" t="b">
        <v>1</v>
      </c>
      <c r="N3852">
        <v>4</v>
      </c>
      <c r="O3852" t="b">
        <v>0</v>
      </c>
      <c r="P3852" t="s">
        <v>8269</v>
      </c>
      <c r="Q3852" s="10" t="s">
        <v>8314</v>
      </c>
      <c r="R3852" t="s">
        <v>8315</v>
      </c>
      <c r="S3852">
        <f t="shared" si="242"/>
        <v>4</v>
      </c>
      <c r="T3852">
        <f t="shared" si="243"/>
        <v>2014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4">
        <f t="shared" si="240"/>
        <v>42202.439571759256</v>
      </c>
      <c r="J3853" s="14">
        <f t="shared" si="244"/>
        <v>42172.439571759256</v>
      </c>
      <c r="K3853">
        <v>1437129179</v>
      </c>
      <c r="L3853">
        <v>1434537179</v>
      </c>
      <c r="M3853" t="b">
        <v>1</v>
      </c>
      <c r="N3853">
        <v>24</v>
      </c>
      <c r="O3853" t="b">
        <v>0</v>
      </c>
      <c r="P3853" t="s">
        <v>8269</v>
      </c>
      <c r="Q3853" s="10" t="s">
        <v>8314</v>
      </c>
      <c r="R3853" t="s">
        <v>8315</v>
      </c>
      <c r="S3853">
        <f t="shared" si="242"/>
        <v>34</v>
      </c>
      <c r="T3853">
        <f t="shared" si="243"/>
        <v>2015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4">
        <f t="shared" si="240"/>
        <v>42090.149027777778</v>
      </c>
      <c r="J3854" s="14">
        <f t="shared" si="244"/>
        <v>42065.190694444449</v>
      </c>
      <c r="K3854">
        <v>1427427276</v>
      </c>
      <c r="L3854">
        <v>1425270876</v>
      </c>
      <c r="M3854" t="b">
        <v>0</v>
      </c>
      <c r="N3854">
        <v>2</v>
      </c>
      <c r="O3854" t="b">
        <v>0</v>
      </c>
      <c r="P3854" t="s">
        <v>8269</v>
      </c>
      <c r="Q3854" s="10" t="s">
        <v>8314</v>
      </c>
      <c r="R3854" t="s">
        <v>8315</v>
      </c>
      <c r="S3854">
        <f t="shared" si="242"/>
        <v>0</v>
      </c>
      <c r="T3854">
        <f t="shared" si="243"/>
        <v>2015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4">
        <f t="shared" si="240"/>
        <v>41883.84002314815</v>
      </c>
      <c r="J3855" s="14">
        <f t="shared" si="244"/>
        <v>41848.84002314815</v>
      </c>
      <c r="K3855">
        <v>1409602178</v>
      </c>
      <c r="L3855">
        <v>1406578178</v>
      </c>
      <c r="M3855" t="b">
        <v>0</v>
      </c>
      <c r="N3855">
        <v>2</v>
      </c>
      <c r="O3855" t="b">
        <v>0</v>
      </c>
      <c r="P3855" t="s">
        <v>8269</v>
      </c>
      <c r="Q3855" s="10" t="s">
        <v>8314</v>
      </c>
      <c r="R3855" t="s">
        <v>8315</v>
      </c>
      <c r="S3855">
        <f t="shared" si="242"/>
        <v>0</v>
      </c>
      <c r="T3855">
        <f t="shared" si="243"/>
        <v>2014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4">
        <f t="shared" si="240"/>
        <v>42133.884930555556</v>
      </c>
      <c r="J3856" s="14">
        <f t="shared" si="244"/>
        <v>42103.884930555556</v>
      </c>
      <c r="K3856">
        <v>1431206058</v>
      </c>
      <c r="L3856">
        <v>1428614058</v>
      </c>
      <c r="M3856" t="b">
        <v>0</v>
      </c>
      <c r="N3856">
        <v>20</v>
      </c>
      <c r="O3856" t="b">
        <v>0</v>
      </c>
      <c r="P3856" t="s">
        <v>8269</v>
      </c>
      <c r="Q3856" s="10" t="s">
        <v>8314</v>
      </c>
      <c r="R3856" t="s">
        <v>8315</v>
      </c>
      <c r="S3856">
        <f t="shared" si="242"/>
        <v>16</v>
      </c>
      <c r="T3856">
        <f t="shared" si="243"/>
        <v>2015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4">
        <f t="shared" si="240"/>
        <v>42089.929062499999</v>
      </c>
      <c r="J3857" s="14">
        <f t="shared" si="244"/>
        <v>42059.970729166671</v>
      </c>
      <c r="K3857">
        <v>1427408271</v>
      </c>
      <c r="L3857">
        <v>1424819871</v>
      </c>
      <c r="M3857" t="b">
        <v>0</v>
      </c>
      <c r="N3857">
        <v>1</v>
      </c>
      <c r="O3857" t="b">
        <v>0</v>
      </c>
      <c r="P3857" t="s">
        <v>8269</v>
      </c>
      <c r="Q3857" s="10" t="s">
        <v>8314</v>
      </c>
      <c r="R3857" t="s">
        <v>8315</v>
      </c>
      <c r="S3857">
        <f t="shared" si="242"/>
        <v>3</v>
      </c>
      <c r="T3857">
        <f t="shared" si="243"/>
        <v>2015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4">
        <f t="shared" si="240"/>
        <v>42071.701423611114</v>
      </c>
      <c r="J3858" s="14">
        <f t="shared" si="244"/>
        <v>42041.743090277778</v>
      </c>
      <c r="K3858">
        <v>1425833403</v>
      </c>
      <c r="L3858">
        <v>1423245003</v>
      </c>
      <c r="M3858" t="b">
        <v>0</v>
      </c>
      <c r="N3858">
        <v>1</v>
      </c>
      <c r="O3858" t="b">
        <v>0</v>
      </c>
      <c r="P3858" t="s">
        <v>8269</v>
      </c>
      <c r="Q3858" s="10" t="s">
        <v>8314</v>
      </c>
      <c r="R3858" t="s">
        <v>8315</v>
      </c>
      <c r="S3858">
        <f t="shared" si="242"/>
        <v>0</v>
      </c>
      <c r="T3858">
        <f t="shared" si="243"/>
        <v>2015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4">
        <f t="shared" si="240"/>
        <v>41852.716666666667</v>
      </c>
      <c r="J3859" s="14">
        <f t="shared" si="244"/>
        <v>41829.73715277778</v>
      </c>
      <c r="K3859">
        <v>1406913120</v>
      </c>
      <c r="L3859">
        <v>1404927690</v>
      </c>
      <c r="M3859" t="b">
        <v>0</v>
      </c>
      <c r="N3859">
        <v>4</v>
      </c>
      <c r="O3859" t="b">
        <v>0</v>
      </c>
      <c r="P3859" t="s">
        <v>8269</v>
      </c>
      <c r="Q3859" s="10" t="s">
        <v>8314</v>
      </c>
      <c r="R3859" t="s">
        <v>8315</v>
      </c>
      <c r="S3859">
        <f t="shared" si="242"/>
        <v>5</v>
      </c>
      <c r="T3859">
        <f t="shared" si="243"/>
        <v>2014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4">
        <f t="shared" si="240"/>
        <v>42146.875</v>
      </c>
      <c r="J3860" s="14">
        <f t="shared" si="244"/>
        <v>42128.431064814817</v>
      </c>
      <c r="K3860">
        <v>1432328400</v>
      </c>
      <c r="L3860">
        <v>1430734844</v>
      </c>
      <c r="M3860" t="b">
        <v>0</v>
      </c>
      <c r="N3860">
        <v>1</v>
      </c>
      <c r="O3860" t="b">
        <v>0</v>
      </c>
      <c r="P3860" t="s">
        <v>8269</v>
      </c>
      <c r="Q3860" s="10" t="s">
        <v>8314</v>
      </c>
      <c r="R3860" t="s">
        <v>8315</v>
      </c>
      <c r="S3860">
        <f t="shared" si="242"/>
        <v>2</v>
      </c>
      <c r="T3860">
        <f t="shared" si="243"/>
        <v>2015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4">
        <f t="shared" si="240"/>
        <v>41815.875</v>
      </c>
      <c r="J3861" s="14">
        <f t="shared" si="244"/>
        <v>41789.893599537041</v>
      </c>
      <c r="K3861">
        <v>1403730000</v>
      </c>
      <c r="L3861">
        <v>1401485207</v>
      </c>
      <c r="M3861" t="b">
        <v>0</v>
      </c>
      <c r="N3861">
        <v>1</v>
      </c>
      <c r="O3861" t="b">
        <v>0</v>
      </c>
      <c r="P3861" t="s">
        <v>8269</v>
      </c>
      <c r="Q3861" s="10" t="s">
        <v>8314</v>
      </c>
      <c r="R3861" t="s">
        <v>8315</v>
      </c>
      <c r="S3861">
        <f t="shared" si="242"/>
        <v>0</v>
      </c>
      <c r="T3861">
        <f t="shared" si="243"/>
        <v>2014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4">
        <f t="shared" si="240"/>
        <v>41863.660995370366</v>
      </c>
      <c r="J3862" s="14">
        <f t="shared" si="244"/>
        <v>41833.660995370366</v>
      </c>
      <c r="K3862">
        <v>1407858710</v>
      </c>
      <c r="L3862">
        <v>1405266710</v>
      </c>
      <c r="M3862" t="b">
        <v>0</v>
      </c>
      <c r="N3862">
        <v>13</v>
      </c>
      <c r="O3862" t="b">
        <v>0</v>
      </c>
      <c r="P3862" t="s">
        <v>8269</v>
      </c>
      <c r="Q3862" s="10" t="s">
        <v>8314</v>
      </c>
      <c r="R3862" t="s">
        <v>8315</v>
      </c>
      <c r="S3862">
        <f t="shared" si="242"/>
        <v>18</v>
      </c>
      <c r="T3862">
        <f t="shared" si="243"/>
        <v>2014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4">
        <f t="shared" si="240"/>
        <v>41955.907638888893</v>
      </c>
      <c r="J3863" s="14">
        <f t="shared" si="244"/>
        <v>41914.590011574073</v>
      </c>
      <c r="K3863">
        <v>1415828820</v>
      </c>
      <c r="L3863">
        <v>1412258977</v>
      </c>
      <c r="M3863" t="b">
        <v>0</v>
      </c>
      <c r="N3863">
        <v>1</v>
      </c>
      <c r="O3863" t="b">
        <v>0</v>
      </c>
      <c r="P3863" t="s">
        <v>8269</v>
      </c>
      <c r="Q3863" s="10" t="s">
        <v>8314</v>
      </c>
      <c r="R3863" t="s">
        <v>8315</v>
      </c>
      <c r="S3863">
        <f t="shared" si="242"/>
        <v>5</v>
      </c>
      <c r="T3863">
        <f t="shared" si="243"/>
        <v>2014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4">
        <f t="shared" si="240"/>
        <v>42625.707638888889</v>
      </c>
      <c r="J3864" s="14">
        <f t="shared" si="244"/>
        <v>42611.261064814811</v>
      </c>
      <c r="K3864">
        <v>1473699540</v>
      </c>
      <c r="L3864">
        <v>1472451356</v>
      </c>
      <c r="M3864" t="b">
        <v>0</v>
      </c>
      <c r="N3864">
        <v>1</v>
      </c>
      <c r="O3864" t="b">
        <v>0</v>
      </c>
      <c r="P3864" t="s">
        <v>8269</v>
      </c>
      <c r="Q3864" s="10" t="s">
        <v>8314</v>
      </c>
      <c r="R3864" t="s">
        <v>8315</v>
      </c>
      <c r="S3864">
        <f t="shared" si="242"/>
        <v>0</v>
      </c>
      <c r="T3864">
        <f t="shared" si="243"/>
        <v>2016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4">
        <f t="shared" si="240"/>
        <v>42313.674826388888</v>
      </c>
      <c r="J3865" s="14">
        <f t="shared" si="244"/>
        <v>42253.633159722223</v>
      </c>
      <c r="K3865">
        <v>1446739905</v>
      </c>
      <c r="L3865">
        <v>1441552305</v>
      </c>
      <c r="M3865" t="b">
        <v>0</v>
      </c>
      <c r="N3865">
        <v>0</v>
      </c>
      <c r="O3865" t="b">
        <v>0</v>
      </c>
      <c r="P3865" t="s">
        <v>8269</v>
      </c>
      <c r="Q3865" s="10" t="s">
        <v>8314</v>
      </c>
      <c r="R3865" t="s">
        <v>8315</v>
      </c>
      <c r="S3865">
        <f t="shared" si="242"/>
        <v>0</v>
      </c>
      <c r="T3865">
        <f t="shared" si="243"/>
        <v>2015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4">
        <f t="shared" si="240"/>
        <v>42325.933495370366</v>
      </c>
      <c r="J3866" s="14">
        <f t="shared" si="244"/>
        <v>42295.891828703709</v>
      </c>
      <c r="K3866">
        <v>1447799054</v>
      </c>
      <c r="L3866">
        <v>1445203454</v>
      </c>
      <c r="M3866" t="b">
        <v>0</v>
      </c>
      <c r="N3866">
        <v>3</v>
      </c>
      <c r="O3866" t="b">
        <v>0</v>
      </c>
      <c r="P3866" t="s">
        <v>8269</v>
      </c>
      <c r="Q3866" s="10" t="s">
        <v>8314</v>
      </c>
      <c r="R3866" t="s">
        <v>8315</v>
      </c>
      <c r="S3866">
        <f t="shared" si="242"/>
        <v>1</v>
      </c>
      <c r="T3866">
        <f t="shared" si="243"/>
        <v>2015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4">
        <f t="shared" si="240"/>
        <v>41881.229166666664</v>
      </c>
      <c r="J3867" s="14">
        <f t="shared" si="244"/>
        <v>41841.651597222226</v>
      </c>
      <c r="K3867">
        <v>1409376600</v>
      </c>
      <c r="L3867">
        <v>1405957098</v>
      </c>
      <c r="M3867" t="b">
        <v>0</v>
      </c>
      <c r="N3867">
        <v>14</v>
      </c>
      <c r="O3867" t="b">
        <v>0</v>
      </c>
      <c r="P3867" t="s">
        <v>8269</v>
      </c>
      <c r="Q3867" s="10" t="s">
        <v>8314</v>
      </c>
      <c r="R3867" t="s">
        <v>8315</v>
      </c>
      <c r="S3867">
        <f t="shared" si="242"/>
        <v>27</v>
      </c>
      <c r="T3867">
        <f t="shared" si="243"/>
        <v>2014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4">
        <f t="shared" si="240"/>
        <v>42452.145138888889</v>
      </c>
      <c r="J3868" s="14">
        <f t="shared" si="244"/>
        <v>42402.947002314817</v>
      </c>
      <c r="K3868">
        <v>1458703740</v>
      </c>
      <c r="L3868">
        <v>1454453021</v>
      </c>
      <c r="M3868" t="b">
        <v>0</v>
      </c>
      <c r="N3868">
        <v>2</v>
      </c>
      <c r="O3868" t="b">
        <v>0</v>
      </c>
      <c r="P3868" t="s">
        <v>8269</v>
      </c>
      <c r="Q3868" s="10" t="s">
        <v>8314</v>
      </c>
      <c r="R3868" t="s">
        <v>8315</v>
      </c>
      <c r="S3868">
        <f t="shared" si="242"/>
        <v>1</v>
      </c>
      <c r="T3868">
        <f t="shared" si="243"/>
        <v>2016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4">
        <f t="shared" si="240"/>
        <v>42539.814108796301</v>
      </c>
      <c r="J3869" s="14">
        <f t="shared" si="244"/>
        <v>42509.814108796301</v>
      </c>
      <c r="K3869">
        <v>1466278339</v>
      </c>
      <c r="L3869">
        <v>1463686339</v>
      </c>
      <c r="M3869" t="b">
        <v>0</v>
      </c>
      <c r="N3869">
        <v>5</v>
      </c>
      <c r="O3869" t="b">
        <v>0</v>
      </c>
      <c r="P3869" t="s">
        <v>8269</v>
      </c>
      <c r="Q3869" s="10" t="s">
        <v>8314</v>
      </c>
      <c r="R3869" t="s">
        <v>8315</v>
      </c>
      <c r="S3869">
        <f t="shared" si="242"/>
        <v>13</v>
      </c>
      <c r="T3869">
        <f t="shared" si="243"/>
        <v>2016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4">
        <f t="shared" si="240"/>
        <v>41890.659780092588</v>
      </c>
      <c r="J3870" s="14">
        <f t="shared" si="244"/>
        <v>41865.659780092588</v>
      </c>
      <c r="K3870">
        <v>1410191405</v>
      </c>
      <c r="L3870">
        <v>1408031405</v>
      </c>
      <c r="M3870" t="b">
        <v>0</v>
      </c>
      <c r="N3870">
        <v>1</v>
      </c>
      <c r="O3870" t="b">
        <v>0</v>
      </c>
      <c r="P3870" t="s">
        <v>8303</v>
      </c>
      <c r="Q3870" s="10" t="s">
        <v>8314</v>
      </c>
      <c r="R3870" t="s">
        <v>8356</v>
      </c>
      <c r="S3870">
        <f t="shared" si="242"/>
        <v>0</v>
      </c>
      <c r="T3870">
        <f t="shared" si="243"/>
        <v>2014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4">
        <f t="shared" si="240"/>
        <v>42077.132638888885</v>
      </c>
      <c r="J3871" s="14">
        <f t="shared" si="244"/>
        <v>42047.724444444444</v>
      </c>
      <c r="K3871">
        <v>1426302660</v>
      </c>
      <c r="L3871">
        <v>1423761792</v>
      </c>
      <c r="M3871" t="b">
        <v>0</v>
      </c>
      <c r="N3871">
        <v>15</v>
      </c>
      <c r="O3871" t="b">
        <v>0</v>
      </c>
      <c r="P3871" t="s">
        <v>8303</v>
      </c>
      <c r="Q3871" s="10" t="s">
        <v>8314</v>
      </c>
      <c r="R3871" t="s">
        <v>8356</v>
      </c>
      <c r="S3871">
        <f t="shared" si="242"/>
        <v>3</v>
      </c>
      <c r="T3871">
        <f t="shared" si="243"/>
        <v>2015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4">
        <f t="shared" si="240"/>
        <v>41823.17219907407</v>
      </c>
      <c r="J3872" s="14">
        <f t="shared" si="244"/>
        <v>41793.17219907407</v>
      </c>
      <c r="K3872">
        <v>1404360478</v>
      </c>
      <c r="L3872">
        <v>1401768478</v>
      </c>
      <c r="M3872" t="b">
        <v>0</v>
      </c>
      <c r="N3872">
        <v>10</v>
      </c>
      <c r="O3872" t="b">
        <v>0</v>
      </c>
      <c r="P3872" t="s">
        <v>8303</v>
      </c>
      <c r="Q3872" s="10" t="s">
        <v>8314</v>
      </c>
      <c r="R3872" t="s">
        <v>8356</v>
      </c>
      <c r="S3872">
        <f t="shared" si="242"/>
        <v>15</v>
      </c>
      <c r="T3872">
        <f t="shared" si="243"/>
        <v>2014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4">
        <f t="shared" si="240"/>
        <v>42823.739004629635</v>
      </c>
      <c r="J3873" s="14">
        <f t="shared" si="244"/>
        <v>42763.780671296292</v>
      </c>
      <c r="K3873">
        <v>1490809450</v>
      </c>
      <c r="L3873">
        <v>1485629050</v>
      </c>
      <c r="M3873" t="b">
        <v>0</v>
      </c>
      <c r="N3873">
        <v>3</v>
      </c>
      <c r="O3873" t="b">
        <v>0</v>
      </c>
      <c r="P3873" t="s">
        <v>8303</v>
      </c>
      <c r="Q3873" s="10" t="s">
        <v>8314</v>
      </c>
      <c r="R3873" t="s">
        <v>8356</v>
      </c>
      <c r="S3873">
        <f t="shared" si="242"/>
        <v>3</v>
      </c>
      <c r="T3873">
        <f t="shared" si="243"/>
        <v>2017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4">
        <f t="shared" si="240"/>
        <v>42230.145787037036</v>
      </c>
      <c r="J3874" s="14">
        <f t="shared" si="244"/>
        <v>42180.145787037036</v>
      </c>
      <c r="K3874">
        <v>1439522996</v>
      </c>
      <c r="L3874">
        <v>1435202996</v>
      </c>
      <c r="M3874" t="b">
        <v>0</v>
      </c>
      <c r="N3874">
        <v>0</v>
      </c>
      <c r="O3874" t="b">
        <v>0</v>
      </c>
      <c r="P3874" t="s">
        <v>8303</v>
      </c>
      <c r="Q3874" s="10" t="s">
        <v>8314</v>
      </c>
      <c r="R3874" t="s">
        <v>8356</v>
      </c>
      <c r="S3874">
        <f t="shared" si="242"/>
        <v>0</v>
      </c>
      <c r="T3874">
        <f t="shared" si="243"/>
        <v>2015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4">
        <f t="shared" si="240"/>
        <v>42285.696006944447</v>
      </c>
      <c r="J3875" s="14">
        <f t="shared" si="244"/>
        <v>42255.696006944447</v>
      </c>
      <c r="K3875">
        <v>1444322535</v>
      </c>
      <c r="L3875">
        <v>1441730535</v>
      </c>
      <c r="M3875" t="b">
        <v>0</v>
      </c>
      <c r="N3875">
        <v>0</v>
      </c>
      <c r="O3875" t="b">
        <v>0</v>
      </c>
      <c r="P3875" t="s">
        <v>8303</v>
      </c>
      <c r="Q3875" s="10" t="s">
        <v>8314</v>
      </c>
      <c r="R3875" t="s">
        <v>8356</v>
      </c>
      <c r="S3875">
        <f t="shared" si="242"/>
        <v>0</v>
      </c>
      <c r="T3875">
        <f t="shared" si="243"/>
        <v>2015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4">
        <f t="shared" si="240"/>
        <v>42028.041666666672</v>
      </c>
      <c r="J3876" s="14">
        <f t="shared" si="244"/>
        <v>42007.016458333332</v>
      </c>
      <c r="K3876">
        <v>1422061200</v>
      </c>
      <c r="L3876">
        <v>1420244622</v>
      </c>
      <c r="M3876" t="b">
        <v>0</v>
      </c>
      <c r="N3876">
        <v>0</v>
      </c>
      <c r="O3876" t="b">
        <v>0</v>
      </c>
      <c r="P3876" t="s">
        <v>8303</v>
      </c>
      <c r="Q3876" s="10" t="s">
        <v>8314</v>
      </c>
      <c r="R3876" t="s">
        <v>8356</v>
      </c>
      <c r="S3876">
        <f t="shared" si="242"/>
        <v>0</v>
      </c>
      <c r="T3876">
        <f t="shared" si="243"/>
        <v>2015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4">
        <f t="shared" si="240"/>
        <v>42616.416666666672</v>
      </c>
      <c r="J3877" s="14">
        <f t="shared" si="244"/>
        <v>42615.346817129626</v>
      </c>
      <c r="K3877">
        <v>1472896800</v>
      </c>
      <c r="L3877">
        <v>1472804365</v>
      </c>
      <c r="M3877" t="b">
        <v>0</v>
      </c>
      <c r="N3877">
        <v>0</v>
      </c>
      <c r="O3877" t="b">
        <v>0</v>
      </c>
      <c r="P3877" t="s">
        <v>8303</v>
      </c>
      <c r="Q3877" s="10" t="s">
        <v>8314</v>
      </c>
      <c r="R3877" t="s">
        <v>8356</v>
      </c>
      <c r="S3877">
        <f t="shared" si="242"/>
        <v>0</v>
      </c>
      <c r="T3877">
        <f t="shared" si="243"/>
        <v>2016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4">
        <f t="shared" si="240"/>
        <v>42402.624166666668</v>
      </c>
      <c r="J3878" s="14">
        <f t="shared" si="244"/>
        <v>42372.624166666668</v>
      </c>
      <c r="K3878">
        <v>1454425128</v>
      </c>
      <c r="L3878">
        <v>1451833128</v>
      </c>
      <c r="M3878" t="b">
        <v>0</v>
      </c>
      <c r="N3878">
        <v>46</v>
      </c>
      <c r="O3878" t="b">
        <v>0</v>
      </c>
      <c r="P3878" t="s">
        <v>8303</v>
      </c>
      <c r="Q3878" s="10" t="s">
        <v>8314</v>
      </c>
      <c r="R3878" t="s">
        <v>8356</v>
      </c>
      <c r="S3878">
        <f t="shared" si="242"/>
        <v>53</v>
      </c>
      <c r="T3878">
        <f t="shared" si="243"/>
        <v>2016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4">
        <f t="shared" si="240"/>
        <v>42712.67768518519</v>
      </c>
      <c r="J3879" s="14">
        <f t="shared" si="244"/>
        <v>42682.67768518519</v>
      </c>
      <c r="K3879">
        <v>1481213752</v>
      </c>
      <c r="L3879">
        <v>1478621752</v>
      </c>
      <c r="M3879" t="b">
        <v>0</v>
      </c>
      <c r="N3879">
        <v>14</v>
      </c>
      <c r="O3879" t="b">
        <v>0</v>
      </c>
      <c r="P3879" t="s">
        <v>8303</v>
      </c>
      <c r="Q3879" s="10" t="s">
        <v>8314</v>
      </c>
      <c r="R3879" t="s">
        <v>8356</v>
      </c>
      <c r="S3879">
        <f t="shared" si="242"/>
        <v>5</v>
      </c>
      <c r="T3879">
        <f t="shared" si="243"/>
        <v>2016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4">
        <f t="shared" si="240"/>
        <v>42185.165972222225</v>
      </c>
      <c r="J3880" s="14">
        <f t="shared" si="244"/>
        <v>42154.818819444445</v>
      </c>
      <c r="K3880">
        <v>1435636740</v>
      </c>
      <c r="L3880">
        <v>1433014746</v>
      </c>
      <c r="M3880" t="b">
        <v>0</v>
      </c>
      <c r="N3880">
        <v>1</v>
      </c>
      <c r="O3880" t="b">
        <v>0</v>
      </c>
      <c r="P3880" t="s">
        <v>8303</v>
      </c>
      <c r="Q3880" s="10" t="s">
        <v>8314</v>
      </c>
      <c r="R3880" t="s">
        <v>8356</v>
      </c>
      <c r="S3880">
        <f t="shared" si="242"/>
        <v>0</v>
      </c>
      <c r="T3880">
        <f t="shared" si="243"/>
        <v>2015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4">
        <f t="shared" si="240"/>
        <v>42029.861064814817</v>
      </c>
      <c r="J3881" s="14">
        <f t="shared" si="244"/>
        <v>41999.861064814817</v>
      </c>
      <c r="K3881">
        <v>1422218396</v>
      </c>
      <c r="L3881">
        <v>1419626396</v>
      </c>
      <c r="M3881" t="b">
        <v>0</v>
      </c>
      <c r="N3881">
        <v>0</v>
      </c>
      <c r="O3881" t="b">
        <v>0</v>
      </c>
      <c r="P3881" t="s">
        <v>8303</v>
      </c>
      <c r="Q3881" s="10" t="s">
        <v>8314</v>
      </c>
      <c r="R3881" t="s">
        <v>8356</v>
      </c>
      <c r="S3881">
        <f t="shared" si="242"/>
        <v>0</v>
      </c>
      <c r="T3881">
        <f t="shared" si="243"/>
        <v>2014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4">
        <f t="shared" si="240"/>
        <v>41850.958333333336</v>
      </c>
      <c r="J3882" s="14">
        <f t="shared" si="244"/>
        <v>41815.815046296295</v>
      </c>
      <c r="K3882">
        <v>1406761200</v>
      </c>
      <c r="L3882">
        <v>1403724820</v>
      </c>
      <c r="M3882" t="b">
        <v>0</v>
      </c>
      <c r="N3882">
        <v>17</v>
      </c>
      <c r="O3882" t="b">
        <v>0</v>
      </c>
      <c r="P3882" t="s">
        <v>8303</v>
      </c>
      <c r="Q3882" s="10" t="s">
        <v>8314</v>
      </c>
      <c r="R3882" t="s">
        <v>8356</v>
      </c>
      <c r="S3882">
        <f t="shared" si="242"/>
        <v>13</v>
      </c>
      <c r="T3882">
        <f t="shared" si="243"/>
        <v>2014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4">
        <f t="shared" si="240"/>
        <v>42786.018506944441</v>
      </c>
      <c r="J3883" s="14">
        <f t="shared" si="244"/>
        <v>42756.018506944441</v>
      </c>
      <c r="K3883">
        <v>1487550399</v>
      </c>
      <c r="L3883">
        <v>1484958399</v>
      </c>
      <c r="M3883" t="b">
        <v>0</v>
      </c>
      <c r="N3883">
        <v>1</v>
      </c>
      <c r="O3883" t="b">
        <v>0</v>
      </c>
      <c r="P3883" t="s">
        <v>8303</v>
      </c>
      <c r="Q3883" s="10" t="s">
        <v>8314</v>
      </c>
      <c r="R3883" t="s">
        <v>8356</v>
      </c>
      <c r="S3883">
        <f t="shared" si="242"/>
        <v>5</v>
      </c>
      <c r="T3883">
        <f t="shared" si="243"/>
        <v>2017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4">
        <f t="shared" si="240"/>
        <v>42400.960416666669</v>
      </c>
      <c r="J3884" s="14">
        <f t="shared" si="244"/>
        <v>42373.983449074076</v>
      </c>
      <c r="K3884">
        <v>1454281380</v>
      </c>
      <c r="L3884">
        <v>1451950570</v>
      </c>
      <c r="M3884" t="b">
        <v>0</v>
      </c>
      <c r="N3884">
        <v>0</v>
      </c>
      <c r="O3884" t="b">
        <v>0</v>
      </c>
      <c r="P3884" t="s">
        <v>8303</v>
      </c>
      <c r="Q3884" s="10" t="s">
        <v>8314</v>
      </c>
      <c r="R3884" t="s">
        <v>8356</v>
      </c>
      <c r="S3884">
        <f t="shared" si="242"/>
        <v>0</v>
      </c>
      <c r="T3884">
        <f t="shared" si="243"/>
        <v>2016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4">
        <f t="shared" si="240"/>
        <v>41884.602650462963</v>
      </c>
      <c r="J3885" s="14">
        <f t="shared" si="244"/>
        <v>41854.602650462963</v>
      </c>
      <c r="K3885">
        <v>1409668069</v>
      </c>
      <c r="L3885">
        <v>1407076069</v>
      </c>
      <c r="M3885" t="b">
        <v>0</v>
      </c>
      <c r="N3885">
        <v>0</v>
      </c>
      <c r="O3885" t="b">
        <v>0</v>
      </c>
      <c r="P3885" t="s">
        <v>8303</v>
      </c>
      <c r="Q3885" s="10" t="s">
        <v>8314</v>
      </c>
      <c r="R3885" t="s">
        <v>8356</v>
      </c>
      <c r="S3885">
        <f t="shared" si="242"/>
        <v>0</v>
      </c>
      <c r="T3885">
        <f t="shared" si="243"/>
        <v>2014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4">
        <f t="shared" si="240"/>
        <v>42090.749907407408</v>
      </c>
      <c r="J3886" s="14">
        <f t="shared" si="244"/>
        <v>42065.791574074072</v>
      </c>
      <c r="K3886">
        <v>1427479192</v>
      </c>
      <c r="L3886">
        <v>1425322792</v>
      </c>
      <c r="M3886" t="b">
        <v>0</v>
      </c>
      <c r="N3886">
        <v>0</v>
      </c>
      <c r="O3886" t="b">
        <v>0</v>
      </c>
      <c r="P3886" t="s">
        <v>8303</v>
      </c>
      <c r="Q3886" s="10" t="s">
        <v>8314</v>
      </c>
      <c r="R3886" t="s">
        <v>8356</v>
      </c>
      <c r="S3886">
        <f t="shared" si="242"/>
        <v>0</v>
      </c>
      <c r="T3886">
        <f t="shared" si="243"/>
        <v>2015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4">
        <f t="shared" si="240"/>
        <v>42499.951284722221</v>
      </c>
      <c r="J3887" s="14">
        <f t="shared" si="244"/>
        <v>42469.951284722221</v>
      </c>
      <c r="K3887">
        <v>1462834191</v>
      </c>
      <c r="L3887">
        <v>1460242191</v>
      </c>
      <c r="M3887" t="b">
        <v>0</v>
      </c>
      <c r="N3887">
        <v>0</v>
      </c>
      <c r="O3887" t="b">
        <v>0</v>
      </c>
      <c r="P3887" t="s">
        <v>8303</v>
      </c>
      <c r="Q3887" s="10" t="s">
        <v>8314</v>
      </c>
      <c r="R3887" t="s">
        <v>8356</v>
      </c>
      <c r="S3887">
        <f t="shared" si="242"/>
        <v>0</v>
      </c>
      <c r="T3887">
        <f t="shared" si="243"/>
        <v>2016</v>
      </c>
    </row>
    <row r="3888" spans="1:20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4">
        <f t="shared" si="240"/>
        <v>41984.228032407409</v>
      </c>
      <c r="J3888" s="14">
        <f t="shared" si="244"/>
        <v>41954.228032407409</v>
      </c>
      <c r="K3888">
        <v>1418275702</v>
      </c>
      <c r="L3888">
        <v>1415683702</v>
      </c>
      <c r="M3888" t="b">
        <v>0</v>
      </c>
      <c r="N3888">
        <v>0</v>
      </c>
      <c r="O3888" t="b">
        <v>0</v>
      </c>
      <c r="P3888" t="s">
        <v>8303</v>
      </c>
      <c r="Q3888" s="10" t="s">
        <v>8314</v>
      </c>
      <c r="R3888" t="s">
        <v>8356</v>
      </c>
      <c r="S3888">
        <f t="shared" si="242"/>
        <v>0</v>
      </c>
      <c r="T3888">
        <f t="shared" si="243"/>
        <v>2014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4">
        <f t="shared" si="240"/>
        <v>42125.916666666672</v>
      </c>
      <c r="J3889" s="14">
        <f t="shared" si="244"/>
        <v>42079.857974537037</v>
      </c>
      <c r="K3889">
        <v>1430517600</v>
      </c>
      <c r="L3889">
        <v>1426538129</v>
      </c>
      <c r="M3889" t="b">
        <v>0</v>
      </c>
      <c r="N3889">
        <v>2</v>
      </c>
      <c r="O3889" t="b">
        <v>0</v>
      </c>
      <c r="P3889" t="s">
        <v>8303</v>
      </c>
      <c r="Q3889" s="10" t="s">
        <v>8314</v>
      </c>
      <c r="R3889" t="s">
        <v>8356</v>
      </c>
      <c r="S3889">
        <f t="shared" si="242"/>
        <v>2</v>
      </c>
      <c r="T3889">
        <f t="shared" si="243"/>
        <v>2015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4">
        <f t="shared" si="240"/>
        <v>42792.545810185184</v>
      </c>
      <c r="J3890" s="14">
        <f t="shared" si="244"/>
        <v>42762.545810185184</v>
      </c>
      <c r="K3890">
        <v>1488114358</v>
      </c>
      <c r="L3890">
        <v>1485522358</v>
      </c>
      <c r="M3890" t="b">
        <v>0</v>
      </c>
      <c r="N3890">
        <v>14</v>
      </c>
      <c r="O3890" t="b">
        <v>0</v>
      </c>
      <c r="P3890" t="s">
        <v>8269</v>
      </c>
      <c r="Q3890" s="10" t="s">
        <v>8314</v>
      </c>
      <c r="R3890" t="s">
        <v>8315</v>
      </c>
      <c r="S3890">
        <f t="shared" si="242"/>
        <v>27</v>
      </c>
      <c r="T3890">
        <f t="shared" si="243"/>
        <v>2017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4">
        <f t="shared" si="240"/>
        <v>42008.976388888885</v>
      </c>
      <c r="J3891" s="14">
        <f t="shared" si="244"/>
        <v>41977.004976851851</v>
      </c>
      <c r="K3891">
        <v>1420413960</v>
      </c>
      <c r="L3891">
        <v>1417651630</v>
      </c>
      <c r="M3891" t="b">
        <v>0</v>
      </c>
      <c r="N3891">
        <v>9</v>
      </c>
      <c r="O3891" t="b">
        <v>0</v>
      </c>
      <c r="P3891" t="s">
        <v>8269</v>
      </c>
      <c r="Q3891" s="10" t="s">
        <v>8314</v>
      </c>
      <c r="R3891" t="s">
        <v>8315</v>
      </c>
      <c r="S3891">
        <f t="shared" si="242"/>
        <v>1</v>
      </c>
      <c r="T3891">
        <f t="shared" si="243"/>
        <v>2014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4">
        <f t="shared" si="240"/>
        <v>42231.758611111116</v>
      </c>
      <c r="J3892" s="14">
        <f t="shared" si="244"/>
        <v>42171.758611111116</v>
      </c>
      <c r="K3892">
        <v>1439662344</v>
      </c>
      <c r="L3892">
        <v>1434478344</v>
      </c>
      <c r="M3892" t="b">
        <v>0</v>
      </c>
      <c r="N3892">
        <v>8</v>
      </c>
      <c r="O3892" t="b">
        <v>0</v>
      </c>
      <c r="P3892" t="s">
        <v>8269</v>
      </c>
      <c r="Q3892" s="10" t="s">
        <v>8314</v>
      </c>
      <c r="R3892" t="s">
        <v>8315</v>
      </c>
      <c r="S3892">
        <f t="shared" si="242"/>
        <v>17</v>
      </c>
      <c r="T3892">
        <f t="shared" si="243"/>
        <v>2015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4">
        <f t="shared" si="240"/>
        <v>42086.207638888889</v>
      </c>
      <c r="J3893" s="14">
        <f t="shared" si="244"/>
        <v>42056.1324537037</v>
      </c>
      <c r="K3893">
        <v>1427086740</v>
      </c>
      <c r="L3893">
        <v>1424488244</v>
      </c>
      <c r="M3893" t="b">
        <v>0</v>
      </c>
      <c r="N3893">
        <v>7</v>
      </c>
      <c r="O3893" t="b">
        <v>0</v>
      </c>
      <c r="P3893" t="s">
        <v>8269</v>
      </c>
      <c r="Q3893" s="10" t="s">
        <v>8314</v>
      </c>
      <c r="R3893" t="s">
        <v>8315</v>
      </c>
      <c r="S3893">
        <f t="shared" si="242"/>
        <v>33</v>
      </c>
      <c r="T3893">
        <f t="shared" si="243"/>
        <v>2015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4">
        <f t="shared" si="240"/>
        <v>41875.291666666664</v>
      </c>
      <c r="J3894" s="14">
        <f t="shared" si="244"/>
        <v>41867.652280092596</v>
      </c>
      <c r="K3894">
        <v>1408863600</v>
      </c>
      <c r="L3894">
        <v>1408203557</v>
      </c>
      <c r="M3894" t="b">
        <v>0</v>
      </c>
      <c r="N3894">
        <v>0</v>
      </c>
      <c r="O3894" t="b">
        <v>0</v>
      </c>
      <c r="P3894" t="s">
        <v>8269</v>
      </c>
      <c r="Q3894" s="10" t="s">
        <v>8314</v>
      </c>
      <c r="R3894" t="s">
        <v>8315</v>
      </c>
      <c r="S3894">
        <f t="shared" si="242"/>
        <v>0</v>
      </c>
      <c r="T3894">
        <f t="shared" si="243"/>
        <v>2014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4">
        <f t="shared" si="240"/>
        <v>41821.25</v>
      </c>
      <c r="J3895" s="14">
        <f t="shared" si="244"/>
        <v>41779.657870370371</v>
      </c>
      <c r="K3895">
        <v>1404194400</v>
      </c>
      <c r="L3895">
        <v>1400600840</v>
      </c>
      <c r="M3895" t="b">
        <v>0</v>
      </c>
      <c r="N3895">
        <v>84</v>
      </c>
      <c r="O3895" t="b">
        <v>0</v>
      </c>
      <c r="P3895" t="s">
        <v>8269</v>
      </c>
      <c r="Q3895" s="10" t="s">
        <v>8314</v>
      </c>
      <c r="R3895" t="s">
        <v>8315</v>
      </c>
      <c r="S3895">
        <f t="shared" si="242"/>
        <v>22</v>
      </c>
      <c r="T3895">
        <f t="shared" si="243"/>
        <v>2014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4">
        <f t="shared" si="240"/>
        <v>42710.207638888889</v>
      </c>
      <c r="J3896" s="14">
        <f t="shared" si="244"/>
        <v>42679.958472222221</v>
      </c>
      <c r="K3896">
        <v>1481000340</v>
      </c>
      <c r="L3896">
        <v>1478386812</v>
      </c>
      <c r="M3896" t="b">
        <v>0</v>
      </c>
      <c r="N3896">
        <v>11</v>
      </c>
      <c r="O3896" t="b">
        <v>0</v>
      </c>
      <c r="P3896" t="s">
        <v>8269</v>
      </c>
      <c r="Q3896" s="10" t="s">
        <v>8314</v>
      </c>
      <c r="R3896" t="s">
        <v>8315</v>
      </c>
      <c r="S3896">
        <f t="shared" si="242"/>
        <v>3</v>
      </c>
      <c r="T3896">
        <f t="shared" si="243"/>
        <v>2016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4">
        <f t="shared" si="240"/>
        <v>42063.250208333338</v>
      </c>
      <c r="J3897" s="14">
        <f t="shared" si="244"/>
        <v>42032.250208333338</v>
      </c>
      <c r="K3897">
        <v>1425103218</v>
      </c>
      <c r="L3897">
        <v>1422424818</v>
      </c>
      <c r="M3897" t="b">
        <v>0</v>
      </c>
      <c r="N3897">
        <v>1</v>
      </c>
      <c r="O3897" t="b">
        <v>0</v>
      </c>
      <c r="P3897" t="s">
        <v>8269</v>
      </c>
      <c r="Q3897" s="10" t="s">
        <v>8314</v>
      </c>
      <c r="R3897" t="s">
        <v>8315</v>
      </c>
      <c r="S3897">
        <f t="shared" si="242"/>
        <v>5</v>
      </c>
      <c r="T3897">
        <f t="shared" si="243"/>
        <v>2015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4">
        <f t="shared" si="240"/>
        <v>41807.191875000004</v>
      </c>
      <c r="J3898" s="14">
        <f t="shared" si="244"/>
        <v>41793.191875000004</v>
      </c>
      <c r="K3898">
        <v>1402979778</v>
      </c>
      <c r="L3898">
        <v>1401770178</v>
      </c>
      <c r="M3898" t="b">
        <v>0</v>
      </c>
      <c r="N3898">
        <v>4</v>
      </c>
      <c r="O3898" t="b">
        <v>0</v>
      </c>
      <c r="P3898" t="s">
        <v>8269</v>
      </c>
      <c r="Q3898" s="10" t="s">
        <v>8314</v>
      </c>
      <c r="R3898" t="s">
        <v>8315</v>
      </c>
      <c r="S3898">
        <f t="shared" si="242"/>
        <v>11</v>
      </c>
      <c r="T3898">
        <f t="shared" si="243"/>
        <v>2014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4">
        <f t="shared" si="240"/>
        <v>42012.87364583333</v>
      </c>
      <c r="J3899" s="14">
        <f t="shared" si="244"/>
        <v>41982.87364583333</v>
      </c>
      <c r="K3899">
        <v>1420750683</v>
      </c>
      <c r="L3899">
        <v>1418158683</v>
      </c>
      <c r="M3899" t="b">
        <v>0</v>
      </c>
      <c r="N3899">
        <v>10</v>
      </c>
      <c r="O3899" t="b">
        <v>0</v>
      </c>
      <c r="P3899" t="s">
        <v>8269</v>
      </c>
      <c r="Q3899" s="10" t="s">
        <v>8314</v>
      </c>
      <c r="R3899" t="s">
        <v>8315</v>
      </c>
      <c r="S3899">
        <f t="shared" si="242"/>
        <v>18</v>
      </c>
      <c r="T3899">
        <f t="shared" si="243"/>
        <v>2014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4">
        <f t="shared" si="240"/>
        <v>42233.666666666672</v>
      </c>
      <c r="J3900" s="14">
        <f t="shared" si="244"/>
        <v>42193.482291666667</v>
      </c>
      <c r="K3900">
        <v>1439827200</v>
      </c>
      <c r="L3900">
        <v>1436355270</v>
      </c>
      <c r="M3900" t="b">
        <v>0</v>
      </c>
      <c r="N3900">
        <v>16</v>
      </c>
      <c r="O3900" t="b">
        <v>0</v>
      </c>
      <c r="P3900" t="s">
        <v>8269</v>
      </c>
      <c r="Q3900" s="10" t="s">
        <v>8314</v>
      </c>
      <c r="R3900" t="s">
        <v>8315</v>
      </c>
      <c r="S3900">
        <f t="shared" si="242"/>
        <v>33</v>
      </c>
      <c r="T3900">
        <f t="shared" si="243"/>
        <v>2015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4">
        <f t="shared" si="240"/>
        <v>41863.775011574071</v>
      </c>
      <c r="J3901" s="14">
        <f t="shared" si="244"/>
        <v>41843.775011574071</v>
      </c>
      <c r="K3901">
        <v>1407868561</v>
      </c>
      <c r="L3901">
        <v>1406140561</v>
      </c>
      <c r="M3901" t="b">
        <v>0</v>
      </c>
      <c r="N3901">
        <v>2</v>
      </c>
      <c r="O3901" t="b">
        <v>0</v>
      </c>
      <c r="P3901" t="s">
        <v>8269</v>
      </c>
      <c r="Q3901" s="10" t="s">
        <v>8314</v>
      </c>
      <c r="R3901" t="s">
        <v>8315</v>
      </c>
      <c r="S3901">
        <f t="shared" si="242"/>
        <v>1</v>
      </c>
      <c r="T3901">
        <f t="shared" si="243"/>
        <v>2014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4">
        <f t="shared" si="240"/>
        <v>42166.092488425929</v>
      </c>
      <c r="J3902" s="14">
        <f t="shared" si="244"/>
        <v>42136.092488425929</v>
      </c>
      <c r="K3902">
        <v>1433988791</v>
      </c>
      <c r="L3902">
        <v>1431396791</v>
      </c>
      <c r="M3902" t="b">
        <v>0</v>
      </c>
      <c r="N3902">
        <v>5</v>
      </c>
      <c r="O3902" t="b">
        <v>0</v>
      </c>
      <c r="P3902" t="s">
        <v>8269</v>
      </c>
      <c r="Q3902" s="10" t="s">
        <v>8314</v>
      </c>
      <c r="R3902" t="s">
        <v>8315</v>
      </c>
      <c r="S3902">
        <f t="shared" si="242"/>
        <v>5</v>
      </c>
      <c r="T3902">
        <f t="shared" si="243"/>
        <v>2015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4">
        <f t="shared" si="240"/>
        <v>42357.826377314821</v>
      </c>
      <c r="J3903" s="14">
        <f t="shared" si="244"/>
        <v>42317.826377314821</v>
      </c>
      <c r="K3903">
        <v>1450554599</v>
      </c>
      <c r="L3903">
        <v>1447098599</v>
      </c>
      <c r="M3903" t="b">
        <v>0</v>
      </c>
      <c r="N3903">
        <v>1</v>
      </c>
      <c r="O3903" t="b">
        <v>0</v>
      </c>
      <c r="P3903" t="s">
        <v>8269</v>
      </c>
      <c r="Q3903" s="10" t="s">
        <v>8314</v>
      </c>
      <c r="R3903" t="s">
        <v>8315</v>
      </c>
      <c r="S3903">
        <f t="shared" si="242"/>
        <v>1</v>
      </c>
      <c r="T3903">
        <f t="shared" si="243"/>
        <v>2015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4">
        <f t="shared" si="240"/>
        <v>42688.509745370371</v>
      </c>
      <c r="J3904" s="14">
        <f t="shared" si="244"/>
        <v>42663.468078703707</v>
      </c>
      <c r="K3904">
        <v>1479125642</v>
      </c>
      <c r="L3904">
        <v>1476962042</v>
      </c>
      <c r="M3904" t="b">
        <v>0</v>
      </c>
      <c r="N3904">
        <v>31</v>
      </c>
      <c r="O3904" t="b">
        <v>0</v>
      </c>
      <c r="P3904" t="s">
        <v>8269</v>
      </c>
      <c r="Q3904" s="10" t="s">
        <v>8314</v>
      </c>
      <c r="R3904" t="s">
        <v>8315</v>
      </c>
      <c r="S3904">
        <f t="shared" si="242"/>
        <v>49</v>
      </c>
      <c r="T3904">
        <f t="shared" si="243"/>
        <v>2016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4">
        <f t="shared" si="240"/>
        <v>42230.818055555559</v>
      </c>
      <c r="J3905" s="14">
        <f t="shared" si="244"/>
        <v>42186.01116898148</v>
      </c>
      <c r="K3905">
        <v>1439581080</v>
      </c>
      <c r="L3905">
        <v>1435709765</v>
      </c>
      <c r="M3905" t="b">
        <v>0</v>
      </c>
      <c r="N3905">
        <v>0</v>
      </c>
      <c r="O3905" t="b">
        <v>0</v>
      </c>
      <c r="P3905" t="s">
        <v>8269</v>
      </c>
      <c r="Q3905" s="10" t="s">
        <v>8314</v>
      </c>
      <c r="R3905" t="s">
        <v>8315</v>
      </c>
      <c r="S3905">
        <f t="shared" si="242"/>
        <v>0</v>
      </c>
      <c r="T3905">
        <f t="shared" si="243"/>
        <v>2015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4">
        <f t="shared" si="240"/>
        <v>42109.211111111115</v>
      </c>
      <c r="J3906" s="14">
        <f t="shared" si="244"/>
        <v>42095.229166666672</v>
      </c>
      <c r="K3906">
        <v>1429074240</v>
      </c>
      <c r="L3906">
        <v>1427866200</v>
      </c>
      <c r="M3906" t="b">
        <v>0</v>
      </c>
      <c r="N3906">
        <v>2</v>
      </c>
      <c r="O3906" t="b">
        <v>0</v>
      </c>
      <c r="P3906" t="s">
        <v>8269</v>
      </c>
      <c r="Q3906" s="10" t="s">
        <v>8314</v>
      </c>
      <c r="R3906" t="s">
        <v>8315</v>
      </c>
      <c r="S3906">
        <f t="shared" ref="S3906:S3969" si="245">ROUND(E3906/D3906*100,0)</f>
        <v>0</v>
      </c>
      <c r="T3906">
        <f t="shared" si="243"/>
        <v>2015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4">
        <f t="shared" ref="I3907:I3970" si="246">K3907/60/60/24+DATE(1970,1,1)</f>
        <v>42166.958333333328</v>
      </c>
      <c r="J3907" s="14">
        <f t="shared" si="244"/>
        <v>42124.623877314814</v>
      </c>
      <c r="K3907">
        <v>1434063600</v>
      </c>
      <c r="L3907">
        <v>1430405903</v>
      </c>
      <c r="M3907" t="b">
        <v>0</v>
      </c>
      <c r="N3907">
        <v>7</v>
      </c>
      <c r="O3907" t="b">
        <v>0</v>
      </c>
      <c r="P3907" t="s">
        <v>8269</v>
      </c>
      <c r="Q3907" s="10" t="s">
        <v>8314</v>
      </c>
      <c r="R3907" t="s">
        <v>8315</v>
      </c>
      <c r="S3907">
        <f t="shared" si="245"/>
        <v>12</v>
      </c>
      <c r="T3907">
        <f t="shared" ref="T3907:T3970" si="247">YEAR(J3907)</f>
        <v>2015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4">
        <f t="shared" si="246"/>
        <v>42181.559027777781</v>
      </c>
      <c r="J3908" s="14">
        <f t="shared" ref="J3908:J3971" si="248">L3908/60/60/24+DATE(1970,1,1)</f>
        <v>42143.917743055557</v>
      </c>
      <c r="K3908">
        <v>1435325100</v>
      </c>
      <c r="L3908">
        <v>1432072893</v>
      </c>
      <c r="M3908" t="b">
        <v>0</v>
      </c>
      <c r="N3908">
        <v>16</v>
      </c>
      <c r="O3908" t="b">
        <v>0</v>
      </c>
      <c r="P3908" t="s">
        <v>8269</v>
      </c>
      <c r="Q3908" s="10" t="s">
        <v>8314</v>
      </c>
      <c r="R3908" t="s">
        <v>8315</v>
      </c>
      <c r="S3908">
        <f t="shared" si="245"/>
        <v>67</v>
      </c>
      <c r="T3908">
        <f t="shared" si="247"/>
        <v>2015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4">
        <f t="shared" si="246"/>
        <v>41938.838888888888</v>
      </c>
      <c r="J3909" s="14">
        <f t="shared" si="248"/>
        <v>41906.819513888891</v>
      </c>
      <c r="K3909">
        <v>1414354080</v>
      </c>
      <c r="L3909">
        <v>1411587606</v>
      </c>
      <c r="M3909" t="b">
        <v>0</v>
      </c>
      <c r="N3909">
        <v>4</v>
      </c>
      <c r="O3909" t="b">
        <v>0</v>
      </c>
      <c r="P3909" t="s">
        <v>8269</v>
      </c>
      <c r="Q3909" s="10" t="s">
        <v>8314</v>
      </c>
      <c r="R3909" t="s">
        <v>8315</v>
      </c>
      <c r="S3909">
        <f t="shared" si="245"/>
        <v>15</v>
      </c>
      <c r="T3909">
        <f t="shared" si="247"/>
        <v>2014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4">
        <f t="shared" si="246"/>
        <v>41849.135370370372</v>
      </c>
      <c r="J3910" s="14">
        <f t="shared" si="248"/>
        <v>41834.135370370372</v>
      </c>
      <c r="K3910">
        <v>1406603696</v>
      </c>
      <c r="L3910">
        <v>1405307696</v>
      </c>
      <c r="M3910" t="b">
        <v>0</v>
      </c>
      <c r="N3910">
        <v>4</v>
      </c>
      <c r="O3910" t="b">
        <v>0</v>
      </c>
      <c r="P3910" t="s">
        <v>8269</v>
      </c>
      <c r="Q3910" s="10" t="s">
        <v>8314</v>
      </c>
      <c r="R3910" t="s">
        <v>8315</v>
      </c>
      <c r="S3910">
        <f t="shared" si="245"/>
        <v>9</v>
      </c>
      <c r="T3910">
        <f t="shared" si="247"/>
        <v>2014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4">
        <f t="shared" si="246"/>
        <v>41893.359282407408</v>
      </c>
      <c r="J3911" s="14">
        <f t="shared" si="248"/>
        <v>41863.359282407408</v>
      </c>
      <c r="K3911">
        <v>1410424642</v>
      </c>
      <c r="L3911">
        <v>1407832642</v>
      </c>
      <c r="M3911" t="b">
        <v>0</v>
      </c>
      <c r="N3911">
        <v>4</v>
      </c>
      <c r="O3911" t="b">
        <v>0</v>
      </c>
      <c r="P3911" t="s">
        <v>8269</v>
      </c>
      <c r="Q3911" s="10" t="s">
        <v>8314</v>
      </c>
      <c r="R3911" t="s">
        <v>8315</v>
      </c>
      <c r="S3911">
        <f t="shared" si="245"/>
        <v>0</v>
      </c>
      <c r="T3911">
        <f t="shared" si="247"/>
        <v>2014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4">
        <f t="shared" si="246"/>
        <v>42254.756909722222</v>
      </c>
      <c r="J3912" s="14">
        <f t="shared" si="248"/>
        <v>42224.756909722222</v>
      </c>
      <c r="K3912">
        <v>1441649397</v>
      </c>
      <c r="L3912">
        <v>1439057397</v>
      </c>
      <c r="M3912" t="b">
        <v>0</v>
      </c>
      <c r="N3912">
        <v>3</v>
      </c>
      <c r="O3912" t="b">
        <v>0</v>
      </c>
      <c r="P3912" t="s">
        <v>8269</v>
      </c>
      <c r="Q3912" s="10" t="s">
        <v>8314</v>
      </c>
      <c r="R3912" t="s">
        <v>8315</v>
      </c>
      <c r="S3912">
        <f t="shared" si="245"/>
        <v>3</v>
      </c>
      <c r="T3912">
        <f t="shared" si="247"/>
        <v>2015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4">
        <f t="shared" si="246"/>
        <v>41969.853900462964</v>
      </c>
      <c r="J3913" s="14">
        <f t="shared" si="248"/>
        <v>41939.8122337963</v>
      </c>
      <c r="K3913">
        <v>1417033777</v>
      </c>
      <c r="L3913">
        <v>1414438177</v>
      </c>
      <c r="M3913" t="b">
        <v>0</v>
      </c>
      <c r="N3913">
        <v>36</v>
      </c>
      <c r="O3913" t="b">
        <v>0</v>
      </c>
      <c r="P3913" t="s">
        <v>8269</v>
      </c>
      <c r="Q3913" s="10" t="s">
        <v>8314</v>
      </c>
      <c r="R3913" t="s">
        <v>8315</v>
      </c>
      <c r="S3913">
        <f t="shared" si="245"/>
        <v>37</v>
      </c>
      <c r="T3913">
        <f t="shared" si="247"/>
        <v>2014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4">
        <f t="shared" si="246"/>
        <v>42119.190972222219</v>
      </c>
      <c r="J3914" s="14">
        <f t="shared" si="248"/>
        <v>42059.270023148143</v>
      </c>
      <c r="K3914">
        <v>1429936500</v>
      </c>
      <c r="L3914">
        <v>1424759330</v>
      </c>
      <c r="M3914" t="b">
        <v>0</v>
      </c>
      <c r="N3914">
        <v>1</v>
      </c>
      <c r="O3914" t="b">
        <v>0</v>
      </c>
      <c r="P3914" t="s">
        <v>8269</v>
      </c>
      <c r="Q3914" s="10" t="s">
        <v>8314</v>
      </c>
      <c r="R3914" t="s">
        <v>8315</v>
      </c>
      <c r="S3914">
        <f t="shared" si="245"/>
        <v>0</v>
      </c>
      <c r="T3914">
        <f t="shared" si="247"/>
        <v>2015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4">
        <f t="shared" si="246"/>
        <v>42338.252881944441</v>
      </c>
      <c r="J3915" s="14">
        <f t="shared" si="248"/>
        <v>42308.211215277777</v>
      </c>
      <c r="K3915">
        <v>1448863449</v>
      </c>
      <c r="L3915">
        <v>1446267849</v>
      </c>
      <c r="M3915" t="b">
        <v>0</v>
      </c>
      <c r="N3915">
        <v>7</v>
      </c>
      <c r="O3915" t="b">
        <v>0</v>
      </c>
      <c r="P3915" t="s">
        <v>8269</v>
      </c>
      <c r="Q3915" s="10" t="s">
        <v>8314</v>
      </c>
      <c r="R3915" t="s">
        <v>8315</v>
      </c>
      <c r="S3915">
        <f t="shared" si="245"/>
        <v>10</v>
      </c>
      <c r="T3915">
        <f t="shared" si="247"/>
        <v>2015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4">
        <f t="shared" si="246"/>
        <v>42134.957638888889</v>
      </c>
      <c r="J3916" s="14">
        <f t="shared" si="248"/>
        <v>42114.818935185183</v>
      </c>
      <c r="K3916">
        <v>1431298740</v>
      </c>
      <c r="L3916">
        <v>1429558756</v>
      </c>
      <c r="M3916" t="b">
        <v>0</v>
      </c>
      <c r="N3916">
        <v>27</v>
      </c>
      <c r="O3916" t="b">
        <v>0</v>
      </c>
      <c r="P3916" t="s">
        <v>8269</v>
      </c>
      <c r="Q3916" s="10" t="s">
        <v>8314</v>
      </c>
      <c r="R3916" t="s">
        <v>8315</v>
      </c>
      <c r="S3916">
        <f t="shared" si="245"/>
        <v>36</v>
      </c>
      <c r="T3916">
        <f t="shared" si="247"/>
        <v>2015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4">
        <f t="shared" si="246"/>
        <v>42522.98505787037</v>
      </c>
      <c r="J3917" s="14">
        <f t="shared" si="248"/>
        <v>42492.98505787037</v>
      </c>
      <c r="K3917">
        <v>1464824309</v>
      </c>
      <c r="L3917">
        <v>1462232309</v>
      </c>
      <c r="M3917" t="b">
        <v>0</v>
      </c>
      <c r="N3917">
        <v>1</v>
      </c>
      <c r="O3917" t="b">
        <v>0</v>
      </c>
      <c r="P3917" t="s">
        <v>8269</v>
      </c>
      <c r="Q3917" s="10" t="s">
        <v>8314</v>
      </c>
      <c r="R3917" t="s">
        <v>8315</v>
      </c>
      <c r="S3917">
        <f t="shared" si="245"/>
        <v>0</v>
      </c>
      <c r="T3917">
        <f t="shared" si="247"/>
        <v>2016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4">
        <f t="shared" si="246"/>
        <v>42524.471666666665</v>
      </c>
      <c r="J3918" s="14">
        <f t="shared" si="248"/>
        <v>42494.471666666665</v>
      </c>
      <c r="K3918">
        <v>1464952752</v>
      </c>
      <c r="L3918">
        <v>1462360752</v>
      </c>
      <c r="M3918" t="b">
        <v>0</v>
      </c>
      <c r="N3918">
        <v>0</v>
      </c>
      <c r="O3918" t="b">
        <v>0</v>
      </c>
      <c r="P3918" t="s">
        <v>8269</v>
      </c>
      <c r="Q3918" s="10" t="s">
        <v>8314</v>
      </c>
      <c r="R3918" t="s">
        <v>8315</v>
      </c>
      <c r="S3918">
        <f t="shared" si="245"/>
        <v>0</v>
      </c>
      <c r="T3918">
        <f t="shared" si="247"/>
        <v>2016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4">
        <f t="shared" si="246"/>
        <v>41893.527326388888</v>
      </c>
      <c r="J3919" s="14">
        <f t="shared" si="248"/>
        <v>41863.527326388888</v>
      </c>
      <c r="K3919">
        <v>1410439161</v>
      </c>
      <c r="L3919">
        <v>1407847161</v>
      </c>
      <c r="M3919" t="b">
        <v>0</v>
      </c>
      <c r="N3919">
        <v>1</v>
      </c>
      <c r="O3919" t="b">
        <v>0</v>
      </c>
      <c r="P3919" t="s">
        <v>8269</v>
      </c>
      <c r="Q3919" s="10" t="s">
        <v>8314</v>
      </c>
      <c r="R3919" t="s">
        <v>8315</v>
      </c>
      <c r="S3919">
        <f t="shared" si="245"/>
        <v>0</v>
      </c>
      <c r="T3919">
        <f t="shared" si="247"/>
        <v>2014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4">
        <f t="shared" si="246"/>
        <v>41855.666666666664</v>
      </c>
      <c r="J3920" s="14">
        <f t="shared" si="248"/>
        <v>41843.664618055554</v>
      </c>
      <c r="K3920">
        <v>1407168000</v>
      </c>
      <c r="L3920">
        <v>1406131023</v>
      </c>
      <c r="M3920" t="b">
        <v>0</v>
      </c>
      <c r="N3920">
        <v>3</v>
      </c>
      <c r="O3920" t="b">
        <v>0</v>
      </c>
      <c r="P3920" t="s">
        <v>8269</v>
      </c>
      <c r="Q3920" s="10" t="s">
        <v>8314</v>
      </c>
      <c r="R3920" t="s">
        <v>8315</v>
      </c>
      <c r="S3920">
        <f t="shared" si="245"/>
        <v>0</v>
      </c>
      <c r="T3920">
        <f t="shared" si="247"/>
        <v>2014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4">
        <f t="shared" si="246"/>
        <v>42387</v>
      </c>
      <c r="J3921" s="14">
        <f t="shared" si="248"/>
        <v>42358.684872685189</v>
      </c>
      <c r="K3921">
        <v>1453075200</v>
      </c>
      <c r="L3921">
        <v>1450628773</v>
      </c>
      <c r="M3921" t="b">
        <v>0</v>
      </c>
      <c r="N3921">
        <v>3</v>
      </c>
      <c r="O3921" t="b">
        <v>0</v>
      </c>
      <c r="P3921" t="s">
        <v>8269</v>
      </c>
      <c r="Q3921" s="10" t="s">
        <v>8314</v>
      </c>
      <c r="R3921" t="s">
        <v>8315</v>
      </c>
      <c r="S3921">
        <f t="shared" si="245"/>
        <v>2</v>
      </c>
      <c r="T3921">
        <f t="shared" si="247"/>
        <v>2015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4">
        <f t="shared" si="246"/>
        <v>42687.428935185191</v>
      </c>
      <c r="J3922" s="14">
        <f t="shared" si="248"/>
        <v>42657.38726851852</v>
      </c>
      <c r="K3922">
        <v>1479032260</v>
      </c>
      <c r="L3922">
        <v>1476436660</v>
      </c>
      <c r="M3922" t="b">
        <v>0</v>
      </c>
      <c r="N3922">
        <v>3</v>
      </c>
      <c r="O3922" t="b">
        <v>0</v>
      </c>
      <c r="P3922" t="s">
        <v>8269</v>
      </c>
      <c r="Q3922" s="10" t="s">
        <v>8314</v>
      </c>
      <c r="R3922" t="s">
        <v>8315</v>
      </c>
      <c r="S3922">
        <f t="shared" si="245"/>
        <v>5</v>
      </c>
      <c r="T3922">
        <f t="shared" si="247"/>
        <v>2016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4">
        <f t="shared" si="246"/>
        <v>41938.75</v>
      </c>
      <c r="J3923" s="14">
        <f t="shared" si="248"/>
        <v>41926.542303240742</v>
      </c>
      <c r="K3923">
        <v>1414346400</v>
      </c>
      <c r="L3923">
        <v>1413291655</v>
      </c>
      <c r="M3923" t="b">
        <v>0</v>
      </c>
      <c r="N3923">
        <v>0</v>
      </c>
      <c r="O3923" t="b">
        <v>0</v>
      </c>
      <c r="P3923" t="s">
        <v>8269</v>
      </c>
      <c r="Q3923" s="10" t="s">
        <v>8314</v>
      </c>
      <c r="R3923" t="s">
        <v>8315</v>
      </c>
      <c r="S3923">
        <f t="shared" si="245"/>
        <v>0</v>
      </c>
      <c r="T3923">
        <f t="shared" si="247"/>
        <v>2014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4">
        <f t="shared" si="246"/>
        <v>42065.958333333328</v>
      </c>
      <c r="J3924" s="14">
        <f t="shared" si="248"/>
        <v>42020.768634259264</v>
      </c>
      <c r="K3924">
        <v>1425337200</v>
      </c>
      <c r="L3924">
        <v>1421432810</v>
      </c>
      <c r="M3924" t="b">
        <v>0</v>
      </c>
      <c r="N3924">
        <v>6</v>
      </c>
      <c r="O3924" t="b">
        <v>0</v>
      </c>
      <c r="P3924" t="s">
        <v>8269</v>
      </c>
      <c r="Q3924" s="10" t="s">
        <v>8314</v>
      </c>
      <c r="R3924" t="s">
        <v>8315</v>
      </c>
      <c r="S3924">
        <f t="shared" si="245"/>
        <v>8</v>
      </c>
      <c r="T3924">
        <f t="shared" si="247"/>
        <v>2015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4">
        <f t="shared" si="246"/>
        <v>42103.979988425926</v>
      </c>
      <c r="J3925" s="14">
        <f t="shared" si="248"/>
        <v>42075.979988425926</v>
      </c>
      <c r="K3925">
        <v>1428622271</v>
      </c>
      <c r="L3925">
        <v>1426203071</v>
      </c>
      <c r="M3925" t="b">
        <v>0</v>
      </c>
      <c r="N3925">
        <v>17</v>
      </c>
      <c r="O3925" t="b">
        <v>0</v>
      </c>
      <c r="P3925" t="s">
        <v>8269</v>
      </c>
      <c r="Q3925" s="10" t="s">
        <v>8314</v>
      </c>
      <c r="R3925" t="s">
        <v>8315</v>
      </c>
      <c r="S3925">
        <f t="shared" si="245"/>
        <v>12</v>
      </c>
      <c r="T3925">
        <f t="shared" si="247"/>
        <v>2015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4">
        <f t="shared" si="246"/>
        <v>41816.959745370368</v>
      </c>
      <c r="J3926" s="14">
        <f t="shared" si="248"/>
        <v>41786.959745370368</v>
      </c>
      <c r="K3926">
        <v>1403823722</v>
      </c>
      <c r="L3926">
        <v>1401231722</v>
      </c>
      <c r="M3926" t="b">
        <v>0</v>
      </c>
      <c r="N3926">
        <v>40</v>
      </c>
      <c r="O3926" t="b">
        <v>0</v>
      </c>
      <c r="P3926" t="s">
        <v>8269</v>
      </c>
      <c r="Q3926" s="10" t="s">
        <v>8314</v>
      </c>
      <c r="R3926" t="s">
        <v>8315</v>
      </c>
      <c r="S3926">
        <f t="shared" si="245"/>
        <v>15</v>
      </c>
      <c r="T3926">
        <f t="shared" si="247"/>
        <v>2014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4">
        <f t="shared" si="246"/>
        <v>41850.870821759258</v>
      </c>
      <c r="J3927" s="14">
        <f t="shared" si="248"/>
        <v>41820.870821759258</v>
      </c>
      <c r="K3927">
        <v>1406753639</v>
      </c>
      <c r="L3927">
        <v>1404161639</v>
      </c>
      <c r="M3927" t="b">
        <v>0</v>
      </c>
      <c r="N3927">
        <v>3</v>
      </c>
      <c r="O3927" t="b">
        <v>0</v>
      </c>
      <c r="P3927" t="s">
        <v>8269</v>
      </c>
      <c r="Q3927" s="10" t="s">
        <v>8314</v>
      </c>
      <c r="R3927" t="s">
        <v>8315</v>
      </c>
      <c r="S3927">
        <f t="shared" si="245"/>
        <v>10</v>
      </c>
      <c r="T3927">
        <f t="shared" si="247"/>
        <v>2014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4">
        <f t="shared" si="246"/>
        <v>42000.085046296299</v>
      </c>
      <c r="J3928" s="14">
        <f t="shared" si="248"/>
        <v>41970.085046296299</v>
      </c>
      <c r="K3928">
        <v>1419645748</v>
      </c>
      <c r="L3928">
        <v>1417053748</v>
      </c>
      <c r="M3928" t="b">
        <v>0</v>
      </c>
      <c r="N3928">
        <v>1</v>
      </c>
      <c r="O3928" t="b">
        <v>0</v>
      </c>
      <c r="P3928" t="s">
        <v>8269</v>
      </c>
      <c r="Q3928" s="10" t="s">
        <v>8314</v>
      </c>
      <c r="R3928" t="s">
        <v>8315</v>
      </c>
      <c r="S3928">
        <f t="shared" si="245"/>
        <v>0</v>
      </c>
      <c r="T3928">
        <f t="shared" si="247"/>
        <v>2014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4">
        <f t="shared" si="246"/>
        <v>41860.267407407409</v>
      </c>
      <c r="J3929" s="14">
        <f t="shared" si="248"/>
        <v>41830.267407407409</v>
      </c>
      <c r="K3929">
        <v>1407565504</v>
      </c>
      <c r="L3929">
        <v>1404973504</v>
      </c>
      <c r="M3929" t="b">
        <v>0</v>
      </c>
      <c r="N3929">
        <v>2</v>
      </c>
      <c r="O3929" t="b">
        <v>0</v>
      </c>
      <c r="P3929" t="s">
        <v>8269</v>
      </c>
      <c r="Q3929" s="10" t="s">
        <v>8314</v>
      </c>
      <c r="R3929" t="s">
        <v>8315</v>
      </c>
      <c r="S3929">
        <f t="shared" si="245"/>
        <v>1</v>
      </c>
      <c r="T3929">
        <f t="shared" si="247"/>
        <v>2014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4">
        <f t="shared" si="246"/>
        <v>42293.207638888889</v>
      </c>
      <c r="J3930" s="14">
        <f t="shared" si="248"/>
        <v>42265.683182870373</v>
      </c>
      <c r="K3930">
        <v>1444971540</v>
      </c>
      <c r="L3930">
        <v>1442593427</v>
      </c>
      <c r="M3930" t="b">
        <v>0</v>
      </c>
      <c r="N3930">
        <v>7</v>
      </c>
      <c r="O3930" t="b">
        <v>0</v>
      </c>
      <c r="P3930" t="s">
        <v>8269</v>
      </c>
      <c r="Q3930" s="10" t="s">
        <v>8314</v>
      </c>
      <c r="R3930" t="s">
        <v>8315</v>
      </c>
      <c r="S3930">
        <f t="shared" si="245"/>
        <v>13</v>
      </c>
      <c r="T3930">
        <f t="shared" si="247"/>
        <v>2015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4">
        <f t="shared" si="246"/>
        <v>42631.827141203699</v>
      </c>
      <c r="J3931" s="14">
        <f t="shared" si="248"/>
        <v>42601.827141203699</v>
      </c>
      <c r="K3931">
        <v>1474228265</v>
      </c>
      <c r="L3931">
        <v>1471636265</v>
      </c>
      <c r="M3931" t="b">
        <v>0</v>
      </c>
      <c r="N3931">
        <v>14</v>
      </c>
      <c r="O3931" t="b">
        <v>0</v>
      </c>
      <c r="P3931" t="s">
        <v>8269</v>
      </c>
      <c r="Q3931" s="10" t="s">
        <v>8314</v>
      </c>
      <c r="R3931" t="s">
        <v>8315</v>
      </c>
      <c r="S3931">
        <f t="shared" si="245"/>
        <v>2</v>
      </c>
      <c r="T3931">
        <f t="shared" si="247"/>
        <v>2016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4">
        <f t="shared" si="246"/>
        <v>42461.25</v>
      </c>
      <c r="J3932" s="14">
        <f t="shared" si="248"/>
        <v>42433.338749999995</v>
      </c>
      <c r="K3932">
        <v>1459490400</v>
      </c>
      <c r="L3932">
        <v>1457078868</v>
      </c>
      <c r="M3932" t="b">
        <v>0</v>
      </c>
      <c r="N3932">
        <v>0</v>
      </c>
      <c r="O3932" t="b">
        <v>0</v>
      </c>
      <c r="P3932" t="s">
        <v>8269</v>
      </c>
      <c r="Q3932" s="10" t="s">
        <v>8314</v>
      </c>
      <c r="R3932" t="s">
        <v>8315</v>
      </c>
      <c r="S3932">
        <f t="shared" si="245"/>
        <v>0</v>
      </c>
      <c r="T3932">
        <f t="shared" si="247"/>
        <v>2016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4">
        <f t="shared" si="246"/>
        <v>42253.151701388888</v>
      </c>
      <c r="J3933" s="14">
        <f t="shared" si="248"/>
        <v>42228.151701388888</v>
      </c>
      <c r="K3933">
        <v>1441510707</v>
      </c>
      <c r="L3933">
        <v>1439350707</v>
      </c>
      <c r="M3933" t="b">
        <v>0</v>
      </c>
      <c r="N3933">
        <v>0</v>
      </c>
      <c r="O3933" t="b">
        <v>0</v>
      </c>
      <c r="P3933" t="s">
        <v>8269</v>
      </c>
      <c r="Q3933" s="10" t="s">
        <v>8314</v>
      </c>
      <c r="R3933" t="s">
        <v>8315</v>
      </c>
      <c r="S3933">
        <f t="shared" si="245"/>
        <v>0</v>
      </c>
      <c r="T3933">
        <f t="shared" si="247"/>
        <v>2015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4">
        <f t="shared" si="246"/>
        <v>42445.126898148148</v>
      </c>
      <c r="J3934" s="14">
        <f t="shared" si="248"/>
        <v>42415.168564814812</v>
      </c>
      <c r="K3934">
        <v>1458097364</v>
      </c>
      <c r="L3934">
        <v>1455508964</v>
      </c>
      <c r="M3934" t="b">
        <v>0</v>
      </c>
      <c r="N3934">
        <v>1</v>
      </c>
      <c r="O3934" t="b">
        <v>0</v>
      </c>
      <c r="P3934" t="s">
        <v>8269</v>
      </c>
      <c r="Q3934" s="10" t="s">
        <v>8314</v>
      </c>
      <c r="R3934" t="s">
        <v>8315</v>
      </c>
      <c r="S3934">
        <f t="shared" si="245"/>
        <v>0</v>
      </c>
      <c r="T3934">
        <f t="shared" si="247"/>
        <v>2016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4">
        <f t="shared" si="246"/>
        <v>42568.029861111107</v>
      </c>
      <c r="J3935" s="14">
        <f t="shared" si="248"/>
        <v>42538.968310185184</v>
      </c>
      <c r="K3935">
        <v>1468716180</v>
      </c>
      <c r="L3935">
        <v>1466205262</v>
      </c>
      <c r="M3935" t="b">
        <v>0</v>
      </c>
      <c r="N3935">
        <v>12</v>
      </c>
      <c r="O3935" t="b">
        <v>0</v>
      </c>
      <c r="P3935" t="s">
        <v>8269</v>
      </c>
      <c r="Q3935" s="10" t="s">
        <v>8314</v>
      </c>
      <c r="R3935" t="s">
        <v>8315</v>
      </c>
      <c r="S3935">
        <f t="shared" si="245"/>
        <v>16</v>
      </c>
      <c r="T3935">
        <f t="shared" si="247"/>
        <v>2016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4">
        <f t="shared" si="246"/>
        <v>42278.541666666672</v>
      </c>
      <c r="J3936" s="14">
        <f t="shared" si="248"/>
        <v>42233.671747685185</v>
      </c>
      <c r="K3936">
        <v>1443704400</v>
      </c>
      <c r="L3936">
        <v>1439827639</v>
      </c>
      <c r="M3936" t="b">
        <v>0</v>
      </c>
      <c r="N3936">
        <v>12</v>
      </c>
      <c r="O3936" t="b">
        <v>0</v>
      </c>
      <c r="P3936" t="s">
        <v>8269</v>
      </c>
      <c r="Q3936" s="10" t="s">
        <v>8314</v>
      </c>
      <c r="R3936" t="s">
        <v>8315</v>
      </c>
      <c r="S3936">
        <f t="shared" si="245"/>
        <v>11</v>
      </c>
      <c r="T3936">
        <f t="shared" si="247"/>
        <v>2015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4">
        <f t="shared" si="246"/>
        <v>42281.656782407401</v>
      </c>
      <c r="J3937" s="14">
        <f t="shared" si="248"/>
        <v>42221.656782407401</v>
      </c>
      <c r="K3937">
        <v>1443973546</v>
      </c>
      <c r="L3937">
        <v>1438789546</v>
      </c>
      <c r="M3937" t="b">
        <v>0</v>
      </c>
      <c r="N3937">
        <v>23</v>
      </c>
      <c r="O3937" t="b">
        <v>0</v>
      </c>
      <c r="P3937" t="s">
        <v>8269</v>
      </c>
      <c r="Q3937" s="10" t="s">
        <v>8314</v>
      </c>
      <c r="R3937" t="s">
        <v>8315</v>
      </c>
      <c r="S3937">
        <f t="shared" si="245"/>
        <v>44</v>
      </c>
      <c r="T3937">
        <f t="shared" si="247"/>
        <v>2015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4">
        <f t="shared" si="246"/>
        <v>42705.304629629631</v>
      </c>
      <c r="J3938" s="14">
        <f t="shared" si="248"/>
        <v>42675.262962962966</v>
      </c>
      <c r="K3938">
        <v>1480576720</v>
      </c>
      <c r="L3938">
        <v>1477981120</v>
      </c>
      <c r="M3938" t="b">
        <v>0</v>
      </c>
      <c r="N3938">
        <v>0</v>
      </c>
      <c r="O3938" t="b">
        <v>0</v>
      </c>
      <c r="P3938" t="s">
        <v>8269</v>
      </c>
      <c r="Q3938" s="10" t="s">
        <v>8314</v>
      </c>
      <c r="R3938" t="s">
        <v>8315</v>
      </c>
      <c r="S3938">
        <f t="shared" si="245"/>
        <v>0</v>
      </c>
      <c r="T3938">
        <f t="shared" si="247"/>
        <v>2016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4">
        <f t="shared" si="246"/>
        <v>42562.631481481483</v>
      </c>
      <c r="J3939" s="14">
        <f t="shared" si="248"/>
        <v>42534.631481481483</v>
      </c>
      <c r="K3939">
        <v>1468249760</v>
      </c>
      <c r="L3939">
        <v>1465830560</v>
      </c>
      <c r="M3939" t="b">
        <v>0</v>
      </c>
      <c r="N3939">
        <v>10</v>
      </c>
      <c r="O3939" t="b">
        <v>0</v>
      </c>
      <c r="P3939" t="s">
        <v>8269</v>
      </c>
      <c r="Q3939" s="10" t="s">
        <v>8314</v>
      </c>
      <c r="R3939" t="s">
        <v>8315</v>
      </c>
      <c r="S3939">
        <f t="shared" si="245"/>
        <v>86</v>
      </c>
      <c r="T3939">
        <f t="shared" si="247"/>
        <v>2016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4">
        <f t="shared" si="246"/>
        <v>42182.905717592599</v>
      </c>
      <c r="J3940" s="14">
        <f t="shared" si="248"/>
        <v>42151.905717592599</v>
      </c>
      <c r="K3940">
        <v>1435441454</v>
      </c>
      <c r="L3940">
        <v>1432763054</v>
      </c>
      <c r="M3940" t="b">
        <v>0</v>
      </c>
      <c r="N3940">
        <v>5</v>
      </c>
      <c r="O3940" t="b">
        <v>0</v>
      </c>
      <c r="P3940" t="s">
        <v>8269</v>
      </c>
      <c r="Q3940" s="10" t="s">
        <v>8314</v>
      </c>
      <c r="R3940" t="s">
        <v>8315</v>
      </c>
      <c r="S3940">
        <f t="shared" si="245"/>
        <v>12</v>
      </c>
      <c r="T3940">
        <f t="shared" si="247"/>
        <v>2015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4">
        <f t="shared" si="246"/>
        <v>41919.1875</v>
      </c>
      <c r="J3941" s="14">
        <f t="shared" si="248"/>
        <v>41915.400219907409</v>
      </c>
      <c r="K3941">
        <v>1412656200</v>
      </c>
      <c r="L3941">
        <v>1412328979</v>
      </c>
      <c r="M3941" t="b">
        <v>0</v>
      </c>
      <c r="N3941">
        <v>1</v>
      </c>
      <c r="O3941" t="b">
        <v>0</v>
      </c>
      <c r="P3941" t="s">
        <v>8269</v>
      </c>
      <c r="Q3941" s="10" t="s">
        <v>8314</v>
      </c>
      <c r="R3941" t="s">
        <v>8315</v>
      </c>
      <c r="S3941">
        <f t="shared" si="245"/>
        <v>0</v>
      </c>
      <c r="T3941">
        <f t="shared" si="247"/>
        <v>2014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4">
        <f t="shared" si="246"/>
        <v>42006.492488425924</v>
      </c>
      <c r="J3942" s="14">
        <f t="shared" si="248"/>
        <v>41961.492488425924</v>
      </c>
      <c r="K3942">
        <v>1420199351</v>
      </c>
      <c r="L3942">
        <v>1416311351</v>
      </c>
      <c r="M3942" t="b">
        <v>0</v>
      </c>
      <c r="N3942">
        <v>2</v>
      </c>
      <c r="O3942" t="b">
        <v>0</v>
      </c>
      <c r="P3942" t="s">
        <v>8269</v>
      </c>
      <c r="Q3942" s="10" t="s">
        <v>8314</v>
      </c>
      <c r="R3942" t="s">
        <v>8315</v>
      </c>
      <c r="S3942">
        <f t="shared" si="245"/>
        <v>0</v>
      </c>
      <c r="T3942">
        <f t="shared" si="247"/>
        <v>2014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4">
        <f t="shared" si="246"/>
        <v>41968.041666666672</v>
      </c>
      <c r="J3943" s="14">
        <f t="shared" si="248"/>
        <v>41940.587233796294</v>
      </c>
      <c r="K3943">
        <v>1416877200</v>
      </c>
      <c r="L3943">
        <v>1414505137</v>
      </c>
      <c r="M3943" t="b">
        <v>0</v>
      </c>
      <c r="N3943">
        <v>2</v>
      </c>
      <c r="O3943" t="b">
        <v>0</v>
      </c>
      <c r="P3943" t="s">
        <v>8269</v>
      </c>
      <c r="Q3943" s="10" t="s">
        <v>8314</v>
      </c>
      <c r="R3943" t="s">
        <v>8315</v>
      </c>
      <c r="S3943">
        <f t="shared" si="245"/>
        <v>1</v>
      </c>
      <c r="T3943">
        <f t="shared" si="247"/>
        <v>2014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4">
        <f t="shared" si="246"/>
        <v>42171.904097222221</v>
      </c>
      <c r="J3944" s="14">
        <f t="shared" si="248"/>
        <v>42111.904097222221</v>
      </c>
      <c r="K3944">
        <v>1434490914</v>
      </c>
      <c r="L3944">
        <v>1429306914</v>
      </c>
      <c r="M3944" t="b">
        <v>0</v>
      </c>
      <c r="N3944">
        <v>0</v>
      </c>
      <c r="O3944" t="b">
        <v>0</v>
      </c>
      <c r="P3944" t="s">
        <v>8269</v>
      </c>
      <c r="Q3944" s="10" t="s">
        <v>8314</v>
      </c>
      <c r="R3944" t="s">
        <v>8315</v>
      </c>
      <c r="S3944">
        <f t="shared" si="245"/>
        <v>0</v>
      </c>
      <c r="T3944">
        <f t="shared" si="247"/>
        <v>2015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4">
        <f t="shared" si="246"/>
        <v>42310.701388888891</v>
      </c>
      <c r="J3945" s="14">
        <f t="shared" si="248"/>
        <v>42279.778564814813</v>
      </c>
      <c r="K3945">
        <v>1446483000</v>
      </c>
      <c r="L3945">
        <v>1443811268</v>
      </c>
      <c r="M3945" t="b">
        <v>0</v>
      </c>
      <c r="N3945">
        <v>13</v>
      </c>
      <c r="O3945" t="b">
        <v>0</v>
      </c>
      <c r="P3945" t="s">
        <v>8269</v>
      </c>
      <c r="Q3945" s="10" t="s">
        <v>8314</v>
      </c>
      <c r="R3945" t="s">
        <v>8315</v>
      </c>
      <c r="S3945">
        <f t="shared" si="245"/>
        <v>36</v>
      </c>
      <c r="T3945">
        <f t="shared" si="247"/>
        <v>2015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4">
        <f t="shared" si="246"/>
        <v>42243.662905092591</v>
      </c>
      <c r="J3946" s="14">
        <f t="shared" si="248"/>
        <v>42213.662905092591</v>
      </c>
      <c r="K3946">
        <v>1440690875</v>
      </c>
      <c r="L3946">
        <v>1438098875</v>
      </c>
      <c r="M3946" t="b">
        <v>0</v>
      </c>
      <c r="N3946">
        <v>0</v>
      </c>
      <c r="O3946" t="b">
        <v>0</v>
      </c>
      <c r="P3946" t="s">
        <v>8269</v>
      </c>
      <c r="Q3946" s="10" t="s">
        <v>8314</v>
      </c>
      <c r="R3946" t="s">
        <v>8315</v>
      </c>
      <c r="S3946">
        <f t="shared" si="245"/>
        <v>0</v>
      </c>
      <c r="T3946">
        <f t="shared" si="247"/>
        <v>2015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4">
        <f t="shared" si="246"/>
        <v>42139.801712962959</v>
      </c>
      <c r="J3947" s="14">
        <f t="shared" si="248"/>
        <v>42109.801712962959</v>
      </c>
      <c r="K3947">
        <v>1431717268</v>
      </c>
      <c r="L3947">
        <v>1429125268</v>
      </c>
      <c r="M3947" t="b">
        <v>0</v>
      </c>
      <c r="N3947">
        <v>1</v>
      </c>
      <c r="O3947" t="b">
        <v>0</v>
      </c>
      <c r="P3947" t="s">
        <v>8269</v>
      </c>
      <c r="Q3947" s="10" t="s">
        <v>8314</v>
      </c>
      <c r="R3947" t="s">
        <v>8315</v>
      </c>
      <c r="S3947">
        <f t="shared" si="245"/>
        <v>0</v>
      </c>
      <c r="T3947">
        <f t="shared" si="247"/>
        <v>2015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4">
        <f t="shared" si="246"/>
        <v>42063.333333333328</v>
      </c>
      <c r="J3948" s="14">
        <f t="shared" si="248"/>
        <v>42031.833587962959</v>
      </c>
      <c r="K3948">
        <v>1425110400</v>
      </c>
      <c r="L3948">
        <v>1422388822</v>
      </c>
      <c r="M3948" t="b">
        <v>0</v>
      </c>
      <c r="N3948">
        <v>5</v>
      </c>
      <c r="O3948" t="b">
        <v>0</v>
      </c>
      <c r="P3948" t="s">
        <v>8269</v>
      </c>
      <c r="Q3948" s="10" t="s">
        <v>8314</v>
      </c>
      <c r="R3948" t="s">
        <v>8315</v>
      </c>
      <c r="S3948">
        <f t="shared" si="245"/>
        <v>3</v>
      </c>
      <c r="T3948">
        <f t="shared" si="247"/>
        <v>2015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4">
        <f t="shared" si="246"/>
        <v>42645.142870370371</v>
      </c>
      <c r="J3949" s="14">
        <f t="shared" si="248"/>
        <v>42615.142870370371</v>
      </c>
      <c r="K3949">
        <v>1475378744</v>
      </c>
      <c r="L3949">
        <v>1472786744</v>
      </c>
      <c r="M3949" t="b">
        <v>0</v>
      </c>
      <c r="N3949">
        <v>2</v>
      </c>
      <c r="O3949" t="b">
        <v>0</v>
      </c>
      <c r="P3949" t="s">
        <v>8269</v>
      </c>
      <c r="Q3949" s="10" t="s">
        <v>8314</v>
      </c>
      <c r="R3949" t="s">
        <v>8315</v>
      </c>
      <c r="S3949">
        <f t="shared" si="245"/>
        <v>3</v>
      </c>
      <c r="T3949">
        <f t="shared" si="247"/>
        <v>2016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4">
        <f t="shared" si="246"/>
        <v>41889.325497685182</v>
      </c>
      <c r="J3950" s="14">
        <f t="shared" si="248"/>
        <v>41829.325497685182</v>
      </c>
      <c r="K3950">
        <v>1410076123</v>
      </c>
      <c r="L3950">
        <v>1404892123</v>
      </c>
      <c r="M3950" t="b">
        <v>0</v>
      </c>
      <c r="N3950">
        <v>0</v>
      </c>
      <c r="O3950" t="b">
        <v>0</v>
      </c>
      <c r="P3950" t="s">
        <v>8269</v>
      </c>
      <c r="Q3950" s="10" t="s">
        <v>8314</v>
      </c>
      <c r="R3950" t="s">
        <v>8315</v>
      </c>
      <c r="S3950">
        <f t="shared" si="245"/>
        <v>0</v>
      </c>
      <c r="T3950">
        <f t="shared" si="247"/>
        <v>2014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4">
        <f t="shared" si="246"/>
        <v>42046.120613425926</v>
      </c>
      <c r="J3951" s="14">
        <f t="shared" si="248"/>
        <v>42016.120613425926</v>
      </c>
      <c r="K3951">
        <v>1423623221</v>
      </c>
      <c r="L3951">
        <v>1421031221</v>
      </c>
      <c r="M3951" t="b">
        <v>0</v>
      </c>
      <c r="N3951">
        <v>32</v>
      </c>
      <c r="O3951" t="b">
        <v>0</v>
      </c>
      <c r="P3951" t="s">
        <v>8269</v>
      </c>
      <c r="Q3951" s="10" t="s">
        <v>8314</v>
      </c>
      <c r="R3951" t="s">
        <v>8315</v>
      </c>
      <c r="S3951">
        <f t="shared" si="245"/>
        <v>16</v>
      </c>
      <c r="T3951">
        <f t="shared" si="247"/>
        <v>2015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4">
        <f t="shared" si="246"/>
        <v>42468.774305555555</v>
      </c>
      <c r="J3952" s="14">
        <f t="shared" si="248"/>
        <v>42439.702314814815</v>
      </c>
      <c r="K3952">
        <v>1460140500</v>
      </c>
      <c r="L3952">
        <v>1457628680</v>
      </c>
      <c r="M3952" t="b">
        <v>0</v>
      </c>
      <c r="N3952">
        <v>1</v>
      </c>
      <c r="O3952" t="b">
        <v>0</v>
      </c>
      <c r="P3952" t="s">
        <v>8269</v>
      </c>
      <c r="Q3952" s="10" t="s">
        <v>8314</v>
      </c>
      <c r="R3952" t="s">
        <v>8315</v>
      </c>
      <c r="S3952">
        <f t="shared" si="245"/>
        <v>1</v>
      </c>
      <c r="T3952">
        <f t="shared" si="247"/>
        <v>2016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4">
        <f t="shared" si="246"/>
        <v>42493.784050925926</v>
      </c>
      <c r="J3953" s="14">
        <f t="shared" si="248"/>
        <v>42433.825717592597</v>
      </c>
      <c r="K3953">
        <v>1462301342</v>
      </c>
      <c r="L3953">
        <v>1457120942</v>
      </c>
      <c r="M3953" t="b">
        <v>0</v>
      </c>
      <c r="N3953">
        <v>1</v>
      </c>
      <c r="O3953" t="b">
        <v>0</v>
      </c>
      <c r="P3953" t="s">
        <v>8269</v>
      </c>
      <c r="Q3953" s="10" t="s">
        <v>8314</v>
      </c>
      <c r="R3953" t="s">
        <v>8315</v>
      </c>
      <c r="S3953">
        <f t="shared" si="245"/>
        <v>0</v>
      </c>
      <c r="T3953">
        <f t="shared" si="247"/>
        <v>2016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4">
        <f t="shared" si="246"/>
        <v>42303.790393518517</v>
      </c>
      <c r="J3954" s="14">
        <f t="shared" si="248"/>
        <v>42243.790393518517</v>
      </c>
      <c r="K3954">
        <v>1445885890</v>
      </c>
      <c r="L3954">
        <v>1440701890</v>
      </c>
      <c r="M3954" t="b">
        <v>0</v>
      </c>
      <c r="N3954">
        <v>1</v>
      </c>
      <c r="O3954" t="b">
        <v>0</v>
      </c>
      <c r="P3954" t="s">
        <v>8269</v>
      </c>
      <c r="Q3954" s="10" t="s">
        <v>8314</v>
      </c>
      <c r="R3954" t="s">
        <v>8315</v>
      </c>
      <c r="S3954">
        <f t="shared" si="245"/>
        <v>0</v>
      </c>
      <c r="T3954">
        <f t="shared" si="247"/>
        <v>2015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4">
        <f t="shared" si="246"/>
        <v>42580.978472222225</v>
      </c>
      <c r="J3955" s="14">
        <f t="shared" si="248"/>
        <v>42550.048449074078</v>
      </c>
      <c r="K3955">
        <v>1469834940</v>
      </c>
      <c r="L3955">
        <v>1467162586</v>
      </c>
      <c r="M3955" t="b">
        <v>0</v>
      </c>
      <c r="N3955">
        <v>0</v>
      </c>
      <c r="O3955" t="b">
        <v>0</v>
      </c>
      <c r="P3955" t="s">
        <v>8269</v>
      </c>
      <c r="Q3955" s="10" t="s">
        <v>8314</v>
      </c>
      <c r="R3955" t="s">
        <v>8315</v>
      </c>
      <c r="S3955">
        <f t="shared" si="245"/>
        <v>0</v>
      </c>
      <c r="T3955">
        <f t="shared" si="247"/>
        <v>2016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4">
        <f t="shared" si="246"/>
        <v>41834.651203703703</v>
      </c>
      <c r="J3956" s="14">
        <f t="shared" si="248"/>
        <v>41774.651203703703</v>
      </c>
      <c r="K3956">
        <v>1405352264</v>
      </c>
      <c r="L3956">
        <v>1400168264</v>
      </c>
      <c r="M3956" t="b">
        <v>0</v>
      </c>
      <c r="N3956">
        <v>0</v>
      </c>
      <c r="O3956" t="b">
        <v>0</v>
      </c>
      <c r="P3956" t="s">
        <v>8269</v>
      </c>
      <c r="Q3956" s="10" t="s">
        <v>8314</v>
      </c>
      <c r="R3956" t="s">
        <v>8315</v>
      </c>
      <c r="S3956">
        <f t="shared" si="245"/>
        <v>0</v>
      </c>
      <c r="T3956">
        <f t="shared" si="247"/>
        <v>2014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4">
        <f t="shared" si="246"/>
        <v>42336.890520833331</v>
      </c>
      <c r="J3957" s="14">
        <f t="shared" si="248"/>
        <v>42306.848854166667</v>
      </c>
      <c r="K3957">
        <v>1448745741</v>
      </c>
      <c r="L3957">
        <v>1446150141</v>
      </c>
      <c r="M3957" t="b">
        <v>0</v>
      </c>
      <c r="N3957">
        <v>8</v>
      </c>
      <c r="O3957" t="b">
        <v>0</v>
      </c>
      <c r="P3957" t="s">
        <v>8269</v>
      </c>
      <c r="Q3957" s="10" t="s">
        <v>8314</v>
      </c>
      <c r="R3957" t="s">
        <v>8315</v>
      </c>
      <c r="S3957">
        <f t="shared" si="245"/>
        <v>24</v>
      </c>
      <c r="T3957">
        <f t="shared" si="247"/>
        <v>2015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4">
        <f t="shared" si="246"/>
        <v>42485.013888888891</v>
      </c>
      <c r="J3958" s="14">
        <f t="shared" si="248"/>
        <v>42457.932025462964</v>
      </c>
      <c r="K3958">
        <v>1461543600</v>
      </c>
      <c r="L3958">
        <v>1459203727</v>
      </c>
      <c r="M3958" t="b">
        <v>0</v>
      </c>
      <c r="N3958">
        <v>0</v>
      </c>
      <c r="O3958" t="b">
        <v>0</v>
      </c>
      <c r="P3958" t="s">
        <v>8269</v>
      </c>
      <c r="Q3958" s="10" t="s">
        <v>8314</v>
      </c>
      <c r="R3958" t="s">
        <v>8315</v>
      </c>
      <c r="S3958">
        <f t="shared" si="245"/>
        <v>0</v>
      </c>
      <c r="T3958">
        <f t="shared" si="247"/>
        <v>2016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4">
        <f t="shared" si="246"/>
        <v>42559.976319444439</v>
      </c>
      <c r="J3959" s="14">
        <f t="shared" si="248"/>
        <v>42513.976319444439</v>
      </c>
      <c r="K3959">
        <v>1468020354</v>
      </c>
      <c r="L3959">
        <v>1464045954</v>
      </c>
      <c r="M3959" t="b">
        <v>0</v>
      </c>
      <c r="N3959">
        <v>1</v>
      </c>
      <c r="O3959" t="b">
        <v>0</v>
      </c>
      <c r="P3959" t="s">
        <v>8269</v>
      </c>
      <c r="Q3959" s="10" t="s">
        <v>8314</v>
      </c>
      <c r="R3959" t="s">
        <v>8315</v>
      </c>
      <c r="S3959">
        <f t="shared" si="245"/>
        <v>0</v>
      </c>
      <c r="T3959">
        <f t="shared" si="247"/>
        <v>2016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4">
        <f t="shared" si="246"/>
        <v>41853.583333333336</v>
      </c>
      <c r="J3960" s="14">
        <f t="shared" si="248"/>
        <v>41816.950370370374</v>
      </c>
      <c r="K3960">
        <v>1406988000</v>
      </c>
      <c r="L3960">
        <v>1403822912</v>
      </c>
      <c r="M3960" t="b">
        <v>0</v>
      </c>
      <c r="N3960">
        <v>16</v>
      </c>
      <c r="O3960" t="b">
        <v>0</v>
      </c>
      <c r="P3960" t="s">
        <v>8269</v>
      </c>
      <c r="Q3960" s="10" t="s">
        <v>8314</v>
      </c>
      <c r="R3960" t="s">
        <v>8315</v>
      </c>
      <c r="S3960">
        <f t="shared" si="245"/>
        <v>32</v>
      </c>
      <c r="T3960">
        <f t="shared" si="247"/>
        <v>2014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4">
        <f t="shared" si="246"/>
        <v>41910.788842592592</v>
      </c>
      <c r="J3961" s="14">
        <f t="shared" si="248"/>
        <v>41880.788842592592</v>
      </c>
      <c r="K3961">
        <v>1411930556</v>
      </c>
      <c r="L3961">
        <v>1409338556</v>
      </c>
      <c r="M3961" t="b">
        <v>0</v>
      </c>
      <c r="N3961">
        <v>12</v>
      </c>
      <c r="O3961" t="b">
        <v>0</v>
      </c>
      <c r="P3961" t="s">
        <v>8269</v>
      </c>
      <c r="Q3961" s="10" t="s">
        <v>8314</v>
      </c>
      <c r="R3961" t="s">
        <v>8315</v>
      </c>
      <c r="S3961">
        <f t="shared" si="245"/>
        <v>24</v>
      </c>
      <c r="T3961">
        <f t="shared" si="247"/>
        <v>2014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4">
        <f t="shared" si="246"/>
        <v>42372.845555555556</v>
      </c>
      <c r="J3962" s="14">
        <f t="shared" si="248"/>
        <v>42342.845555555556</v>
      </c>
      <c r="K3962">
        <v>1451852256</v>
      </c>
      <c r="L3962">
        <v>1449260256</v>
      </c>
      <c r="M3962" t="b">
        <v>0</v>
      </c>
      <c r="N3962">
        <v>4</v>
      </c>
      <c r="O3962" t="b">
        <v>0</v>
      </c>
      <c r="P3962" t="s">
        <v>8269</v>
      </c>
      <c r="Q3962" s="10" t="s">
        <v>8314</v>
      </c>
      <c r="R3962" t="s">
        <v>8315</v>
      </c>
      <c r="S3962">
        <f t="shared" si="245"/>
        <v>2</v>
      </c>
      <c r="T3962">
        <f t="shared" si="247"/>
        <v>2015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4">
        <f t="shared" si="246"/>
        <v>41767.891319444447</v>
      </c>
      <c r="J3963" s="14">
        <f t="shared" si="248"/>
        <v>41745.891319444447</v>
      </c>
      <c r="K3963">
        <v>1399584210</v>
      </c>
      <c r="L3963">
        <v>1397683410</v>
      </c>
      <c r="M3963" t="b">
        <v>0</v>
      </c>
      <c r="N3963">
        <v>2</v>
      </c>
      <c r="O3963" t="b">
        <v>0</v>
      </c>
      <c r="P3963" t="s">
        <v>8269</v>
      </c>
      <c r="Q3963" s="10" t="s">
        <v>8314</v>
      </c>
      <c r="R3963" t="s">
        <v>8315</v>
      </c>
      <c r="S3963">
        <f t="shared" si="245"/>
        <v>0</v>
      </c>
      <c r="T3963">
        <f t="shared" si="247"/>
        <v>2014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4">
        <f t="shared" si="246"/>
        <v>42336.621458333335</v>
      </c>
      <c r="J3964" s="14">
        <f t="shared" si="248"/>
        <v>42311.621458333335</v>
      </c>
      <c r="K3964">
        <v>1448722494</v>
      </c>
      <c r="L3964">
        <v>1446562494</v>
      </c>
      <c r="M3964" t="b">
        <v>0</v>
      </c>
      <c r="N3964">
        <v>3</v>
      </c>
      <c r="O3964" t="b">
        <v>0</v>
      </c>
      <c r="P3964" t="s">
        <v>8269</v>
      </c>
      <c r="Q3964" s="10" t="s">
        <v>8314</v>
      </c>
      <c r="R3964" t="s">
        <v>8315</v>
      </c>
      <c r="S3964">
        <f t="shared" si="245"/>
        <v>3</v>
      </c>
      <c r="T3964">
        <f t="shared" si="247"/>
        <v>2015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4">
        <f t="shared" si="246"/>
        <v>42326.195798611108</v>
      </c>
      <c r="J3965" s="14">
        <f t="shared" si="248"/>
        <v>42296.154131944444</v>
      </c>
      <c r="K3965">
        <v>1447821717</v>
      </c>
      <c r="L3965">
        <v>1445226117</v>
      </c>
      <c r="M3965" t="b">
        <v>0</v>
      </c>
      <c r="N3965">
        <v>0</v>
      </c>
      <c r="O3965" t="b">
        <v>0</v>
      </c>
      <c r="P3965" t="s">
        <v>8269</v>
      </c>
      <c r="Q3965" s="10" t="s">
        <v>8314</v>
      </c>
      <c r="R3965" t="s">
        <v>8315</v>
      </c>
      <c r="S3965">
        <f t="shared" si="245"/>
        <v>0</v>
      </c>
      <c r="T3965">
        <f t="shared" si="247"/>
        <v>2015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4">
        <f t="shared" si="246"/>
        <v>42113.680393518516</v>
      </c>
      <c r="J3966" s="14">
        <f t="shared" si="248"/>
        <v>42053.722060185188</v>
      </c>
      <c r="K3966">
        <v>1429460386</v>
      </c>
      <c r="L3966">
        <v>1424279986</v>
      </c>
      <c r="M3966" t="b">
        <v>0</v>
      </c>
      <c r="N3966">
        <v>3</v>
      </c>
      <c r="O3966" t="b">
        <v>0</v>
      </c>
      <c r="P3966" t="s">
        <v>8269</v>
      </c>
      <c r="Q3966" s="10" t="s">
        <v>8314</v>
      </c>
      <c r="R3966" t="s">
        <v>8315</v>
      </c>
      <c r="S3966">
        <f t="shared" si="245"/>
        <v>6</v>
      </c>
      <c r="T3966">
        <f t="shared" si="247"/>
        <v>2015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4">
        <f t="shared" si="246"/>
        <v>42474.194212962961</v>
      </c>
      <c r="J3967" s="14">
        <f t="shared" si="248"/>
        <v>42414.235879629632</v>
      </c>
      <c r="K3967">
        <v>1460608780</v>
      </c>
      <c r="L3967">
        <v>1455428380</v>
      </c>
      <c r="M3967" t="b">
        <v>0</v>
      </c>
      <c r="N3967">
        <v>4</v>
      </c>
      <c r="O3967" t="b">
        <v>0</v>
      </c>
      <c r="P3967" t="s">
        <v>8269</v>
      </c>
      <c r="Q3967" s="10" t="s">
        <v>8314</v>
      </c>
      <c r="R3967" t="s">
        <v>8315</v>
      </c>
      <c r="S3967">
        <f t="shared" si="245"/>
        <v>14</v>
      </c>
      <c r="T3967">
        <f t="shared" si="247"/>
        <v>2016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4">
        <f t="shared" si="246"/>
        <v>41844.124305555553</v>
      </c>
      <c r="J3968" s="14">
        <f t="shared" si="248"/>
        <v>41801.711550925924</v>
      </c>
      <c r="K3968">
        <v>1406170740</v>
      </c>
      <c r="L3968">
        <v>1402506278</v>
      </c>
      <c r="M3968" t="b">
        <v>0</v>
      </c>
      <c r="N3968">
        <v>2</v>
      </c>
      <c r="O3968" t="b">
        <v>0</v>
      </c>
      <c r="P3968" t="s">
        <v>8269</v>
      </c>
      <c r="Q3968" s="10" t="s">
        <v>8314</v>
      </c>
      <c r="R3968" t="s">
        <v>8315</v>
      </c>
      <c r="S3968">
        <f t="shared" si="245"/>
        <v>1</v>
      </c>
      <c r="T3968">
        <f t="shared" si="247"/>
        <v>2014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4">
        <f t="shared" si="246"/>
        <v>42800.290590277778</v>
      </c>
      <c r="J3969" s="14">
        <f t="shared" si="248"/>
        <v>42770.290590277778</v>
      </c>
      <c r="K3969">
        <v>1488783507</v>
      </c>
      <c r="L3969">
        <v>1486191507</v>
      </c>
      <c r="M3969" t="b">
        <v>0</v>
      </c>
      <c r="N3969">
        <v>10</v>
      </c>
      <c r="O3969" t="b">
        <v>0</v>
      </c>
      <c r="P3969" t="s">
        <v>8269</v>
      </c>
      <c r="Q3969" s="10" t="s">
        <v>8314</v>
      </c>
      <c r="R3969" t="s">
        <v>8315</v>
      </c>
      <c r="S3969">
        <f t="shared" si="245"/>
        <v>24</v>
      </c>
      <c r="T3969">
        <f t="shared" si="247"/>
        <v>2017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4">
        <f t="shared" si="246"/>
        <v>42512.815659722226</v>
      </c>
      <c r="J3970" s="14">
        <f t="shared" si="248"/>
        <v>42452.815659722226</v>
      </c>
      <c r="K3970">
        <v>1463945673</v>
      </c>
      <c r="L3970">
        <v>1458761673</v>
      </c>
      <c r="M3970" t="b">
        <v>0</v>
      </c>
      <c r="N3970">
        <v>11</v>
      </c>
      <c r="O3970" t="b">
        <v>0</v>
      </c>
      <c r="P3970" t="s">
        <v>8269</v>
      </c>
      <c r="Q3970" s="10" t="s">
        <v>8314</v>
      </c>
      <c r="R3970" t="s">
        <v>8315</v>
      </c>
      <c r="S3970">
        <f t="shared" ref="S3970:S4033" si="249">ROUND(E3970/D3970*100,0)</f>
        <v>11</v>
      </c>
      <c r="T3970">
        <f t="shared" si="247"/>
        <v>2016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4">
        <f t="shared" ref="I3971:I4034" si="250">K3971/60/60/24+DATE(1970,1,1)</f>
        <v>42611.163194444445</v>
      </c>
      <c r="J3971" s="14">
        <f t="shared" si="248"/>
        <v>42601.854699074072</v>
      </c>
      <c r="K3971">
        <v>1472442900</v>
      </c>
      <c r="L3971">
        <v>1471638646</v>
      </c>
      <c r="M3971" t="b">
        <v>0</v>
      </c>
      <c r="N3971">
        <v>6</v>
      </c>
      <c r="O3971" t="b">
        <v>0</v>
      </c>
      <c r="P3971" t="s">
        <v>8269</v>
      </c>
      <c r="Q3971" s="10" t="s">
        <v>8314</v>
      </c>
      <c r="R3971" t="s">
        <v>8315</v>
      </c>
      <c r="S3971">
        <f t="shared" si="249"/>
        <v>7</v>
      </c>
      <c r="T3971">
        <f t="shared" ref="T3971:T4034" si="251">YEAR(J3971)</f>
        <v>2016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4">
        <f t="shared" si="250"/>
        <v>42477.863553240735</v>
      </c>
      <c r="J3972" s="14">
        <f t="shared" ref="J3972:J4035" si="252">L3972/60/60/24+DATE(1970,1,1)</f>
        <v>42447.863553240735</v>
      </c>
      <c r="K3972">
        <v>1460925811</v>
      </c>
      <c r="L3972">
        <v>1458333811</v>
      </c>
      <c r="M3972" t="b">
        <v>0</v>
      </c>
      <c r="N3972">
        <v>2</v>
      </c>
      <c r="O3972" t="b">
        <v>0</v>
      </c>
      <c r="P3972" t="s">
        <v>8269</v>
      </c>
      <c r="Q3972" s="10" t="s">
        <v>8314</v>
      </c>
      <c r="R3972" t="s">
        <v>8315</v>
      </c>
      <c r="S3972">
        <f t="shared" si="249"/>
        <v>0</v>
      </c>
      <c r="T3972">
        <f t="shared" si="251"/>
        <v>2016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4">
        <f t="shared" si="250"/>
        <v>41841.536180555559</v>
      </c>
      <c r="J3973" s="14">
        <f t="shared" si="252"/>
        <v>41811.536180555559</v>
      </c>
      <c r="K3973">
        <v>1405947126</v>
      </c>
      <c r="L3973">
        <v>1403355126</v>
      </c>
      <c r="M3973" t="b">
        <v>0</v>
      </c>
      <c r="N3973">
        <v>6</v>
      </c>
      <c r="O3973" t="b">
        <v>0</v>
      </c>
      <c r="P3973" t="s">
        <v>8269</v>
      </c>
      <c r="Q3973" s="10" t="s">
        <v>8314</v>
      </c>
      <c r="R3973" t="s">
        <v>8315</v>
      </c>
      <c r="S3973">
        <f t="shared" si="249"/>
        <v>1</v>
      </c>
      <c r="T3973">
        <f t="shared" si="251"/>
        <v>2014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4">
        <f t="shared" si="250"/>
        <v>42041.067523148144</v>
      </c>
      <c r="J3974" s="14">
        <f t="shared" si="252"/>
        <v>41981.067523148144</v>
      </c>
      <c r="K3974">
        <v>1423186634</v>
      </c>
      <c r="L3974">
        <v>1418002634</v>
      </c>
      <c r="M3974" t="b">
        <v>0</v>
      </c>
      <c r="N3974">
        <v>8</v>
      </c>
      <c r="O3974" t="b">
        <v>0</v>
      </c>
      <c r="P3974" t="s">
        <v>8269</v>
      </c>
      <c r="Q3974" s="10" t="s">
        <v>8314</v>
      </c>
      <c r="R3974" t="s">
        <v>8315</v>
      </c>
      <c r="S3974">
        <f t="shared" si="249"/>
        <v>21</v>
      </c>
      <c r="T3974">
        <f t="shared" si="251"/>
        <v>2014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4">
        <f t="shared" si="250"/>
        <v>42499.166666666672</v>
      </c>
      <c r="J3975" s="14">
        <f t="shared" si="252"/>
        <v>42469.68414351852</v>
      </c>
      <c r="K3975">
        <v>1462766400</v>
      </c>
      <c r="L3975">
        <v>1460219110</v>
      </c>
      <c r="M3975" t="b">
        <v>0</v>
      </c>
      <c r="N3975">
        <v>37</v>
      </c>
      <c r="O3975" t="b">
        <v>0</v>
      </c>
      <c r="P3975" t="s">
        <v>8269</v>
      </c>
      <c r="Q3975" s="10" t="s">
        <v>8314</v>
      </c>
      <c r="R3975" t="s">
        <v>8315</v>
      </c>
      <c r="S3975">
        <f t="shared" si="249"/>
        <v>78</v>
      </c>
      <c r="T3975">
        <f t="shared" si="251"/>
        <v>2016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4">
        <f t="shared" si="250"/>
        <v>42523.546851851846</v>
      </c>
      <c r="J3976" s="14">
        <f t="shared" si="252"/>
        <v>42493.546851851846</v>
      </c>
      <c r="K3976">
        <v>1464872848</v>
      </c>
      <c r="L3976">
        <v>1462280848</v>
      </c>
      <c r="M3976" t="b">
        <v>0</v>
      </c>
      <c r="N3976">
        <v>11</v>
      </c>
      <c r="O3976" t="b">
        <v>0</v>
      </c>
      <c r="P3976" t="s">
        <v>8269</v>
      </c>
      <c r="Q3976" s="10" t="s">
        <v>8314</v>
      </c>
      <c r="R3976" t="s">
        <v>8315</v>
      </c>
      <c r="S3976">
        <f t="shared" si="249"/>
        <v>32</v>
      </c>
      <c r="T3976">
        <f t="shared" si="251"/>
        <v>2016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4">
        <f t="shared" si="250"/>
        <v>42564.866875</v>
      </c>
      <c r="J3977" s="14">
        <f t="shared" si="252"/>
        <v>42534.866875</v>
      </c>
      <c r="K3977">
        <v>1468442898</v>
      </c>
      <c r="L3977">
        <v>1465850898</v>
      </c>
      <c r="M3977" t="b">
        <v>0</v>
      </c>
      <c r="N3977">
        <v>0</v>
      </c>
      <c r="O3977" t="b">
        <v>0</v>
      </c>
      <c r="P3977" t="s">
        <v>8269</v>
      </c>
      <c r="Q3977" s="10" t="s">
        <v>8314</v>
      </c>
      <c r="R3977" t="s">
        <v>8315</v>
      </c>
      <c r="S3977">
        <f t="shared" si="249"/>
        <v>0</v>
      </c>
      <c r="T3977">
        <f t="shared" si="251"/>
        <v>2016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4">
        <f t="shared" si="250"/>
        <v>41852.291666666664</v>
      </c>
      <c r="J3978" s="14">
        <f t="shared" si="252"/>
        <v>41830.858344907407</v>
      </c>
      <c r="K3978">
        <v>1406876400</v>
      </c>
      <c r="L3978">
        <v>1405024561</v>
      </c>
      <c r="M3978" t="b">
        <v>0</v>
      </c>
      <c r="N3978">
        <v>10</v>
      </c>
      <c r="O3978" t="b">
        <v>0</v>
      </c>
      <c r="P3978" t="s">
        <v>8269</v>
      </c>
      <c r="Q3978" s="10" t="s">
        <v>8314</v>
      </c>
      <c r="R3978" t="s">
        <v>8315</v>
      </c>
      <c r="S3978">
        <f t="shared" si="249"/>
        <v>48</v>
      </c>
      <c r="T3978">
        <f t="shared" si="251"/>
        <v>2014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4">
        <f t="shared" si="250"/>
        <v>42573.788564814815</v>
      </c>
      <c r="J3979" s="14">
        <f t="shared" si="252"/>
        <v>42543.788564814815</v>
      </c>
      <c r="K3979">
        <v>1469213732</v>
      </c>
      <c r="L3979">
        <v>1466621732</v>
      </c>
      <c r="M3979" t="b">
        <v>0</v>
      </c>
      <c r="N3979">
        <v>6</v>
      </c>
      <c r="O3979" t="b">
        <v>0</v>
      </c>
      <c r="P3979" t="s">
        <v>8269</v>
      </c>
      <c r="Q3979" s="10" t="s">
        <v>8314</v>
      </c>
      <c r="R3979" t="s">
        <v>8315</v>
      </c>
      <c r="S3979">
        <f t="shared" si="249"/>
        <v>1</v>
      </c>
      <c r="T3979">
        <f t="shared" si="251"/>
        <v>2016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4">
        <f t="shared" si="250"/>
        <v>42035.642974537041</v>
      </c>
      <c r="J3980" s="14">
        <f t="shared" si="252"/>
        <v>41975.642974537041</v>
      </c>
      <c r="K3980">
        <v>1422717953</v>
      </c>
      <c r="L3980">
        <v>1417533953</v>
      </c>
      <c r="M3980" t="b">
        <v>0</v>
      </c>
      <c r="N3980">
        <v>8</v>
      </c>
      <c r="O3980" t="b">
        <v>0</v>
      </c>
      <c r="P3980" t="s">
        <v>8269</v>
      </c>
      <c r="Q3980" s="10" t="s">
        <v>8314</v>
      </c>
      <c r="R3980" t="s">
        <v>8315</v>
      </c>
      <c r="S3980">
        <f t="shared" si="249"/>
        <v>11</v>
      </c>
      <c r="T3980">
        <f t="shared" si="251"/>
        <v>2014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4">
        <f t="shared" si="250"/>
        <v>42092.833333333328</v>
      </c>
      <c r="J3981" s="14">
        <f t="shared" si="252"/>
        <v>42069.903437500005</v>
      </c>
      <c r="K3981">
        <v>1427659200</v>
      </c>
      <c r="L3981">
        <v>1425678057</v>
      </c>
      <c r="M3981" t="b">
        <v>0</v>
      </c>
      <c r="N3981">
        <v>6</v>
      </c>
      <c r="O3981" t="b">
        <v>0</v>
      </c>
      <c r="P3981" t="s">
        <v>8269</v>
      </c>
      <c r="Q3981" s="10" t="s">
        <v>8314</v>
      </c>
      <c r="R3981" t="s">
        <v>8315</v>
      </c>
      <c r="S3981">
        <f t="shared" si="249"/>
        <v>2</v>
      </c>
      <c r="T3981">
        <f t="shared" si="251"/>
        <v>2015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4">
        <f t="shared" si="250"/>
        <v>41825.598923611113</v>
      </c>
      <c r="J3982" s="14">
        <f t="shared" si="252"/>
        <v>41795.598923611113</v>
      </c>
      <c r="K3982">
        <v>1404570147</v>
      </c>
      <c r="L3982">
        <v>1401978147</v>
      </c>
      <c r="M3982" t="b">
        <v>0</v>
      </c>
      <c r="N3982">
        <v>7</v>
      </c>
      <c r="O3982" t="b">
        <v>0</v>
      </c>
      <c r="P3982" t="s">
        <v>8269</v>
      </c>
      <c r="Q3982" s="10" t="s">
        <v>8314</v>
      </c>
      <c r="R3982" t="s">
        <v>8315</v>
      </c>
      <c r="S3982">
        <f t="shared" si="249"/>
        <v>18</v>
      </c>
      <c r="T3982">
        <f t="shared" si="251"/>
        <v>2014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4">
        <f t="shared" si="250"/>
        <v>42568.179965277777</v>
      </c>
      <c r="J3983" s="14">
        <f t="shared" si="252"/>
        <v>42508.179965277777</v>
      </c>
      <c r="K3983">
        <v>1468729149</v>
      </c>
      <c r="L3983">
        <v>1463545149</v>
      </c>
      <c r="M3983" t="b">
        <v>0</v>
      </c>
      <c r="N3983">
        <v>7</v>
      </c>
      <c r="O3983" t="b">
        <v>0</v>
      </c>
      <c r="P3983" t="s">
        <v>8269</v>
      </c>
      <c r="Q3983" s="10" t="s">
        <v>8314</v>
      </c>
      <c r="R3983" t="s">
        <v>8315</v>
      </c>
      <c r="S3983">
        <f t="shared" si="249"/>
        <v>4</v>
      </c>
      <c r="T3983">
        <f t="shared" si="251"/>
        <v>2016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4">
        <f t="shared" si="250"/>
        <v>42192.809953703705</v>
      </c>
      <c r="J3984" s="14">
        <f t="shared" si="252"/>
        <v>42132.809953703705</v>
      </c>
      <c r="K3984">
        <v>1436297180</v>
      </c>
      <c r="L3984">
        <v>1431113180</v>
      </c>
      <c r="M3984" t="b">
        <v>0</v>
      </c>
      <c r="N3984">
        <v>5</v>
      </c>
      <c r="O3984" t="b">
        <v>0</v>
      </c>
      <c r="P3984" t="s">
        <v>8269</v>
      </c>
      <c r="Q3984" s="10" t="s">
        <v>8314</v>
      </c>
      <c r="R3984" t="s">
        <v>8315</v>
      </c>
      <c r="S3984">
        <f t="shared" si="249"/>
        <v>20</v>
      </c>
      <c r="T3984">
        <f t="shared" si="251"/>
        <v>2015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4">
        <f t="shared" si="250"/>
        <v>41779.290972222225</v>
      </c>
      <c r="J3985" s="14">
        <f t="shared" si="252"/>
        <v>41747.86986111111</v>
      </c>
      <c r="K3985">
        <v>1400569140</v>
      </c>
      <c r="L3985">
        <v>1397854356</v>
      </c>
      <c r="M3985" t="b">
        <v>0</v>
      </c>
      <c r="N3985">
        <v>46</v>
      </c>
      <c r="O3985" t="b">
        <v>0</v>
      </c>
      <c r="P3985" t="s">
        <v>8269</v>
      </c>
      <c r="Q3985" s="10" t="s">
        <v>8314</v>
      </c>
      <c r="R3985" t="s">
        <v>8315</v>
      </c>
      <c r="S3985">
        <f t="shared" si="249"/>
        <v>35</v>
      </c>
      <c r="T3985">
        <f t="shared" si="251"/>
        <v>2014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4">
        <f t="shared" si="250"/>
        <v>41951</v>
      </c>
      <c r="J3986" s="14">
        <f t="shared" si="252"/>
        <v>41920.963472222218</v>
      </c>
      <c r="K3986">
        <v>1415404800</v>
      </c>
      <c r="L3986">
        <v>1412809644</v>
      </c>
      <c r="M3986" t="b">
        <v>0</v>
      </c>
      <c r="N3986">
        <v>10</v>
      </c>
      <c r="O3986" t="b">
        <v>0</v>
      </c>
      <c r="P3986" t="s">
        <v>8269</v>
      </c>
      <c r="Q3986" s="10" t="s">
        <v>8314</v>
      </c>
      <c r="R3986" t="s">
        <v>8315</v>
      </c>
      <c r="S3986">
        <f t="shared" si="249"/>
        <v>6</v>
      </c>
      <c r="T3986">
        <f t="shared" si="251"/>
        <v>2014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4">
        <f t="shared" si="250"/>
        <v>42420.878472222219</v>
      </c>
      <c r="J3987" s="14">
        <f t="shared" si="252"/>
        <v>42399.707407407404</v>
      </c>
      <c r="K3987">
        <v>1456002300</v>
      </c>
      <c r="L3987">
        <v>1454173120</v>
      </c>
      <c r="M3987" t="b">
        <v>0</v>
      </c>
      <c r="N3987">
        <v>19</v>
      </c>
      <c r="O3987" t="b">
        <v>0</v>
      </c>
      <c r="P3987" t="s">
        <v>8269</v>
      </c>
      <c r="Q3987" s="10" t="s">
        <v>8314</v>
      </c>
      <c r="R3987" t="s">
        <v>8315</v>
      </c>
      <c r="S3987">
        <f t="shared" si="249"/>
        <v>32</v>
      </c>
      <c r="T3987">
        <f t="shared" si="251"/>
        <v>2016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4">
        <f t="shared" si="250"/>
        <v>42496.544444444444</v>
      </c>
      <c r="J3988" s="14">
        <f t="shared" si="252"/>
        <v>42467.548541666663</v>
      </c>
      <c r="K3988">
        <v>1462539840</v>
      </c>
      <c r="L3988">
        <v>1460034594</v>
      </c>
      <c r="M3988" t="b">
        <v>0</v>
      </c>
      <c r="N3988">
        <v>13</v>
      </c>
      <c r="O3988" t="b">
        <v>0</v>
      </c>
      <c r="P3988" t="s">
        <v>8269</v>
      </c>
      <c r="Q3988" s="10" t="s">
        <v>8314</v>
      </c>
      <c r="R3988" t="s">
        <v>8315</v>
      </c>
      <c r="S3988">
        <f t="shared" si="249"/>
        <v>10</v>
      </c>
      <c r="T3988">
        <f t="shared" si="251"/>
        <v>2016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4">
        <f t="shared" si="250"/>
        <v>41775.92465277778</v>
      </c>
      <c r="J3989" s="14">
        <f t="shared" si="252"/>
        <v>41765.92465277778</v>
      </c>
      <c r="K3989">
        <v>1400278290</v>
      </c>
      <c r="L3989">
        <v>1399414290</v>
      </c>
      <c r="M3989" t="b">
        <v>0</v>
      </c>
      <c r="N3989">
        <v>13</v>
      </c>
      <c r="O3989" t="b">
        <v>0</v>
      </c>
      <c r="P3989" t="s">
        <v>8269</v>
      </c>
      <c r="Q3989" s="10" t="s">
        <v>8314</v>
      </c>
      <c r="R3989" t="s">
        <v>8315</v>
      </c>
      <c r="S3989">
        <f t="shared" si="249"/>
        <v>38</v>
      </c>
      <c r="T3989">
        <f t="shared" si="251"/>
        <v>2014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4">
        <f t="shared" si="250"/>
        <v>42245.08116898148</v>
      </c>
      <c r="J3990" s="14">
        <f t="shared" si="252"/>
        <v>42230.08116898148</v>
      </c>
      <c r="K3990">
        <v>1440813413</v>
      </c>
      <c r="L3990">
        <v>1439517413</v>
      </c>
      <c r="M3990" t="b">
        <v>0</v>
      </c>
      <c r="N3990">
        <v>4</v>
      </c>
      <c r="O3990" t="b">
        <v>0</v>
      </c>
      <c r="P3990" t="s">
        <v>8269</v>
      </c>
      <c r="Q3990" s="10" t="s">
        <v>8314</v>
      </c>
      <c r="R3990" t="s">
        <v>8315</v>
      </c>
      <c r="S3990">
        <f t="shared" si="249"/>
        <v>2</v>
      </c>
      <c r="T3990">
        <f t="shared" si="251"/>
        <v>2015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4">
        <f t="shared" si="250"/>
        <v>42316.791446759264</v>
      </c>
      <c r="J3991" s="14">
        <f t="shared" si="252"/>
        <v>42286.749780092592</v>
      </c>
      <c r="K3991">
        <v>1447009181</v>
      </c>
      <c r="L3991">
        <v>1444413581</v>
      </c>
      <c r="M3991" t="b">
        <v>0</v>
      </c>
      <c r="N3991">
        <v>0</v>
      </c>
      <c r="O3991" t="b">
        <v>0</v>
      </c>
      <c r="P3991" t="s">
        <v>8269</v>
      </c>
      <c r="Q3991" s="10" t="s">
        <v>8314</v>
      </c>
      <c r="R3991" t="s">
        <v>8315</v>
      </c>
      <c r="S3991">
        <f t="shared" si="249"/>
        <v>0</v>
      </c>
      <c r="T3991">
        <f t="shared" si="251"/>
        <v>2015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4">
        <f t="shared" si="250"/>
        <v>42431.672372685185</v>
      </c>
      <c r="J3992" s="14">
        <f t="shared" si="252"/>
        <v>42401.672372685185</v>
      </c>
      <c r="K3992">
        <v>1456934893</v>
      </c>
      <c r="L3992">
        <v>1454342893</v>
      </c>
      <c r="M3992" t="b">
        <v>0</v>
      </c>
      <c r="N3992">
        <v>3</v>
      </c>
      <c r="O3992" t="b">
        <v>0</v>
      </c>
      <c r="P3992" t="s">
        <v>8269</v>
      </c>
      <c r="Q3992" s="10" t="s">
        <v>8314</v>
      </c>
      <c r="R3992" t="s">
        <v>8315</v>
      </c>
      <c r="S3992">
        <f t="shared" si="249"/>
        <v>4</v>
      </c>
      <c r="T3992">
        <f t="shared" si="251"/>
        <v>2016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4">
        <f t="shared" si="250"/>
        <v>42155.644467592589</v>
      </c>
      <c r="J3993" s="14">
        <f t="shared" si="252"/>
        <v>42125.644467592589</v>
      </c>
      <c r="K3993">
        <v>1433086082</v>
      </c>
      <c r="L3993">
        <v>1430494082</v>
      </c>
      <c r="M3993" t="b">
        <v>0</v>
      </c>
      <c r="N3993">
        <v>1</v>
      </c>
      <c r="O3993" t="b">
        <v>0</v>
      </c>
      <c r="P3993" t="s">
        <v>8269</v>
      </c>
      <c r="Q3993" s="10" t="s">
        <v>8314</v>
      </c>
      <c r="R3993" t="s">
        <v>8315</v>
      </c>
      <c r="S3993">
        <f t="shared" si="249"/>
        <v>20</v>
      </c>
      <c r="T3993">
        <f t="shared" si="251"/>
        <v>2015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4">
        <f t="shared" si="250"/>
        <v>42349.982164351852</v>
      </c>
      <c r="J3994" s="14">
        <f t="shared" si="252"/>
        <v>42289.94049768518</v>
      </c>
      <c r="K3994">
        <v>1449876859</v>
      </c>
      <c r="L3994">
        <v>1444689259</v>
      </c>
      <c r="M3994" t="b">
        <v>0</v>
      </c>
      <c r="N3994">
        <v>9</v>
      </c>
      <c r="O3994" t="b">
        <v>0</v>
      </c>
      <c r="P3994" t="s">
        <v>8269</v>
      </c>
      <c r="Q3994" s="10" t="s">
        <v>8314</v>
      </c>
      <c r="R3994" t="s">
        <v>8315</v>
      </c>
      <c r="S3994">
        <f t="shared" si="249"/>
        <v>5</v>
      </c>
      <c r="T3994">
        <f t="shared" si="251"/>
        <v>2015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4">
        <f t="shared" si="250"/>
        <v>42137.864722222221</v>
      </c>
      <c r="J3995" s="14">
        <f t="shared" si="252"/>
        <v>42107.864722222221</v>
      </c>
      <c r="K3995">
        <v>1431549912</v>
      </c>
      <c r="L3995">
        <v>1428957912</v>
      </c>
      <c r="M3995" t="b">
        <v>0</v>
      </c>
      <c r="N3995">
        <v>1</v>
      </c>
      <c r="O3995" t="b">
        <v>0</v>
      </c>
      <c r="P3995" t="s">
        <v>8269</v>
      </c>
      <c r="Q3995" s="10" t="s">
        <v>8314</v>
      </c>
      <c r="R3995" t="s">
        <v>8315</v>
      </c>
      <c r="S3995">
        <f t="shared" si="249"/>
        <v>0</v>
      </c>
      <c r="T3995">
        <f t="shared" si="251"/>
        <v>2015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4">
        <f t="shared" si="250"/>
        <v>41839.389930555553</v>
      </c>
      <c r="J3996" s="14">
        <f t="shared" si="252"/>
        <v>41809.389930555553</v>
      </c>
      <c r="K3996">
        <v>1405761690</v>
      </c>
      <c r="L3996">
        <v>1403169690</v>
      </c>
      <c r="M3996" t="b">
        <v>0</v>
      </c>
      <c r="N3996">
        <v>1</v>
      </c>
      <c r="O3996" t="b">
        <v>0</v>
      </c>
      <c r="P3996" t="s">
        <v>8269</v>
      </c>
      <c r="Q3996" s="10" t="s">
        <v>8314</v>
      </c>
      <c r="R3996" t="s">
        <v>8315</v>
      </c>
      <c r="S3996">
        <f t="shared" si="249"/>
        <v>0</v>
      </c>
      <c r="T3996">
        <f t="shared" si="251"/>
        <v>2014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4">
        <f t="shared" si="250"/>
        <v>42049.477083333331</v>
      </c>
      <c r="J3997" s="14">
        <f t="shared" si="252"/>
        <v>42019.683761574073</v>
      </c>
      <c r="K3997">
        <v>1423913220</v>
      </c>
      <c r="L3997">
        <v>1421339077</v>
      </c>
      <c r="M3997" t="b">
        <v>0</v>
      </c>
      <c r="N3997">
        <v>4</v>
      </c>
      <c r="O3997" t="b">
        <v>0</v>
      </c>
      <c r="P3997" t="s">
        <v>8269</v>
      </c>
      <c r="Q3997" s="10" t="s">
        <v>8314</v>
      </c>
      <c r="R3997" t="s">
        <v>8315</v>
      </c>
      <c r="S3997">
        <f t="shared" si="249"/>
        <v>35</v>
      </c>
      <c r="T3997">
        <f t="shared" si="251"/>
        <v>2015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4">
        <f t="shared" si="250"/>
        <v>41963.669444444444</v>
      </c>
      <c r="J3998" s="14">
        <f t="shared" si="252"/>
        <v>41950.26694444444</v>
      </c>
      <c r="K3998">
        <v>1416499440</v>
      </c>
      <c r="L3998">
        <v>1415341464</v>
      </c>
      <c r="M3998" t="b">
        <v>0</v>
      </c>
      <c r="N3998">
        <v>17</v>
      </c>
      <c r="O3998" t="b">
        <v>0</v>
      </c>
      <c r="P3998" t="s">
        <v>8269</v>
      </c>
      <c r="Q3998" s="10" t="s">
        <v>8314</v>
      </c>
      <c r="R3998" t="s">
        <v>8315</v>
      </c>
      <c r="S3998">
        <f t="shared" si="249"/>
        <v>17</v>
      </c>
      <c r="T3998">
        <f t="shared" si="251"/>
        <v>2014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4">
        <f t="shared" si="250"/>
        <v>42099.349780092598</v>
      </c>
      <c r="J3999" s="14">
        <f t="shared" si="252"/>
        <v>42069.391446759255</v>
      </c>
      <c r="K3999">
        <v>1428222221</v>
      </c>
      <c r="L3999">
        <v>1425633821</v>
      </c>
      <c r="M3999" t="b">
        <v>0</v>
      </c>
      <c r="N3999">
        <v>0</v>
      </c>
      <c r="O3999" t="b">
        <v>0</v>
      </c>
      <c r="P3999" t="s">
        <v>8269</v>
      </c>
      <c r="Q3999" s="10" t="s">
        <v>8314</v>
      </c>
      <c r="R3999" t="s">
        <v>8315</v>
      </c>
      <c r="S3999">
        <f t="shared" si="249"/>
        <v>0</v>
      </c>
      <c r="T3999">
        <f t="shared" si="251"/>
        <v>2015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4">
        <f t="shared" si="250"/>
        <v>42091.921597222223</v>
      </c>
      <c r="J4000" s="14">
        <f t="shared" si="252"/>
        <v>42061.963263888887</v>
      </c>
      <c r="K4000">
        <v>1427580426</v>
      </c>
      <c r="L4000">
        <v>1424992026</v>
      </c>
      <c r="M4000" t="b">
        <v>0</v>
      </c>
      <c r="N4000">
        <v>12</v>
      </c>
      <c r="O4000" t="b">
        <v>0</v>
      </c>
      <c r="P4000" t="s">
        <v>8269</v>
      </c>
      <c r="Q4000" s="10" t="s">
        <v>8314</v>
      </c>
      <c r="R4000" t="s">
        <v>8315</v>
      </c>
      <c r="S4000">
        <f t="shared" si="249"/>
        <v>57</v>
      </c>
      <c r="T4000">
        <f t="shared" si="251"/>
        <v>2015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4">
        <f t="shared" si="250"/>
        <v>41882.827650462961</v>
      </c>
      <c r="J4001" s="14">
        <f t="shared" si="252"/>
        <v>41842.828680555554</v>
      </c>
      <c r="K4001">
        <v>1409514709</v>
      </c>
      <c r="L4001">
        <v>1406058798</v>
      </c>
      <c r="M4001" t="b">
        <v>0</v>
      </c>
      <c r="N4001">
        <v>14</v>
      </c>
      <c r="O4001" t="b">
        <v>0</v>
      </c>
      <c r="P4001" t="s">
        <v>8269</v>
      </c>
      <c r="Q4001" s="10" t="s">
        <v>8314</v>
      </c>
      <c r="R4001" t="s">
        <v>8315</v>
      </c>
      <c r="S4001">
        <f t="shared" si="249"/>
        <v>17</v>
      </c>
      <c r="T4001">
        <f t="shared" si="251"/>
        <v>2014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4">
        <f t="shared" si="250"/>
        <v>42497.603680555556</v>
      </c>
      <c r="J4002" s="14">
        <f t="shared" si="252"/>
        <v>42437.64534722222</v>
      </c>
      <c r="K4002">
        <v>1462631358</v>
      </c>
      <c r="L4002">
        <v>1457450958</v>
      </c>
      <c r="M4002" t="b">
        <v>0</v>
      </c>
      <c r="N4002">
        <v>1</v>
      </c>
      <c r="O4002" t="b">
        <v>0</v>
      </c>
      <c r="P4002" t="s">
        <v>8269</v>
      </c>
      <c r="Q4002" s="10" t="s">
        <v>8314</v>
      </c>
      <c r="R4002" t="s">
        <v>8315</v>
      </c>
      <c r="S4002">
        <f t="shared" si="249"/>
        <v>0</v>
      </c>
      <c r="T4002">
        <f t="shared" si="251"/>
        <v>2016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4">
        <f t="shared" si="250"/>
        <v>42795.791666666672</v>
      </c>
      <c r="J4003" s="14">
        <f t="shared" si="252"/>
        <v>42775.964212962965</v>
      </c>
      <c r="K4003">
        <v>1488394800</v>
      </c>
      <c r="L4003">
        <v>1486681708</v>
      </c>
      <c r="M4003" t="b">
        <v>0</v>
      </c>
      <c r="N4003">
        <v>14</v>
      </c>
      <c r="O4003" t="b">
        <v>0</v>
      </c>
      <c r="P4003" t="s">
        <v>8269</v>
      </c>
      <c r="Q4003" s="10" t="s">
        <v>8314</v>
      </c>
      <c r="R4003" t="s">
        <v>8315</v>
      </c>
      <c r="S4003">
        <f t="shared" si="249"/>
        <v>38</v>
      </c>
      <c r="T4003">
        <f t="shared" si="251"/>
        <v>2017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4">
        <f t="shared" si="250"/>
        <v>41909.043530092589</v>
      </c>
      <c r="J4004" s="14">
        <f t="shared" si="252"/>
        <v>41879.043530092589</v>
      </c>
      <c r="K4004">
        <v>1411779761</v>
      </c>
      <c r="L4004">
        <v>1409187761</v>
      </c>
      <c r="M4004" t="b">
        <v>0</v>
      </c>
      <c r="N4004">
        <v>4</v>
      </c>
      <c r="O4004" t="b">
        <v>0</v>
      </c>
      <c r="P4004" t="s">
        <v>8269</v>
      </c>
      <c r="Q4004" s="10" t="s">
        <v>8314</v>
      </c>
      <c r="R4004" t="s">
        <v>8315</v>
      </c>
      <c r="S4004">
        <f t="shared" si="249"/>
        <v>2</v>
      </c>
      <c r="T4004">
        <f t="shared" si="251"/>
        <v>2014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4">
        <f t="shared" si="250"/>
        <v>42050.587349537032</v>
      </c>
      <c r="J4005" s="14">
        <f t="shared" si="252"/>
        <v>42020.587349537032</v>
      </c>
      <c r="K4005">
        <v>1424009147</v>
      </c>
      <c r="L4005">
        <v>1421417147</v>
      </c>
      <c r="M4005" t="b">
        <v>0</v>
      </c>
      <c r="N4005">
        <v>2</v>
      </c>
      <c r="O4005" t="b">
        <v>0</v>
      </c>
      <c r="P4005" t="s">
        <v>8269</v>
      </c>
      <c r="Q4005" s="10" t="s">
        <v>8314</v>
      </c>
      <c r="R4005" t="s">
        <v>8315</v>
      </c>
      <c r="S4005">
        <f t="shared" si="249"/>
        <v>10</v>
      </c>
      <c r="T4005">
        <f t="shared" si="251"/>
        <v>2015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4">
        <f t="shared" si="250"/>
        <v>41920.16269675926</v>
      </c>
      <c r="J4006" s="14">
        <f t="shared" si="252"/>
        <v>41890.16269675926</v>
      </c>
      <c r="K4006">
        <v>1412740457</v>
      </c>
      <c r="L4006">
        <v>1410148457</v>
      </c>
      <c r="M4006" t="b">
        <v>0</v>
      </c>
      <c r="N4006">
        <v>1</v>
      </c>
      <c r="O4006" t="b">
        <v>0</v>
      </c>
      <c r="P4006" t="s">
        <v>8269</v>
      </c>
      <c r="Q4006" s="10" t="s">
        <v>8314</v>
      </c>
      <c r="R4006" t="s">
        <v>8315</v>
      </c>
      <c r="S4006">
        <f t="shared" si="249"/>
        <v>0</v>
      </c>
      <c r="T4006">
        <f t="shared" si="251"/>
        <v>2014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4">
        <f t="shared" si="250"/>
        <v>41932.807696759257</v>
      </c>
      <c r="J4007" s="14">
        <f t="shared" si="252"/>
        <v>41872.807696759257</v>
      </c>
      <c r="K4007">
        <v>1413832985</v>
      </c>
      <c r="L4007">
        <v>1408648985</v>
      </c>
      <c r="M4007" t="b">
        <v>0</v>
      </c>
      <c r="N4007">
        <v>2</v>
      </c>
      <c r="O4007" t="b">
        <v>0</v>
      </c>
      <c r="P4007" t="s">
        <v>8269</v>
      </c>
      <c r="Q4007" s="10" t="s">
        <v>8314</v>
      </c>
      <c r="R4007" t="s">
        <v>8315</v>
      </c>
      <c r="S4007">
        <f t="shared" si="249"/>
        <v>1</v>
      </c>
      <c r="T4007">
        <f t="shared" si="251"/>
        <v>2014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4">
        <f t="shared" si="250"/>
        <v>42416.772997685184</v>
      </c>
      <c r="J4008" s="14">
        <f t="shared" si="252"/>
        <v>42391.772997685184</v>
      </c>
      <c r="K4008">
        <v>1455647587</v>
      </c>
      <c r="L4008">
        <v>1453487587</v>
      </c>
      <c r="M4008" t="b">
        <v>0</v>
      </c>
      <c r="N4008">
        <v>1</v>
      </c>
      <c r="O4008" t="b">
        <v>0</v>
      </c>
      <c r="P4008" t="s">
        <v>8269</v>
      </c>
      <c r="Q4008" s="10" t="s">
        <v>8314</v>
      </c>
      <c r="R4008" t="s">
        <v>8315</v>
      </c>
      <c r="S4008">
        <f t="shared" si="249"/>
        <v>0</v>
      </c>
      <c r="T4008">
        <f t="shared" si="251"/>
        <v>2016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4">
        <f t="shared" si="250"/>
        <v>41877.686111111114</v>
      </c>
      <c r="J4009" s="14">
        <f t="shared" si="252"/>
        <v>41848.772928240738</v>
      </c>
      <c r="K4009">
        <v>1409070480</v>
      </c>
      <c r="L4009">
        <v>1406572381</v>
      </c>
      <c r="M4009" t="b">
        <v>0</v>
      </c>
      <c r="N4009">
        <v>1</v>
      </c>
      <c r="O4009" t="b">
        <v>0</v>
      </c>
      <c r="P4009" t="s">
        <v>8269</v>
      </c>
      <c r="Q4009" s="10" t="s">
        <v>8314</v>
      </c>
      <c r="R4009" t="s">
        <v>8315</v>
      </c>
      <c r="S4009">
        <f t="shared" si="249"/>
        <v>0</v>
      </c>
      <c r="T4009">
        <f t="shared" si="251"/>
        <v>2014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4">
        <f t="shared" si="250"/>
        <v>42207.964201388888</v>
      </c>
      <c r="J4010" s="14">
        <f t="shared" si="252"/>
        <v>42177.964201388888</v>
      </c>
      <c r="K4010">
        <v>1437606507</v>
      </c>
      <c r="L4010">
        <v>1435014507</v>
      </c>
      <c r="M4010" t="b">
        <v>0</v>
      </c>
      <c r="N4010">
        <v>4</v>
      </c>
      <c r="O4010" t="b">
        <v>0</v>
      </c>
      <c r="P4010" t="s">
        <v>8269</v>
      </c>
      <c r="Q4010" s="10" t="s">
        <v>8314</v>
      </c>
      <c r="R4010" t="s">
        <v>8315</v>
      </c>
      <c r="S4010">
        <f t="shared" si="249"/>
        <v>6</v>
      </c>
      <c r="T4010">
        <f t="shared" si="251"/>
        <v>2015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4">
        <f t="shared" si="250"/>
        <v>41891.700925925928</v>
      </c>
      <c r="J4011" s="14">
        <f t="shared" si="252"/>
        <v>41851.700925925928</v>
      </c>
      <c r="K4011">
        <v>1410281360</v>
      </c>
      <c r="L4011">
        <v>1406825360</v>
      </c>
      <c r="M4011" t="b">
        <v>0</v>
      </c>
      <c r="N4011">
        <v>3</v>
      </c>
      <c r="O4011" t="b">
        <v>0</v>
      </c>
      <c r="P4011" t="s">
        <v>8269</v>
      </c>
      <c r="Q4011" s="10" t="s">
        <v>8314</v>
      </c>
      <c r="R4011" t="s">
        <v>8315</v>
      </c>
      <c r="S4011">
        <f t="shared" si="249"/>
        <v>4</v>
      </c>
      <c r="T4011">
        <f t="shared" si="251"/>
        <v>2014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4">
        <f t="shared" si="250"/>
        <v>41938.770439814813</v>
      </c>
      <c r="J4012" s="14">
        <f t="shared" si="252"/>
        <v>41921.770439814813</v>
      </c>
      <c r="K4012">
        <v>1414348166</v>
      </c>
      <c r="L4012">
        <v>1412879366</v>
      </c>
      <c r="M4012" t="b">
        <v>0</v>
      </c>
      <c r="N4012">
        <v>38</v>
      </c>
      <c r="O4012" t="b">
        <v>0</v>
      </c>
      <c r="P4012" t="s">
        <v>8269</v>
      </c>
      <c r="Q4012" s="10" t="s">
        <v>8314</v>
      </c>
      <c r="R4012" t="s">
        <v>8315</v>
      </c>
      <c r="S4012">
        <f t="shared" si="249"/>
        <v>24</v>
      </c>
      <c r="T4012">
        <f t="shared" si="251"/>
        <v>2014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4">
        <f t="shared" si="250"/>
        <v>42032.54488425926</v>
      </c>
      <c r="J4013" s="14">
        <f t="shared" si="252"/>
        <v>42002.54488425926</v>
      </c>
      <c r="K4013">
        <v>1422450278</v>
      </c>
      <c r="L4013">
        <v>1419858278</v>
      </c>
      <c r="M4013" t="b">
        <v>0</v>
      </c>
      <c r="N4013">
        <v>4</v>
      </c>
      <c r="O4013" t="b">
        <v>0</v>
      </c>
      <c r="P4013" t="s">
        <v>8269</v>
      </c>
      <c r="Q4013" s="10" t="s">
        <v>8314</v>
      </c>
      <c r="R4013" t="s">
        <v>8315</v>
      </c>
      <c r="S4013">
        <f t="shared" si="249"/>
        <v>8</v>
      </c>
      <c r="T4013">
        <f t="shared" si="251"/>
        <v>2014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4">
        <f t="shared" si="250"/>
        <v>42126.544548611113</v>
      </c>
      <c r="J4014" s="14">
        <f t="shared" si="252"/>
        <v>42096.544548611113</v>
      </c>
      <c r="K4014">
        <v>1430571849</v>
      </c>
      <c r="L4014">
        <v>1427979849</v>
      </c>
      <c r="M4014" t="b">
        <v>0</v>
      </c>
      <c r="N4014">
        <v>0</v>
      </c>
      <c r="O4014" t="b">
        <v>0</v>
      </c>
      <c r="P4014" t="s">
        <v>8269</v>
      </c>
      <c r="Q4014" s="10" t="s">
        <v>8314</v>
      </c>
      <c r="R4014" t="s">
        <v>8315</v>
      </c>
      <c r="S4014">
        <f t="shared" si="249"/>
        <v>0</v>
      </c>
      <c r="T4014">
        <f t="shared" si="251"/>
        <v>2015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4">
        <f t="shared" si="250"/>
        <v>42051.301192129627</v>
      </c>
      <c r="J4015" s="14">
        <f t="shared" si="252"/>
        <v>42021.301192129627</v>
      </c>
      <c r="K4015">
        <v>1424070823</v>
      </c>
      <c r="L4015">
        <v>1421478823</v>
      </c>
      <c r="M4015" t="b">
        <v>0</v>
      </c>
      <c r="N4015">
        <v>2</v>
      </c>
      <c r="O4015" t="b">
        <v>0</v>
      </c>
      <c r="P4015" t="s">
        <v>8269</v>
      </c>
      <c r="Q4015" s="10" t="s">
        <v>8314</v>
      </c>
      <c r="R4015" t="s">
        <v>8315</v>
      </c>
      <c r="S4015">
        <f t="shared" si="249"/>
        <v>1</v>
      </c>
      <c r="T4015">
        <f t="shared" si="251"/>
        <v>2015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4">
        <f t="shared" si="250"/>
        <v>42434.246168981481</v>
      </c>
      <c r="J4016" s="14">
        <f t="shared" si="252"/>
        <v>42419.246168981481</v>
      </c>
      <c r="K4016">
        <v>1457157269</v>
      </c>
      <c r="L4016">
        <v>1455861269</v>
      </c>
      <c r="M4016" t="b">
        <v>0</v>
      </c>
      <c r="N4016">
        <v>0</v>
      </c>
      <c r="O4016" t="b">
        <v>0</v>
      </c>
      <c r="P4016" t="s">
        <v>8269</v>
      </c>
      <c r="Q4016" s="10" t="s">
        <v>8314</v>
      </c>
      <c r="R4016" t="s">
        <v>8315</v>
      </c>
      <c r="S4016">
        <f t="shared" si="249"/>
        <v>0</v>
      </c>
      <c r="T4016">
        <f t="shared" si="251"/>
        <v>2016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4">
        <f t="shared" si="250"/>
        <v>42204.780821759254</v>
      </c>
      <c r="J4017" s="14">
        <f t="shared" si="252"/>
        <v>42174.780821759254</v>
      </c>
      <c r="K4017">
        <v>1437331463</v>
      </c>
      <c r="L4017">
        <v>1434739463</v>
      </c>
      <c r="M4017" t="b">
        <v>0</v>
      </c>
      <c r="N4017">
        <v>1</v>
      </c>
      <c r="O4017" t="b">
        <v>0</v>
      </c>
      <c r="P4017" t="s">
        <v>8269</v>
      </c>
      <c r="Q4017" s="10" t="s">
        <v>8314</v>
      </c>
      <c r="R4017" t="s">
        <v>8315</v>
      </c>
      <c r="S4017">
        <f t="shared" si="249"/>
        <v>0</v>
      </c>
      <c r="T4017">
        <f t="shared" si="251"/>
        <v>2015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4">
        <f t="shared" si="250"/>
        <v>41899.872685185182</v>
      </c>
      <c r="J4018" s="14">
        <f t="shared" si="252"/>
        <v>41869.872685185182</v>
      </c>
      <c r="K4018">
        <v>1410987400</v>
      </c>
      <c r="L4018">
        <v>1408395400</v>
      </c>
      <c r="M4018" t="b">
        <v>0</v>
      </c>
      <c r="N4018">
        <v>7</v>
      </c>
      <c r="O4018" t="b">
        <v>0</v>
      </c>
      <c r="P4018" t="s">
        <v>8269</v>
      </c>
      <c r="Q4018" s="10" t="s">
        <v>8314</v>
      </c>
      <c r="R4018" t="s">
        <v>8315</v>
      </c>
      <c r="S4018">
        <f t="shared" si="249"/>
        <v>14</v>
      </c>
      <c r="T4018">
        <f t="shared" si="251"/>
        <v>2014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4">
        <f t="shared" si="250"/>
        <v>41886.672152777777</v>
      </c>
      <c r="J4019" s="14">
        <f t="shared" si="252"/>
        <v>41856.672152777777</v>
      </c>
      <c r="K4019">
        <v>1409846874</v>
      </c>
      <c r="L4019">
        <v>1407254874</v>
      </c>
      <c r="M4019" t="b">
        <v>0</v>
      </c>
      <c r="N4019">
        <v>2</v>
      </c>
      <c r="O4019" t="b">
        <v>0</v>
      </c>
      <c r="P4019" t="s">
        <v>8269</v>
      </c>
      <c r="Q4019" s="10" t="s">
        <v>8314</v>
      </c>
      <c r="R4019" t="s">
        <v>8315</v>
      </c>
      <c r="S4019">
        <f t="shared" si="249"/>
        <v>1</v>
      </c>
      <c r="T4019">
        <f t="shared" si="251"/>
        <v>2014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4">
        <f t="shared" si="250"/>
        <v>42650.91097222222</v>
      </c>
      <c r="J4020" s="14">
        <f t="shared" si="252"/>
        <v>42620.91097222222</v>
      </c>
      <c r="K4020">
        <v>1475877108</v>
      </c>
      <c r="L4020">
        <v>1473285108</v>
      </c>
      <c r="M4020" t="b">
        <v>0</v>
      </c>
      <c r="N4020">
        <v>4</v>
      </c>
      <c r="O4020" t="b">
        <v>0</v>
      </c>
      <c r="P4020" t="s">
        <v>8269</v>
      </c>
      <c r="Q4020" s="10" t="s">
        <v>8314</v>
      </c>
      <c r="R4020" t="s">
        <v>8315</v>
      </c>
      <c r="S4020">
        <f t="shared" si="249"/>
        <v>9</v>
      </c>
      <c r="T4020">
        <f t="shared" si="251"/>
        <v>2016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4">
        <f t="shared" si="250"/>
        <v>42475.686111111107</v>
      </c>
      <c r="J4021" s="14">
        <f t="shared" si="252"/>
        <v>42417.675879629634</v>
      </c>
      <c r="K4021">
        <v>1460737680</v>
      </c>
      <c r="L4021">
        <v>1455725596</v>
      </c>
      <c r="M4021" t="b">
        <v>0</v>
      </c>
      <c r="N4021">
        <v>4</v>
      </c>
      <c r="O4021" t="b">
        <v>0</v>
      </c>
      <c r="P4021" t="s">
        <v>8269</v>
      </c>
      <c r="Q4021" s="10" t="s">
        <v>8314</v>
      </c>
      <c r="R4021" t="s">
        <v>8315</v>
      </c>
      <c r="S4021">
        <f t="shared" si="249"/>
        <v>1</v>
      </c>
      <c r="T4021">
        <f t="shared" si="251"/>
        <v>2016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4">
        <f t="shared" si="250"/>
        <v>42087.149293981478</v>
      </c>
      <c r="J4022" s="14">
        <f t="shared" si="252"/>
        <v>42057.190960648149</v>
      </c>
      <c r="K4022">
        <v>1427168099</v>
      </c>
      <c r="L4022">
        <v>1424579699</v>
      </c>
      <c r="M4022" t="b">
        <v>0</v>
      </c>
      <c r="N4022">
        <v>3</v>
      </c>
      <c r="O4022" t="b">
        <v>0</v>
      </c>
      <c r="P4022" t="s">
        <v>8269</v>
      </c>
      <c r="Q4022" s="10" t="s">
        <v>8314</v>
      </c>
      <c r="R4022" t="s">
        <v>8315</v>
      </c>
      <c r="S4022">
        <f t="shared" si="249"/>
        <v>17</v>
      </c>
      <c r="T4022">
        <f t="shared" si="251"/>
        <v>2015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4">
        <f t="shared" si="250"/>
        <v>41938.911550925928</v>
      </c>
      <c r="J4023" s="14">
        <f t="shared" si="252"/>
        <v>41878.911550925928</v>
      </c>
      <c r="K4023">
        <v>1414360358</v>
      </c>
      <c r="L4023">
        <v>1409176358</v>
      </c>
      <c r="M4023" t="b">
        <v>0</v>
      </c>
      <c r="N4023">
        <v>2</v>
      </c>
      <c r="O4023" t="b">
        <v>0</v>
      </c>
      <c r="P4023" t="s">
        <v>8269</v>
      </c>
      <c r="Q4023" s="10" t="s">
        <v>8314</v>
      </c>
      <c r="R4023" t="s">
        <v>8315</v>
      </c>
      <c r="S4023">
        <f t="shared" si="249"/>
        <v>1</v>
      </c>
      <c r="T4023">
        <f t="shared" si="251"/>
        <v>2014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4">
        <f t="shared" si="250"/>
        <v>42036.120833333334</v>
      </c>
      <c r="J4024" s="14">
        <f t="shared" si="252"/>
        <v>41990.584108796291</v>
      </c>
      <c r="K4024">
        <v>1422759240</v>
      </c>
      <c r="L4024">
        <v>1418824867</v>
      </c>
      <c r="M4024" t="b">
        <v>0</v>
      </c>
      <c r="N4024">
        <v>197</v>
      </c>
      <c r="O4024" t="b">
        <v>0</v>
      </c>
      <c r="P4024" t="s">
        <v>8269</v>
      </c>
      <c r="Q4024" s="10" t="s">
        <v>8314</v>
      </c>
      <c r="R4024" t="s">
        <v>8315</v>
      </c>
      <c r="S4024">
        <f t="shared" si="249"/>
        <v>70</v>
      </c>
      <c r="T4024">
        <f t="shared" si="251"/>
        <v>2014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4">
        <f t="shared" si="250"/>
        <v>42453.957905092597</v>
      </c>
      <c r="J4025" s="14">
        <f t="shared" si="252"/>
        <v>42408.999571759254</v>
      </c>
      <c r="K4025">
        <v>1458860363</v>
      </c>
      <c r="L4025">
        <v>1454975963</v>
      </c>
      <c r="M4025" t="b">
        <v>0</v>
      </c>
      <c r="N4025">
        <v>0</v>
      </c>
      <c r="O4025" t="b">
        <v>0</v>
      </c>
      <c r="P4025" t="s">
        <v>8269</v>
      </c>
      <c r="Q4025" s="10" t="s">
        <v>8314</v>
      </c>
      <c r="R4025" t="s">
        <v>8315</v>
      </c>
      <c r="S4025">
        <f t="shared" si="249"/>
        <v>0</v>
      </c>
      <c r="T4025">
        <f t="shared" si="251"/>
        <v>2016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4">
        <f t="shared" si="250"/>
        <v>42247.670104166667</v>
      </c>
      <c r="J4026" s="14">
        <f t="shared" si="252"/>
        <v>42217.670104166667</v>
      </c>
      <c r="K4026">
        <v>1441037097</v>
      </c>
      <c r="L4026">
        <v>1438445097</v>
      </c>
      <c r="M4026" t="b">
        <v>0</v>
      </c>
      <c r="N4026">
        <v>1</v>
      </c>
      <c r="O4026" t="b">
        <v>0</v>
      </c>
      <c r="P4026" t="s">
        <v>8269</v>
      </c>
      <c r="Q4026" s="10" t="s">
        <v>8314</v>
      </c>
      <c r="R4026" t="s">
        <v>8315</v>
      </c>
      <c r="S4026">
        <f t="shared" si="249"/>
        <v>1</v>
      </c>
      <c r="T4026">
        <f t="shared" si="251"/>
        <v>2015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4">
        <f t="shared" si="250"/>
        <v>42211.237685185188</v>
      </c>
      <c r="J4027" s="14">
        <f t="shared" si="252"/>
        <v>42151.237685185188</v>
      </c>
      <c r="K4027">
        <v>1437889336</v>
      </c>
      <c r="L4027">
        <v>1432705336</v>
      </c>
      <c r="M4027" t="b">
        <v>0</v>
      </c>
      <c r="N4027">
        <v>4</v>
      </c>
      <c r="O4027" t="b">
        <v>0</v>
      </c>
      <c r="P4027" t="s">
        <v>8269</v>
      </c>
      <c r="Q4027" s="10" t="s">
        <v>8314</v>
      </c>
      <c r="R4027" t="s">
        <v>8315</v>
      </c>
      <c r="S4027">
        <f t="shared" si="249"/>
        <v>5</v>
      </c>
      <c r="T4027">
        <f t="shared" si="251"/>
        <v>2015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4">
        <f t="shared" si="250"/>
        <v>42342.697210648148</v>
      </c>
      <c r="J4028" s="14">
        <f t="shared" si="252"/>
        <v>42282.655543981484</v>
      </c>
      <c r="K4028">
        <v>1449247439</v>
      </c>
      <c r="L4028">
        <v>1444059839</v>
      </c>
      <c r="M4028" t="b">
        <v>0</v>
      </c>
      <c r="N4028">
        <v>0</v>
      </c>
      <c r="O4028" t="b">
        <v>0</v>
      </c>
      <c r="P4028" t="s">
        <v>8269</v>
      </c>
      <c r="Q4028" s="10" t="s">
        <v>8314</v>
      </c>
      <c r="R4028" t="s">
        <v>8315</v>
      </c>
      <c r="S4028">
        <f t="shared" si="249"/>
        <v>0</v>
      </c>
      <c r="T4028">
        <f t="shared" si="251"/>
        <v>2015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4">
        <f t="shared" si="250"/>
        <v>42789.041666666672</v>
      </c>
      <c r="J4029" s="14">
        <f t="shared" si="252"/>
        <v>42768.97084490741</v>
      </c>
      <c r="K4029">
        <v>1487811600</v>
      </c>
      <c r="L4029">
        <v>1486077481</v>
      </c>
      <c r="M4029" t="b">
        <v>0</v>
      </c>
      <c r="N4029">
        <v>7</v>
      </c>
      <c r="O4029" t="b">
        <v>0</v>
      </c>
      <c r="P4029" t="s">
        <v>8269</v>
      </c>
      <c r="Q4029" s="10" t="s">
        <v>8314</v>
      </c>
      <c r="R4029" t="s">
        <v>8315</v>
      </c>
      <c r="S4029">
        <f t="shared" si="249"/>
        <v>7</v>
      </c>
      <c r="T4029">
        <f t="shared" si="251"/>
        <v>2017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4">
        <f t="shared" si="250"/>
        <v>41795.938657407409</v>
      </c>
      <c r="J4030" s="14">
        <f t="shared" si="252"/>
        <v>41765.938657407409</v>
      </c>
      <c r="K4030">
        <v>1402007500</v>
      </c>
      <c r="L4030">
        <v>1399415500</v>
      </c>
      <c r="M4030" t="b">
        <v>0</v>
      </c>
      <c r="N4030">
        <v>11</v>
      </c>
      <c r="O4030" t="b">
        <v>0</v>
      </c>
      <c r="P4030" t="s">
        <v>8269</v>
      </c>
      <c r="Q4030" s="10" t="s">
        <v>8314</v>
      </c>
      <c r="R4030" t="s">
        <v>8315</v>
      </c>
      <c r="S4030">
        <f t="shared" si="249"/>
        <v>28</v>
      </c>
      <c r="T4030">
        <f t="shared" si="251"/>
        <v>2014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4">
        <f t="shared" si="250"/>
        <v>42352.025115740747</v>
      </c>
      <c r="J4031" s="14">
        <f t="shared" si="252"/>
        <v>42322.025115740747</v>
      </c>
      <c r="K4031">
        <v>1450053370</v>
      </c>
      <c r="L4031">
        <v>1447461370</v>
      </c>
      <c r="M4031" t="b">
        <v>0</v>
      </c>
      <c r="N4031">
        <v>0</v>
      </c>
      <c r="O4031" t="b">
        <v>0</v>
      </c>
      <c r="P4031" t="s">
        <v>8269</v>
      </c>
      <c r="Q4031" s="10" t="s">
        <v>8314</v>
      </c>
      <c r="R4031" t="s">
        <v>8315</v>
      </c>
      <c r="S4031">
        <f t="shared" si="249"/>
        <v>0</v>
      </c>
      <c r="T4031">
        <f t="shared" si="251"/>
        <v>2015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4">
        <f t="shared" si="250"/>
        <v>42403.784027777772</v>
      </c>
      <c r="J4032" s="14">
        <f t="shared" si="252"/>
        <v>42374.655081018514</v>
      </c>
      <c r="K4032">
        <v>1454525340</v>
      </c>
      <c r="L4032">
        <v>1452008599</v>
      </c>
      <c r="M4032" t="b">
        <v>0</v>
      </c>
      <c r="N4032">
        <v>6</v>
      </c>
      <c r="O4032" t="b">
        <v>0</v>
      </c>
      <c r="P4032" t="s">
        <v>8269</v>
      </c>
      <c r="Q4032" s="10" t="s">
        <v>8314</v>
      </c>
      <c r="R4032" t="s">
        <v>8315</v>
      </c>
      <c r="S4032">
        <f t="shared" si="249"/>
        <v>16</v>
      </c>
      <c r="T4032">
        <f t="shared" si="251"/>
        <v>2016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4">
        <f t="shared" si="250"/>
        <v>41991.626898148148</v>
      </c>
      <c r="J4033" s="14">
        <f t="shared" si="252"/>
        <v>41941.585231481484</v>
      </c>
      <c r="K4033">
        <v>1418914964</v>
      </c>
      <c r="L4033">
        <v>1414591364</v>
      </c>
      <c r="M4033" t="b">
        <v>0</v>
      </c>
      <c r="N4033">
        <v>0</v>
      </c>
      <c r="O4033" t="b">
        <v>0</v>
      </c>
      <c r="P4033" t="s">
        <v>8269</v>
      </c>
      <c r="Q4033" s="10" t="s">
        <v>8314</v>
      </c>
      <c r="R4033" t="s">
        <v>8315</v>
      </c>
      <c r="S4033">
        <f t="shared" si="249"/>
        <v>0</v>
      </c>
      <c r="T4033">
        <f t="shared" si="251"/>
        <v>2014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4">
        <f t="shared" si="250"/>
        <v>42353.85087962963</v>
      </c>
      <c r="J4034" s="14">
        <f t="shared" si="252"/>
        <v>42293.809212962966</v>
      </c>
      <c r="K4034">
        <v>1450211116</v>
      </c>
      <c r="L4034">
        <v>1445023516</v>
      </c>
      <c r="M4034" t="b">
        <v>0</v>
      </c>
      <c r="N4034">
        <v>7</v>
      </c>
      <c r="O4034" t="b">
        <v>0</v>
      </c>
      <c r="P4034" t="s">
        <v>8269</v>
      </c>
      <c r="Q4034" s="10" t="s">
        <v>8314</v>
      </c>
      <c r="R4034" t="s">
        <v>8315</v>
      </c>
      <c r="S4034">
        <f t="shared" ref="S4034:S4097" si="253">ROUND(E4034/D4034*100,0)</f>
        <v>7</v>
      </c>
      <c r="T4034">
        <f t="shared" si="251"/>
        <v>2015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4">
        <f t="shared" ref="I4035:I4098" si="254">K4035/60/60/24+DATE(1970,1,1)</f>
        <v>42645.375</v>
      </c>
      <c r="J4035" s="14">
        <f t="shared" si="252"/>
        <v>42614.268796296295</v>
      </c>
      <c r="K4035">
        <v>1475398800</v>
      </c>
      <c r="L4035">
        <v>1472711224</v>
      </c>
      <c r="M4035" t="b">
        <v>0</v>
      </c>
      <c r="N4035">
        <v>94</v>
      </c>
      <c r="O4035" t="b">
        <v>0</v>
      </c>
      <c r="P4035" t="s">
        <v>8269</v>
      </c>
      <c r="Q4035" s="10" t="s">
        <v>8314</v>
      </c>
      <c r="R4035" t="s">
        <v>8315</v>
      </c>
      <c r="S4035">
        <f t="shared" si="253"/>
        <v>26</v>
      </c>
      <c r="T4035">
        <f t="shared" ref="T4035:T4098" si="255">YEAR(J4035)</f>
        <v>2016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4">
        <f t="shared" si="254"/>
        <v>42097.905671296292</v>
      </c>
      <c r="J4036" s="14">
        <f t="shared" ref="J4036:J4099" si="256">L4036/60/60/24+DATE(1970,1,1)</f>
        <v>42067.947337962964</v>
      </c>
      <c r="K4036">
        <v>1428097450</v>
      </c>
      <c r="L4036">
        <v>1425509050</v>
      </c>
      <c r="M4036" t="b">
        <v>0</v>
      </c>
      <c r="N4036">
        <v>2</v>
      </c>
      <c r="O4036" t="b">
        <v>0</v>
      </c>
      <c r="P4036" t="s">
        <v>8269</v>
      </c>
      <c r="Q4036" s="10" t="s">
        <v>8314</v>
      </c>
      <c r="R4036" t="s">
        <v>8315</v>
      </c>
      <c r="S4036">
        <f t="shared" si="253"/>
        <v>1</v>
      </c>
      <c r="T4036">
        <f t="shared" si="255"/>
        <v>2015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4">
        <f t="shared" si="254"/>
        <v>41933.882951388885</v>
      </c>
      <c r="J4037" s="14">
        <f t="shared" si="256"/>
        <v>41903.882951388885</v>
      </c>
      <c r="K4037">
        <v>1413925887</v>
      </c>
      <c r="L4037">
        <v>1411333887</v>
      </c>
      <c r="M4037" t="b">
        <v>0</v>
      </c>
      <c r="N4037">
        <v>25</v>
      </c>
      <c r="O4037" t="b">
        <v>0</v>
      </c>
      <c r="P4037" t="s">
        <v>8269</v>
      </c>
      <c r="Q4037" s="10" t="s">
        <v>8314</v>
      </c>
      <c r="R4037" t="s">
        <v>8315</v>
      </c>
      <c r="S4037">
        <f t="shared" si="253"/>
        <v>37</v>
      </c>
      <c r="T4037">
        <f t="shared" si="255"/>
        <v>2014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4">
        <f t="shared" si="254"/>
        <v>41821.9375</v>
      </c>
      <c r="J4038" s="14">
        <f t="shared" si="256"/>
        <v>41804.937083333331</v>
      </c>
      <c r="K4038">
        <v>1404253800</v>
      </c>
      <c r="L4038">
        <v>1402784964</v>
      </c>
      <c r="M4038" t="b">
        <v>0</v>
      </c>
      <c r="N4038">
        <v>17</v>
      </c>
      <c r="O4038" t="b">
        <v>0</v>
      </c>
      <c r="P4038" t="s">
        <v>8269</v>
      </c>
      <c r="Q4038" s="10" t="s">
        <v>8314</v>
      </c>
      <c r="R4038" t="s">
        <v>8315</v>
      </c>
      <c r="S4038">
        <f t="shared" si="253"/>
        <v>47</v>
      </c>
      <c r="T4038">
        <f t="shared" si="255"/>
        <v>2014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4">
        <f t="shared" si="254"/>
        <v>42514.600694444445</v>
      </c>
      <c r="J4039" s="14">
        <f t="shared" si="256"/>
        <v>42497.070775462969</v>
      </c>
      <c r="K4039">
        <v>1464099900</v>
      </c>
      <c r="L4039">
        <v>1462585315</v>
      </c>
      <c r="M4039" t="b">
        <v>0</v>
      </c>
      <c r="N4039">
        <v>2</v>
      </c>
      <c r="O4039" t="b">
        <v>0</v>
      </c>
      <c r="P4039" t="s">
        <v>8269</v>
      </c>
      <c r="Q4039" s="10" t="s">
        <v>8314</v>
      </c>
      <c r="R4039" t="s">
        <v>8315</v>
      </c>
      <c r="S4039">
        <f t="shared" si="253"/>
        <v>11</v>
      </c>
      <c r="T4039">
        <f t="shared" si="255"/>
        <v>2016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4">
        <f t="shared" si="254"/>
        <v>41929.798726851855</v>
      </c>
      <c r="J4040" s="14">
        <f t="shared" si="256"/>
        <v>41869.798726851855</v>
      </c>
      <c r="K4040">
        <v>1413573010</v>
      </c>
      <c r="L4040">
        <v>1408389010</v>
      </c>
      <c r="M4040" t="b">
        <v>0</v>
      </c>
      <c r="N4040">
        <v>4</v>
      </c>
      <c r="O4040" t="b">
        <v>0</v>
      </c>
      <c r="P4040" t="s">
        <v>8269</v>
      </c>
      <c r="Q4040" s="10" t="s">
        <v>8314</v>
      </c>
      <c r="R4040" t="s">
        <v>8315</v>
      </c>
      <c r="S4040">
        <f t="shared" si="253"/>
        <v>12</v>
      </c>
      <c r="T4040">
        <f t="shared" si="255"/>
        <v>2014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4">
        <f t="shared" si="254"/>
        <v>42339.249305555553</v>
      </c>
      <c r="J4041" s="14">
        <f t="shared" si="256"/>
        <v>42305.670914351853</v>
      </c>
      <c r="K4041">
        <v>1448949540</v>
      </c>
      <c r="L4041">
        <v>1446048367</v>
      </c>
      <c r="M4041" t="b">
        <v>0</v>
      </c>
      <c r="N4041">
        <v>5</v>
      </c>
      <c r="O4041" t="b">
        <v>0</v>
      </c>
      <c r="P4041" t="s">
        <v>8269</v>
      </c>
      <c r="Q4041" s="10" t="s">
        <v>8314</v>
      </c>
      <c r="R4041" t="s">
        <v>8315</v>
      </c>
      <c r="S4041">
        <f t="shared" si="253"/>
        <v>60</v>
      </c>
      <c r="T4041">
        <f t="shared" si="255"/>
        <v>2015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4">
        <f t="shared" si="254"/>
        <v>42203.125</v>
      </c>
      <c r="J4042" s="14">
        <f t="shared" si="256"/>
        <v>42144.231527777782</v>
      </c>
      <c r="K4042">
        <v>1437188400</v>
      </c>
      <c r="L4042">
        <v>1432100004</v>
      </c>
      <c r="M4042" t="b">
        <v>0</v>
      </c>
      <c r="N4042">
        <v>2</v>
      </c>
      <c r="O4042" t="b">
        <v>0</v>
      </c>
      <c r="P4042" t="s">
        <v>8269</v>
      </c>
      <c r="Q4042" s="10" t="s">
        <v>8314</v>
      </c>
      <c r="R4042" t="s">
        <v>8315</v>
      </c>
      <c r="S4042">
        <f t="shared" si="253"/>
        <v>31</v>
      </c>
      <c r="T4042">
        <f t="shared" si="255"/>
        <v>2015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4">
        <f t="shared" si="254"/>
        <v>42619.474004629628</v>
      </c>
      <c r="J4043" s="14">
        <f t="shared" si="256"/>
        <v>42559.474004629628</v>
      </c>
      <c r="K4043">
        <v>1473160954</v>
      </c>
      <c r="L4043">
        <v>1467976954</v>
      </c>
      <c r="M4043" t="b">
        <v>0</v>
      </c>
      <c r="N4043">
        <v>2</v>
      </c>
      <c r="O4043" t="b">
        <v>0</v>
      </c>
      <c r="P4043" t="s">
        <v>8269</v>
      </c>
      <c r="Q4043" s="10" t="s">
        <v>8314</v>
      </c>
      <c r="R4043" t="s">
        <v>8315</v>
      </c>
      <c r="S4043">
        <f t="shared" si="253"/>
        <v>0</v>
      </c>
      <c r="T4043">
        <f t="shared" si="255"/>
        <v>2016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4">
        <f t="shared" si="254"/>
        <v>42024.802777777775</v>
      </c>
      <c r="J4044" s="14">
        <f t="shared" si="256"/>
        <v>41995.084074074075</v>
      </c>
      <c r="K4044">
        <v>1421781360</v>
      </c>
      <c r="L4044">
        <v>1419213664</v>
      </c>
      <c r="M4044" t="b">
        <v>0</v>
      </c>
      <c r="N4044">
        <v>3</v>
      </c>
      <c r="O4044" t="b">
        <v>0</v>
      </c>
      <c r="P4044" t="s">
        <v>8269</v>
      </c>
      <c r="Q4044" s="10" t="s">
        <v>8314</v>
      </c>
      <c r="R4044" t="s">
        <v>8315</v>
      </c>
      <c r="S4044">
        <f t="shared" si="253"/>
        <v>0</v>
      </c>
      <c r="T4044">
        <f t="shared" si="255"/>
        <v>2014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4">
        <f t="shared" si="254"/>
        <v>41963.957465277781</v>
      </c>
      <c r="J4045" s="14">
        <f t="shared" si="256"/>
        <v>41948.957465277781</v>
      </c>
      <c r="K4045">
        <v>1416524325</v>
      </c>
      <c r="L4045">
        <v>1415228325</v>
      </c>
      <c r="M4045" t="b">
        <v>0</v>
      </c>
      <c r="N4045">
        <v>0</v>
      </c>
      <c r="O4045" t="b">
        <v>0</v>
      </c>
      <c r="P4045" t="s">
        <v>8269</v>
      </c>
      <c r="Q4045" s="10" t="s">
        <v>8314</v>
      </c>
      <c r="R4045" t="s">
        <v>8315</v>
      </c>
      <c r="S4045">
        <f t="shared" si="253"/>
        <v>0</v>
      </c>
      <c r="T4045">
        <f t="shared" si="255"/>
        <v>2014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4">
        <f t="shared" si="254"/>
        <v>42104.208333333328</v>
      </c>
      <c r="J4046" s="14">
        <f t="shared" si="256"/>
        <v>42074.219699074078</v>
      </c>
      <c r="K4046">
        <v>1428642000</v>
      </c>
      <c r="L4046">
        <v>1426050982</v>
      </c>
      <c r="M4046" t="b">
        <v>0</v>
      </c>
      <c r="N4046">
        <v>4</v>
      </c>
      <c r="O4046" t="b">
        <v>0</v>
      </c>
      <c r="P4046" t="s">
        <v>8269</v>
      </c>
      <c r="Q4046" s="10" t="s">
        <v>8314</v>
      </c>
      <c r="R4046" t="s">
        <v>8315</v>
      </c>
      <c r="S4046">
        <f t="shared" si="253"/>
        <v>38</v>
      </c>
      <c r="T4046">
        <f t="shared" si="255"/>
        <v>2015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4">
        <f t="shared" si="254"/>
        <v>41872.201261574075</v>
      </c>
      <c r="J4047" s="14">
        <f t="shared" si="256"/>
        <v>41842.201261574075</v>
      </c>
      <c r="K4047">
        <v>1408596589</v>
      </c>
      <c r="L4047">
        <v>1406004589</v>
      </c>
      <c r="M4047" t="b">
        <v>0</v>
      </c>
      <c r="N4047">
        <v>1</v>
      </c>
      <c r="O4047" t="b">
        <v>0</v>
      </c>
      <c r="P4047" t="s">
        <v>8269</v>
      </c>
      <c r="Q4047" s="10" t="s">
        <v>8314</v>
      </c>
      <c r="R4047" t="s">
        <v>8315</v>
      </c>
      <c r="S4047">
        <f t="shared" si="253"/>
        <v>0</v>
      </c>
      <c r="T4047">
        <f t="shared" si="255"/>
        <v>2014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4">
        <f t="shared" si="254"/>
        <v>41934.650578703702</v>
      </c>
      <c r="J4048" s="14">
        <f t="shared" si="256"/>
        <v>41904.650578703702</v>
      </c>
      <c r="K4048">
        <v>1413992210</v>
      </c>
      <c r="L4048">
        <v>1411400210</v>
      </c>
      <c r="M4048" t="b">
        <v>0</v>
      </c>
      <c r="N4048">
        <v>12</v>
      </c>
      <c r="O4048" t="b">
        <v>0</v>
      </c>
      <c r="P4048" t="s">
        <v>8269</v>
      </c>
      <c r="Q4048" s="10" t="s">
        <v>8314</v>
      </c>
      <c r="R4048" t="s">
        <v>8315</v>
      </c>
      <c r="S4048">
        <f t="shared" si="253"/>
        <v>8</v>
      </c>
      <c r="T4048">
        <f t="shared" si="255"/>
        <v>2014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4">
        <f t="shared" si="254"/>
        <v>42015.041666666672</v>
      </c>
      <c r="J4049" s="14">
        <f t="shared" si="256"/>
        <v>41991.022488425922</v>
      </c>
      <c r="K4049">
        <v>1420938000</v>
      </c>
      <c r="L4049">
        <v>1418862743</v>
      </c>
      <c r="M4049" t="b">
        <v>0</v>
      </c>
      <c r="N4049">
        <v>4</v>
      </c>
      <c r="O4049" t="b">
        <v>0</v>
      </c>
      <c r="P4049" t="s">
        <v>8269</v>
      </c>
      <c r="Q4049" s="10" t="s">
        <v>8314</v>
      </c>
      <c r="R4049" t="s">
        <v>8315</v>
      </c>
      <c r="S4049">
        <f t="shared" si="253"/>
        <v>2</v>
      </c>
      <c r="T4049">
        <f t="shared" si="255"/>
        <v>2014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4">
        <f t="shared" si="254"/>
        <v>42471.467442129629</v>
      </c>
      <c r="J4050" s="14">
        <f t="shared" si="256"/>
        <v>42436.509108796294</v>
      </c>
      <c r="K4050">
        <v>1460373187</v>
      </c>
      <c r="L4050">
        <v>1457352787</v>
      </c>
      <c r="M4050" t="b">
        <v>0</v>
      </c>
      <c r="N4050">
        <v>91</v>
      </c>
      <c r="O4050" t="b">
        <v>0</v>
      </c>
      <c r="P4050" t="s">
        <v>8269</v>
      </c>
      <c r="Q4050" s="10" t="s">
        <v>8314</v>
      </c>
      <c r="R4050" t="s">
        <v>8315</v>
      </c>
      <c r="S4050">
        <f t="shared" si="253"/>
        <v>18</v>
      </c>
      <c r="T4050">
        <f t="shared" si="255"/>
        <v>2016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4">
        <f t="shared" si="254"/>
        <v>42199.958506944444</v>
      </c>
      <c r="J4051" s="14">
        <f t="shared" si="256"/>
        <v>42169.958506944444</v>
      </c>
      <c r="K4051">
        <v>1436914815</v>
      </c>
      <c r="L4051">
        <v>1434322815</v>
      </c>
      <c r="M4051" t="b">
        <v>0</v>
      </c>
      <c r="N4051">
        <v>1</v>
      </c>
      <c r="O4051" t="b">
        <v>0</v>
      </c>
      <c r="P4051" t="s">
        <v>8269</v>
      </c>
      <c r="Q4051" s="10" t="s">
        <v>8314</v>
      </c>
      <c r="R4051" t="s">
        <v>8315</v>
      </c>
      <c r="S4051">
        <f t="shared" si="253"/>
        <v>0</v>
      </c>
      <c r="T4051">
        <f t="shared" si="255"/>
        <v>2015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4">
        <f t="shared" si="254"/>
        <v>41935.636469907404</v>
      </c>
      <c r="J4052" s="14">
        <f t="shared" si="256"/>
        <v>41905.636469907404</v>
      </c>
      <c r="K4052">
        <v>1414077391</v>
      </c>
      <c r="L4052">
        <v>1411485391</v>
      </c>
      <c r="M4052" t="b">
        <v>0</v>
      </c>
      <c r="N4052">
        <v>1</v>
      </c>
      <c r="O4052" t="b">
        <v>0</v>
      </c>
      <c r="P4052" t="s">
        <v>8269</v>
      </c>
      <c r="Q4052" s="10" t="s">
        <v>8314</v>
      </c>
      <c r="R4052" t="s">
        <v>8315</v>
      </c>
      <c r="S4052">
        <f t="shared" si="253"/>
        <v>0</v>
      </c>
      <c r="T4052">
        <f t="shared" si="255"/>
        <v>2014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4">
        <f t="shared" si="254"/>
        <v>41768.286805555559</v>
      </c>
      <c r="J4053" s="14">
        <f t="shared" si="256"/>
        <v>41761.810150462967</v>
      </c>
      <c r="K4053">
        <v>1399618380</v>
      </c>
      <c r="L4053">
        <v>1399058797</v>
      </c>
      <c r="M4053" t="b">
        <v>0</v>
      </c>
      <c r="N4053">
        <v>0</v>
      </c>
      <c r="O4053" t="b">
        <v>0</v>
      </c>
      <c r="P4053" t="s">
        <v>8269</v>
      </c>
      <c r="Q4053" s="10" t="s">
        <v>8314</v>
      </c>
      <c r="R4053" t="s">
        <v>8315</v>
      </c>
      <c r="S4053">
        <f t="shared" si="253"/>
        <v>0</v>
      </c>
      <c r="T4053">
        <f t="shared" si="255"/>
        <v>2014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4">
        <f t="shared" si="254"/>
        <v>41925.878657407404</v>
      </c>
      <c r="J4054" s="14">
        <f t="shared" si="256"/>
        <v>41865.878657407404</v>
      </c>
      <c r="K4054">
        <v>1413234316</v>
      </c>
      <c r="L4054">
        <v>1408050316</v>
      </c>
      <c r="M4054" t="b">
        <v>0</v>
      </c>
      <c r="N4054">
        <v>13</v>
      </c>
      <c r="O4054" t="b">
        <v>0</v>
      </c>
      <c r="P4054" t="s">
        <v>8269</v>
      </c>
      <c r="Q4054" s="10" t="s">
        <v>8314</v>
      </c>
      <c r="R4054" t="s">
        <v>8315</v>
      </c>
      <c r="S4054">
        <f t="shared" si="253"/>
        <v>38</v>
      </c>
      <c r="T4054">
        <f t="shared" si="255"/>
        <v>2014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4">
        <f t="shared" si="254"/>
        <v>41958.833333333328</v>
      </c>
      <c r="J4055" s="14">
        <f t="shared" si="256"/>
        <v>41928.690138888887</v>
      </c>
      <c r="K4055">
        <v>1416081600</v>
      </c>
      <c r="L4055">
        <v>1413477228</v>
      </c>
      <c r="M4055" t="b">
        <v>0</v>
      </c>
      <c r="N4055">
        <v>2</v>
      </c>
      <c r="O4055" t="b">
        <v>0</v>
      </c>
      <c r="P4055" t="s">
        <v>8269</v>
      </c>
      <c r="Q4055" s="10" t="s">
        <v>8314</v>
      </c>
      <c r="R4055" t="s">
        <v>8315</v>
      </c>
      <c r="S4055">
        <f t="shared" si="253"/>
        <v>22</v>
      </c>
      <c r="T4055">
        <f t="shared" si="255"/>
        <v>2014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4">
        <f t="shared" si="254"/>
        <v>42644.166666666672</v>
      </c>
      <c r="J4056" s="14">
        <f t="shared" si="256"/>
        <v>42613.841261574074</v>
      </c>
      <c r="K4056">
        <v>1475294400</v>
      </c>
      <c r="L4056">
        <v>1472674285</v>
      </c>
      <c r="M4056" t="b">
        <v>0</v>
      </c>
      <c r="N4056">
        <v>0</v>
      </c>
      <c r="O4056" t="b">
        <v>0</v>
      </c>
      <c r="P4056" t="s">
        <v>8269</v>
      </c>
      <c r="Q4056" s="10" t="s">
        <v>8314</v>
      </c>
      <c r="R4056" t="s">
        <v>8315</v>
      </c>
      <c r="S4056">
        <f t="shared" si="253"/>
        <v>0</v>
      </c>
      <c r="T4056">
        <f t="shared" si="255"/>
        <v>2016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4">
        <f t="shared" si="254"/>
        <v>41809.648506944446</v>
      </c>
      <c r="J4057" s="14">
        <f t="shared" si="256"/>
        <v>41779.648506944446</v>
      </c>
      <c r="K4057">
        <v>1403192031</v>
      </c>
      <c r="L4057">
        <v>1400600031</v>
      </c>
      <c r="M4057" t="b">
        <v>0</v>
      </c>
      <c r="N4057">
        <v>21</v>
      </c>
      <c r="O4057" t="b">
        <v>0</v>
      </c>
      <c r="P4057" t="s">
        <v>8269</v>
      </c>
      <c r="Q4057" s="10" t="s">
        <v>8314</v>
      </c>
      <c r="R4057" t="s">
        <v>8315</v>
      </c>
      <c r="S4057">
        <f t="shared" si="253"/>
        <v>18</v>
      </c>
      <c r="T4057">
        <f t="shared" si="255"/>
        <v>2014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4">
        <f t="shared" si="254"/>
        <v>42554.832638888889</v>
      </c>
      <c r="J4058" s="14">
        <f t="shared" si="256"/>
        <v>42534.933321759265</v>
      </c>
      <c r="K4058">
        <v>1467575940</v>
      </c>
      <c r="L4058">
        <v>1465856639</v>
      </c>
      <c r="M4058" t="b">
        <v>0</v>
      </c>
      <c r="N4058">
        <v>9</v>
      </c>
      <c r="O4058" t="b">
        <v>0</v>
      </c>
      <c r="P4058" t="s">
        <v>8269</v>
      </c>
      <c r="Q4058" s="10" t="s">
        <v>8314</v>
      </c>
      <c r="R4058" t="s">
        <v>8315</v>
      </c>
      <c r="S4058">
        <f t="shared" si="253"/>
        <v>53</v>
      </c>
      <c r="T4058">
        <f t="shared" si="255"/>
        <v>2016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4">
        <f t="shared" si="254"/>
        <v>42333.958333333328</v>
      </c>
      <c r="J4059" s="14">
        <f t="shared" si="256"/>
        <v>42310.968518518523</v>
      </c>
      <c r="K4059">
        <v>1448492400</v>
      </c>
      <c r="L4059">
        <v>1446506080</v>
      </c>
      <c r="M4059" t="b">
        <v>0</v>
      </c>
      <c r="N4059">
        <v>6</v>
      </c>
      <c r="O4059" t="b">
        <v>0</v>
      </c>
      <c r="P4059" t="s">
        <v>8269</v>
      </c>
      <c r="Q4059" s="10" t="s">
        <v>8314</v>
      </c>
      <c r="R4059" t="s">
        <v>8315</v>
      </c>
      <c r="S4059">
        <f t="shared" si="253"/>
        <v>22</v>
      </c>
      <c r="T4059">
        <f t="shared" si="255"/>
        <v>2015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4">
        <f t="shared" si="254"/>
        <v>42461.165972222225</v>
      </c>
      <c r="J4060" s="14">
        <f t="shared" si="256"/>
        <v>42446.060694444444</v>
      </c>
      <c r="K4060">
        <v>1459483140</v>
      </c>
      <c r="L4060">
        <v>1458178044</v>
      </c>
      <c r="M4060" t="b">
        <v>0</v>
      </c>
      <c r="N4060">
        <v>4</v>
      </c>
      <c r="O4060" t="b">
        <v>0</v>
      </c>
      <c r="P4060" t="s">
        <v>8269</v>
      </c>
      <c r="Q4060" s="10" t="s">
        <v>8314</v>
      </c>
      <c r="R4060" t="s">
        <v>8315</v>
      </c>
      <c r="S4060">
        <f t="shared" si="253"/>
        <v>3</v>
      </c>
      <c r="T4060">
        <f t="shared" si="255"/>
        <v>2016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4">
        <f t="shared" si="254"/>
        <v>41898.125</v>
      </c>
      <c r="J4061" s="14">
        <f t="shared" si="256"/>
        <v>41866.640648148146</v>
      </c>
      <c r="K4061">
        <v>1410836400</v>
      </c>
      <c r="L4061">
        <v>1408116152</v>
      </c>
      <c r="M4061" t="b">
        <v>0</v>
      </c>
      <c r="N4061">
        <v>7</v>
      </c>
      <c r="O4061" t="b">
        <v>0</v>
      </c>
      <c r="P4061" t="s">
        <v>8269</v>
      </c>
      <c r="Q4061" s="10" t="s">
        <v>8314</v>
      </c>
      <c r="R4061" t="s">
        <v>8315</v>
      </c>
      <c r="S4061">
        <f t="shared" si="253"/>
        <v>3</v>
      </c>
      <c r="T4061">
        <f t="shared" si="255"/>
        <v>2014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4">
        <f t="shared" si="254"/>
        <v>41813.666666666664</v>
      </c>
      <c r="J4062" s="14">
        <f t="shared" si="256"/>
        <v>41779.695092592592</v>
      </c>
      <c r="K4062">
        <v>1403539200</v>
      </c>
      <c r="L4062">
        <v>1400604056</v>
      </c>
      <c r="M4062" t="b">
        <v>0</v>
      </c>
      <c r="N4062">
        <v>5</v>
      </c>
      <c r="O4062" t="b">
        <v>0</v>
      </c>
      <c r="P4062" t="s">
        <v>8269</v>
      </c>
      <c r="Q4062" s="10" t="s">
        <v>8314</v>
      </c>
      <c r="R4062" t="s">
        <v>8315</v>
      </c>
      <c r="S4062">
        <f t="shared" si="253"/>
        <v>3</v>
      </c>
      <c r="T4062">
        <f t="shared" si="255"/>
        <v>2014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4">
        <f t="shared" si="254"/>
        <v>42481.099803240737</v>
      </c>
      <c r="J4063" s="14">
        <f t="shared" si="256"/>
        <v>42421.141469907408</v>
      </c>
      <c r="K4063">
        <v>1461205423</v>
      </c>
      <c r="L4063">
        <v>1456025023</v>
      </c>
      <c r="M4063" t="b">
        <v>0</v>
      </c>
      <c r="N4063">
        <v>0</v>
      </c>
      <c r="O4063" t="b">
        <v>0</v>
      </c>
      <c r="P4063" t="s">
        <v>8269</v>
      </c>
      <c r="Q4063" s="10" t="s">
        <v>8314</v>
      </c>
      <c r="R4063" t="s">
        <v>8315</v>
      </c>
      <c r="S4063">
        <f t="shared" si="253"/>
        <v>0</v>
      </c>
      <c r="T4063">
        <f t="shared" si="255"/>
        <v>2016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4">
        <f t="shared" si="254"/>
        <v>42553.739212962959</v>
      </c>
      <c r="J4064" s="14">
        <f t="shared" si="256"/>
        <v>42523.739212962959</v>
      </c>
      <c r="K4064">
        <v>1467481468</v>
      </c>
      <c r="L4064">
        <v>1464889468</v>
      </c>
      <c r="M4064" t="b">
        <v>0</v>
      </c>
      <c r="N4064">
        <v>3</v>
      </c>
      <c r="O4064" t="b">
        <v>0</v>
      </c>
      <c r="P4064" t="s">
        <v>8269</v>
      </c>
      <c r="Q4064" s="10" t="s">
        <v>8314</v>
      </c>
      <c r="R4064" t="s">
        <v>8315</v>
      </c>
      <c r="S4064">
        <f t="shared" si="253"/>
        <v>2</v>
      </c>
      <c r="T4064">
        <f t="shared" si="255"/>
        <v>2016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4">
        <f t="shared" si="254"/>
        <v>41817.681527777779</v>
      </c>
      <c r="J4065" s="14">
        <f t="shared" si="256"/>
        <v>41787.681527777779</v>
      </c>
      <c r="K4065">
        <v>1403886084</v>
      </c>
      <c r="L4065">
        <v>1401294084</v>
      </c>
      <c r="M4065" t="b">
        <v>0</v>
      </c>
      <c r="N4065">
        <v>9</v>
      </c>
      <c r="O4065" t="b">
        <v>0</v>
      </c>
      <c r="P4065" t="s">
        <v>8269</v>
      </c>
      <c r="Q4065" s="10" t="s">
        <v>8314</v>
      </c>
      <c r="R4065" t="s">
        <v>8315</v>
      </c>
      <c r="S4065">
        <f t="shared" si="253"/>
        <v>1</v>
      </c>
      <c r="T4065">
        <f t="shared" si="255"/>
        <v>2014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4">
        <f t="shared" si="254"/>
        <v>42123.588263888887</v>
      </c>
      <c r="J4066" s="14">
        <f t="shared" si="256"/>
        <v>42093.588263888887</v>
      </c>
      <c r="K4066">
        <v>1430316426</v>
      </c>
      <c r="L4066">
        <v>1427724426</v>
      </c>
      <c r="M4066" t="b">
        <v>0</v>
      </c>
      <c r="N4066">
        <v>6</v>
      </c>
      <c r="O4066" t="b">
        <v>0</v>
      </c>
      <c r="P4066" t="s">
        <v>8269</v>
      </c>
      <c r="Q4066" s="10" t="s">
        <v>8314</v>
      </c>
      <c r="R4066" t="s">
        <v>8315</v>
      </c>
      <c r="S4066">
        <f t="shared" si="253"/>
        <v>19</v>
      </c>
      <c r="T4066">
        <f t="shared" si="255"/>
        <v>2015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4">
        <f t="shared" si="254"/>
        <v>41863.951516203706</v>
      </c>
      <c r="J4067" s="14">
        <f t="shared" si="256"/>
        <v>41833.951516203706</v>
      </c>
      <c r="K4067">
        <v>1407883811</v>
      </c>
      <c r="L4067">
        <v>1405291811</v>
      </c>
      <c r="M4067" t="b">
        <v>0</v>
      </c>
      <c r="N4067">
        <v>4</v>
      </c>
      <c r="O4067" t="b">
        <v>0</v>
      </c>
      <c r="P4067" t="s">
        <v>8269</v>
      </c>
      <c r="Q4067" s="10" t="s">
        <v>8314</v>
      </c>
      <c r="R4067" t="s">
        <v>8315</v>
      </c>
      <c r="S4067">
        <f t="shared" si="253"/>
        <v>1</v>
      </c>
      <c r="T4067">
        <f t="shared" si="255"/>
        <v>2014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4">
        <f t="shared" si="254"/>
        <v>42509.039212962962</v>
      </c>
      <c r="J4068" s="14">
        <f t="shared" si="256"/>
        <v>42479.039212962962</v>
      </c>
      <c r="K4068">
        <v>1463619388</v>
      </c>
      <c r="L4068">
        <v>1461027388</v>
      </c>
      <c r="M4068" t="b">
        <v>0</v>
      </c>
      <c r="N4068">
        <v>1</v>
      </c>
      <c r="O4068" t="b">
        <v>0</v>
      </c>
      <c r="P4068" t="s">
        <v>8269</v>
      </c>
      <c r="Q4068" s="10" t="s">
        <v>8314</v>
      </c>
      <c r="R4068" t="s">
        <v>8315</v>
      </c>
      <c r="S4068">
        <f t="shared" si="253"/>
        <v>0</v>
      </c>
      <c r="T4068">
        <f t="shared" si="255"/>
        <v>2016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4">
        <f t="shared" si="254"/>
        <v>42275.117476851854</v>
      </c>
      <c r="J4069" s="14">
        <f t="shared" si="256"/>
        <v>42235.117476851854</v>
      </c>
      <c r="K4069">
        <v>1443408550</v>
      </c>
      <c r="L4069">
        <v>1439952550</v>
      </c>
      <c r="M4069" t="b">
        <v>0</v>
      </c>
      <c r="N4069">
        <v>17</v>
      </c>
      <c r="O4069" t="b">
        <v>0</v>
      </c>
      <c r="P4069" t="s">
        <v>8269</v>
      </c>
      <c r="Q4069" s="10" t="s">
        <v>8314</v>
      </c>
      <c r="R4069" t="s">
        <v>8315</v>
      </c>
      <c r="S4069">
        <f t="shared" si="253"/>
        <v>61</v>
      </c>
      <c r="T4069">
        <f t="shared" si="255"/>
        <v>2015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4">
        <f t="shared" si="254"/>
        <v>42748.961805555555</v>
      </c>
      <c r="J4070" s="14">
        <f t="shared" si="256"/>
        <v>42718.963599537034</v>
      </c>
      <c r="K4070">
        <v>1484348700</v>
      </c>
      <c r="L4070">
        <v>1481756855</v>
      </c>
      <c r="M4070" t="b">
        <v>0</v>
      </c>
      <c r="N4070">
        <v>1</v>
      </c>
      <c r="O4070" t="b">
        <v>0</v>
      </c>
      <c r="P4070" t="s">
        <v>8269</v>
      </c>
      <c r="Q4070" s="10" t="s">
        <v>8314</v>
      </c>
      <c r="R4070" t="s">
        <v>8315</v>
      </c>
      <c r="S4070">
        <f t="shared" si="253"/>
        <v>1</v>
      </c>
      <c r="T4070">
        <f t="shared" si="255"/>
        <v>2016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4">
        <f t="shared" si="254"/>
        <v>42063.5</v>
      </c>
      <c r="J4071" s="14">
        <f t="shared" si="256"/>
        <v>42022.661527777775</v>
      </c>
      <c r="K4071">
        <v>1425124800</v>
      </c>
      <c r="L4071">
        <v>1421596356</v>
      </c>
      <c r="M4071" t="b">
        <v>0</v>
      </c>
      <c r="N4071">
        <v>13</v>
      </c>
      <c r="O4071" t="b">
        <v>0</v>
      </c>
      <c r="P4071" t="s">
        <v>8269</v>
      </c>
      <c r="Q4071" s="10" t="s">
        <v>8314</v>
      </c>
      <c r="R4071" t="s">
        <v>8315</v>
      </c>
      <c r="S4071">
        <f t="shared" si="253"/>
        <v>34</v>
      </c>
      <c r="T4071">
        <f t="shared" si="255"/>
        <v>2015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4">
        <f t="shared" si="254"/>
        <v>42064.125</v>
      </c>
      <c r="J4072" s="14">
        <f t="shared" si="256"/>
        <v>42031.666898148149</v>
      </c>
      <c r="K4072">
        <v>1425178800</v>
      </c>
      <c r="L4072">
        <v>1422374420</v>
      </c>
      <c r="M4072" t="b">
        <v>0</v>
      </c>
      <c r="N4072">
        <v>6</v>
      </c>
      <c r="O4072" t="b">
        <v>0</v>
      </c>
      <c r="P4072" t="s">
        <v>8269</v>
      </c>
      <c r="Q4072" s="10" t="s">
        <v>8314</v>
      </c>
      <c r="R4072" t="s">
        <v>8315</v>
      </c>
      <c r="S4072">
        <f t="shared" si="253"/>
        <v>17</v>
      </c>
      <c r="T4072">
        <f t="shared" si="255"/>
        <v>2015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4">
        <f t="shared" si="254"/>
        <v>42730.804756944446</v>
      </c>
      <c r="J4073" s="14">
        <f t="shared" si="256"/>
        <v>42700.804756944446</v>
      </c>
      <c r="K4073">
        <v>1482779931</v>
      </c>
      <c r="L4073">
        <v>1480187931</v>
      </c>
      <c r="M4073" t="b">
        <v>0</v>
      </c>
      <c r="N4073">
        <v>0</v>
      </c>
      <c r="O4073" t="b">
        <v>0</v>
      </c>
      <c r="P4073" t="s">
        <v>8269</v>
      </c>
      <c r="Q4073" s="10" t="s">
        <v>8314</v>
      </c>
      <c r="R4073" t="s">
        <v>8315</v>
      </c>
      <c r="S4073">
        <f t="shared" si="253"/>
        <v>0</v>
      </c>
      <c r="T4073">
        <f t="shared" si="255"/>
        <v>2016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4">
        <f t="shared" si="254"/>
        <v>41872.77443287037</v>
      </c>
      <c r="J4074" s="14">
        <f t="shared" si="256"/>
        <v>41812.77443287037</v>
      </c>
      <c r="K4074">
        <v>1408646111</v>
      </c>
      <c r="L4074">
        <v>1403462111</v>
      </c>
      <c r="M4074" t="b">
        <v>0</v>
      </c>
      <c r="N4074">
        <v>2</v>
      </c>
      <c r="O4074" t="b">
        <v>0</v>
      </c>
      <c r="P4074" t="s">
        <v>8269</v>
      </c>
      <c r="Q4074" s="10" t="s">
        <v>8314</v>
      </c>
      <c r="R4074" t="s">
        <v>8315</v>
      </c>
      <c r="S4074">
        <f t="shared" si="253"/>
        <v>0</v>
      </c>
      <c r="T4074">
        <f t="shared" si="255"/>
        <v>2014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4">
        <f t="shared" si="254"/>
        <v>42133.166666666672</v>
      </c>
      <c r="J4075" s="14">
        <f t="shared" si="256"/>
        <v>42078.34520833334</v>
      </c>
      <c r="K4075">
        <v>1431144000</v>
      </c>
      <c r="L4075">
        <v>1426407426</v>
      </c>
      <c r="M4075" t="b">
        <v>0</v>
      </c>
      <c r="N4075">
        <v>2</v>
      </c>
      <c r="O4075" t="b">
        <v>0</v>
      </c>
      <c r="P4075" t="s">
        <v>8269</v>
      </c>
      <c r="Q4075" s="10" t="s">
        <v>8314</v>
      </c>
      <c r="R4075" t="s">
        <v>8315</v>
      </c>
      <c r="S4075">
        <f t="shared" si="253"/>
        <v>1</v>
      </c>
      <c r="T4075">
        <f t="shared" si="255"/>
        <v>2015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4">
        <f t="shared" si="254"/>
        <v>42313.594618055555</v>
      </c>
      <c r="J4076" s="14">
        <f t="shared" si="256"/>
        <v>42283.552951388891</v>
      </c>
      <c r="K4076">
        <v>1446732975</v>
      </c>
      <c r="L4076">
        <v>1444137375</v>
      </c>
      <c r="M4076" t="b">
        <v>0</v>
      </c>
      <c r="N4076">
        <v>21</v>
      </c>
      <c r="O4076" t="b">
        <v>0</v>
      </c>
      <c r="P4076" t="s">
        <v>8269</v>
      </c>
      <c r="Q4076" s="10" t="s">
        <v>8314</v>
      </c>
      <c r="R4076" t="s">
        <v>8315</v>
      </c>
      <c r="S4076">
        <f t="shared" si="253"/>
        <v>27</v>
      </c>
      <c r="T4076">
        <f t="shared" si="255"/>
        <v>2015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4">
        <f t="shared" si="254"/>
        <v>41820.727777777778</v>
      </c>
      <c r="J4077" s="14">
        <f t="shared" si="256"/>
        <v>41779.045937499999</v>
      </c>
      <c r="K4077">
        <v>1404149280</v>
      </c>
      <c r="L4077">
        <v>1400547969</v>
      </c>
      <c r="M4077" t="b">
        <v>0</v>
      </c>
      <c r="N4077">
        <v>13</v>
      </c>
      <c r="O4077" t="b">
        <v>0</v>
      </c>
      <c r="P4077" t="s">
        <v>8269</v>
      </c>
      <c r="Q4077" s="10" t="s">
        <v>8314</v>
      </c>
      <c r="R4077" t="s">
        <v>8315</v>
      </c>
      <c r="S4077">
        <f t="shared" si="253"/>
        <v>29</v>
      </c>
      <c r="T4077">
        <f t="shared" si="255"/>
        <v>2014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4">
        <f t="shared" si="254"/>
        <v>41933.82708333333</v>
      </c>
      <c r="J4078" s="14">
        <f t="shared" si="256"/>
        <v>41905.795706018522</v>
      </c>
      <c r="K4078">
        <v>1413921060</v>
      </c>
      <c r="L4078">
        <v>1411499149</v>
      </c>
      <c r="M4078" t="b">
        <v>0</v>
      </c>
      <c r="N4078">
        <v>0</v>
      </c>
      <c r="O4078" t="b">
        <v>0</v>
      </c>
      <c r="P4078" t="s">
        <v>8269</v>
      </c>
      <c r="Q4078" s="10" t="s">
        <v>8314</v>
      </c>
      <c r="R4078" t="s">
        <v>8315</v>
      </c>
      <c r="S4078">
        <f t="shared" si="253"/>
        <v>0</v>
      </c>
      <c r="T4078">
        <f t="shared" si="255"/>
        <v>2014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4">
        <f t="shared" si="254"/>
        <v>42725.7105787037</v>
      </c>
      <c r="J4079" s="14">
        <f t="shared" si="256"/>
        <v>42695.7105787037</v>
      </c>
      <c r="K4079">
        <v>1482339794</v>
      </c>
      <c r="L4079">
        <v>1479747794</v>
      </c>
      <c r="M4079" t="b">
        <v>0</v>
      </c>
      <c r="N4079">
        <v>6</v>
      </c>
      <c r="O4079" t="b">
        <v>0</v>
      </c>
      <c r="P4079" t="s">
        <v>8269</v>
      </c>
      <c r="Q4079" s="10" t="s">
        <v>8314</v>
      </c>
      <c r="R4079" t="s">
        <v>8315</v>
      </c>
      <c r="S4079">
        <f t="shared" si="253"/>
        <v>9</v>
      </c>
      <c r="T4079">
        <f t="shared" si="255"/>
        <v>2016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4">
        <f t="shared" si="254"/>
        <v>42762.787523148145</v>
      </c>
      <c r="J4080" s="14">
        <f t="shared" si="256"/>
        <v>42732.787523148145</v>
      </c>
      <c r="K4080">
        <v>1485543242</v>
      </c>
      <c r="L4080">
        <v>1482951242</v>
      </c>
      <c r="M4080" t="b">
        <v>0</v>
      </c>
      <c r="N4080">
        <v>0</v>
      </c>
      <c r="O4080" t="b">
        <v>0</v>
      </c>
      <c r="P4080" t="s">
        <v>8269</v>
      </c>
      <c r="Q4080" s="10" t="s">
        <v>8314</v>
      </c>
      <c r="R4080" t="s">
        <v>8315</v>
      </c>
      <c r="S4080">
        <f t="shared" si="253"/>
        <v>0</v>
      </c>
      <c r="T4080">
        <f t="shared" si="255"/>
        <v>2016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4">
        <f t="shared" si="254"/>
        <v>42540.938900462963</v>
      </c>
      <c r="J4081" s="14">
        <f t="shared" si="256"/>
        <v>42510.938900462963</v>
      </c>
      <c r="K4081">
        <v>1466375521</v>
      </c>
      <c r="L4081">
        <v>1463783521</v>
      </c>
      <c r="M4081" t="b">
        <v>0</v>
      </c>
      <c r="N4081">
        <v>1</v>
      </c>
      <c r="O4081" t="b">
        <v>0</v>
      </c>
      <c r="P4081" t="s">
        <v>8269</v>
      </c>
      <c r="Q4081" s="10" t="s">
        <v>8314</v>
      </c>
      <c r="R4081" t="s">
        <v>8315</v>
      </c>
      <c r="S4081">
        <f t="shared" si="253"/>
        <v>0</v>
      </c>
      <c r="T4081">
        <f t="shared" si="255"/>
        <v>2016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4">
        <f t="shared" si="254"/>
        <v>42535.787500000006</v>
      </c>
      <c r="J4082" s="14">
        <f t="shared" si="256"/>
        <v>42511.698101851856</v>
      </c>
      <c r="K4082">
        <v>1465930440</v>
      </c>
      <c r="L4082">
        <v>1463849116</v>
      </c>
      <c r="M4082" t="b">
        <v>0</v>
      </c>
      <c r="N4082">
        <v>0</v>
      </c>
      <c r="O4082" t="b">
        <v>0</v>
      </c>
      <c r="P4082" t="s">
        <v>8269</v>
      </c>
      <c r="Q4082" s="10" t="s">
        <v>8314</v>
      </c>
      <c r="R4082" t="s">
        <v>8315</v>
      </c>
      <c r="S4082">
        <f t="shared" si="253"/>
        <v>0</v>
      </c>
      <c r="T4082">
        <f t="shared" si="255"/>
        <v>2016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4">
        <f t="shared" si="254"/>
        <v>42071.539641203708</v>
      </c>
      <c r="J4083" s="14">
        <f t="shared" si="256"/>
        <v>42041.581307870365</v>
      </c>
      <c r="K4083">
        <v>1425819425</v>
      </c>
      <c r="L4083">
        <v>1423231025</v>
      </c>
      <c r="M4083" t="b">
        <v>0</v>
      </c>
      <c r="N4083">
        <v>12</v>
      </c>
      <c r="O4083" t="b">
        <v>0</v>
      </c>
      <c r="P4083" t="s">
        <v>8269</v>
      </c>
      <c r="Q4083" s="10" t="s">
        <v>8314</v>
      </c>
      <c r="R4083" t="s">
        <v>8315</v>
      </c>
      <c r="S4083">
        <f t="shared" si="253"/>
        <v>16</v>
      </c>
      <c r="T4083">
        <f t="shared" si="255"/>
        <v>2015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4">
        <f t="shared" si="254"/>
        <v>42322.958333333328</v>
      </c>
      <c r="J4084" s="14">
        <f t="shared" si="256"/>
        <v>42307.189270833333</v>
      </c>
      <c r="K4084">
        <v>1447542000</v>
      </c>
      <c r="L4084">
        <v>1446179553</v>
      </c>
      <c r="M4084" t="b">
        <v>0</v>
      </c>
      <c r="N4084">
        <v>2</v>
      </c>
      <c r="O4084" t="b">
        <v>0</v>
      </c>
      <c r="P4084" t="s">
        <v>8269</v>
      </c>
      <c r="Q4084" s="10" t="s">
        <v>8314</v>
      </c>
      <c r="R4084" t="s">
        <v>8315</v>
      </c>
      <c r="S4084">
        <f t="shared" si="253"/>
        <v>2</v>
      </c>
      <c r="T4084">
        <f t="shared" si="255"/>
        <v>2015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4">
        <f t="shared" si="254"/>
        <v>42383.761759259258</v>
      </c>
      <c r="J4085" s="14">
        <f t="shared" si="256"/>
        <v>42353.761759259258</v>
      </c>
      <c r="K4085">
        <v>1452795416</v>
      </c>
      <c r="L4085">
        <v>1450203416</v>
      </c>
      <c r="M4085" t="b">
        <v>0</v>
      </c>
      <c r="N4085">
        <v>6</v>
      </c>
      <c r="O4085" t="b">
        <v>0</v>
      </c>
      <c r="P4085" t="s">
        <v>8269</v>
      </c>
      <c r="Q4085" s="10" t="s">
        <v>8314</v>
      </c>
      <c r="R4085" t="s">
        <v>8315</v>
      </c>
      <c r="S4085">
        <f t="shared" si="253"/>
        <v>22</v>
      </c>
      <c r="T4085">
        <f t="shared" si="255"/>
        <v>2015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4">
        <f t="shared" si="254"/>
        <v>42652.436412037037</v>
      </c>
      <c r="J4086" s="14">
        <f t="shared" si="256"/>
        <v>42622.436412037037</v>
      </c>
      <c r="K4086">
        <v>1476008906</v>
      </c>
      <c r="L4086">
        <v>1473416906</v>
      </c>
      <c r="M4086" t="b">
        <v>0</v>
      </c>
      <c r="N4086">
        <v>1</v>
      </c>
      <c r="O4086" t="b">
        <v>0</v>
      </c>
      <c r="P4086" t="s">
        <v>8269</v>
      </c>
      <c r="Q4086" s="10" t="s">
        <v>8314</v>
      </c>
      <c r="R4086" t="s">
        <v>8315</v>
      </c>
      <c r="S4086">
        <f t="shared" si="253"/>
        <v>0</v>
      </c>
      <c r="T4086">
        <f t="shared" si="255"/>
        <v>2016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4">
        <f t="shared" si="254"/>
        <v>42087.165972222225</v>
      </c>
      <c r="J4087" s="14">
        <f t="shared" si="256"/>
        <v>42058.603877314818</v>
      </c>
      <c r="K4087">
        <v>1427169540</v>
      </c>
      <c r="L4087">
        <v>1424701775</v>
      </c>
      <c r="M4087" t="b">
        <v>0</v>
      </c>
      <c r="N4087">
        <v>1</v>
      </c>
      <c r="O4087" t="b">
        <v>0</v>
      </c>
      <c r="P4087" t="s">
        <v>8269</v>
      </c>
      <c r="Q4087" s="10" t="s">
        <v>8314</v>
      </c>
      <c r="R4087" t="s">
        <v>8315</v>
      </c>
      <c r="S4087">
        <f t="shared" si="253"/>
        <v>0</v>
      </c>
      <c r="T4087">
        <f t="shared" si="255"/>
        <v>2015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4">
        <f t="shared" si="254"/>
        <v>42329.166666666672</v>
      </c>
      <c r="J4088" s="14">
        <f t="shared" si="256"/>
        <v>42304.940960648149</v>
      </c>
      <c r="K4088">
        <v>1448078400</v>
      </c>
      <c r="L4088">
        <v>1445985299</v>
      </c>
      <c r="M4088" t="b">
        <v>0</v>
      </c>
      <c r="N4088">
        <v>5</v>
      </c>
      <c r="O4088" t="b">
        <v>0</v>
      </c>
      <c r="P4088" t="s">
        <v>8269</v>
      </c>
      <c r="Q4088" s="10" t="s">
        <v>8314</v>
      </c>
      <c r="R4088" t="s">
        <v>8315</v>
      </c>
      <c r="S4088">
        <f t="shared" si="253"/>
        <v>5</v>
      </c>
      <c r="T4088">
        <f t="shared" si="255"/>
        <v>2015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4">
        <f t="shared" si="254"/>
        <v>42568.742893518516</v>
      </c>
      <c r="J4089" s="14">
        <f t="shared" si="256"/>
        <v>42538.742893518516</v>
      </c>
      <c r="K4089">
        <v>1468777786</v>
      </c>
      <c r="L4089">
        <v>1466185786</v>
      </c>
      <c r="M4089" t="b">
        <v>0</v>
      </c>
      <c r="N4089">
        <v>0</v>
      </c>
      <c r="O4089" t="b">
        <v>0</v>
      </c>
      <c r="P4089" t="s">
        <v>8269</v>
      </c>
      <c r="Q4089" s="10" t="s">
        <v>8314</v>
      </c>
      <c r="R4089" t="s">
        <v>8315</v>
      </c>
      <c r="S4089">
        <f t="shared" si="253"/>
        <v>0</v>
      </c>
      <c r="T4089">
        <f t="shared" si="255"/>
        <v>2016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4">
        <f t="shared" si="254"/>
        <v>42020.434722222228</v>
      </c>
      <c r="J4090" s="14">
        <f t="shared" si="256"/>
        <v>41990.612546296295</v>
      </c>
      <c r="K4090">
        <v>1421403960</v>
      </c>
      <c r="L4090">
        <v>1418827324</v>
      </c>
      <c r="M4090" t="b">
        <v>0</v>
      </c>
      <c r="N4090">
        <v>3</v>
      </c>
      <c r="O4090" t="b">
        <v>0</v>
      </c>
      <c r="P4090" t="s">
        <v>8269</v>
      </c>
      <c r="Q4090" s="10" t="s">
        <v>8314</v>
      </c>
      <c r="R4090" t="s">
        <v>8315</v>
      </c>
      <c r="S4090">
        <f t="shared" si="253"/>
        <v>11</v>
      </c>
      <c r="T4090">
        <f t="shared" si="255"/>
        <v>2014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4">
        <f t="shared" si="254"/>
        <v>42155.732638888891</v>
      </c>
      <c r="J4091" s="14">
        <f t="shared" si="256"/>
        <v>42122.732499999998</v>
      </c>
      <c r="K4091">
        <v>1433093700</v>
      </c>
      <c r="L4091">
        <v>1430242488</v>
      </c>
      <c r="M4091" t="b">
        <v>0</v>
      </c>
      <c r="N4091">
        <v>8</v>
      </c>
      <c r="O4091" t="b">
        <v>0</v>
      </c>
      <c r="P4091" t="s">
        <v>8269</v>
      </c>
      <c r="Q4091" s="10" t="s">
        <v>8314</v>
      </c>
      <c r="R4091" t="s">
        <v>8315</v>
      </c>
      <c r="S4091">
        <f t="shared" si="253"/>
        <v>5</v>
      </c>
      <c r="T4091">
        <f t="shared" si="255"/>
        <v>2015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4">
        <f t="shared" si="254"/>
        <v>42223.625</v>
      </c>
      <c r="J4092" s="14">
        <f t="shared" si="256"/>
        <v>42209.67288194444</v>
      </c>
      <c r="K4092">
        <v>1438959600</v>
      </c>
      <c r="L4092">
        <v>1437754137</v>
      </c>
      <c r="M4092" t="b">
        <v>0</v>
      </c>
      <c r="N4092">
        <v>3</v>
      </c>
      <c r="O4092" t="b">
        <v>0</v>
      </c>
      <c r="P4092" t="s">
        <v>8269</v>
      </c>
      <c r="Q4092" s="10" t="s">
        <v>8314</v>
      </c>
      <c r="R4092" t="s">
        <v>8315</v>
      </c>
      <c r="S4092">
        <f t="shared" si="253"/>
        <v>3</v>
      </c>
      <c r="T4092">
        <f t="shared" si="255"/>
        <v>2015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4">
        <f t="shared" si="254"/>
        <v>42020.506377314814</v>
      </c>
      <c r="J4093" s="14">
        <f t="shared" si="256"/>
        <v>41990.506377314814</v>
      </c>
      <c r="K4093">
        <v>1421410151</v>
      </c>
      <c r="L4093">
        <v>1418818151</v>
      </c>
      <c r="M4093" t="b">
        <v>0</v>
      </c>
      <c r="N4093">
        <v>8</v>
      </c>
      <c r="O4093" t="b">
        <v>0</v>
      </c>
      <c r="P4093" t="s">
        <v>8269</v>
      </c>
      <c r="Q4093" s="10" t="s">
        <v>8314</v>
      </c>
      <c r="R4093" t="s">
        <v>8315</v>
      </c>
      <c r="S4093">
        <f t="shared" si="253"/>
        <v>13</v>
      </c>
      <c r="T4093">
        <f t="shared" si="255"/>
        <v>2014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4">
        <f t="shared" si="254"/>
        <v>42099.153321759266</v>
      </c>
      <c r="J4094" s="14">
        <f t="shared" si="256"/>
        <v>42039.194988425923</v>
      </c>
      <c r="K4094">
        <v>1428205247</v>
      </c>
      <c r="L4094">
        <v>1423024847</v>
      </c>
      <c r="M4094" t="b">
        <v>0</v>
      </c>
      <c r="N4094">
        <v>1</v>
      </c>
      <c r="O4094" t="b">
        <v>0</v>
      </c>
      <c r="P4094" t="s">
        <v>8269</v>
      </c>
      <c r="Q4094" s="10" t="s">
        <v>8314</v>
      </c>
      <c r="R4094" t="s">
        <v>8315</v>
      </c>
      <c r="S4094">
        <f t="shared" si="253"/>
        <v>0</v>
      </c>
      <c r="T4094">
        <f t="shared" si="255"/>
        <v>2015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4">
        <f t="shared" si="254"/>
        <v>42238.815891203703</v>
      </c>
      <c r="J4095" s="14">
        <f t="shared" si="256"/>
        <v>42178.815891203703</v>
      </c>
      <c r="K4095">
        <v>1440272093</v>
      </c>
      <c r="L4095">
        <v>1435088093</v>
      </c>
      <c r="M4095" t="b">
        <v>0</v>
      </c>
      <c r="N4095">
        <v>4</v>
      </c>
      <c r="O4095" t="b">
        <v>0</v>
      </c>
      <c r="P4095" t="s">
        <v>8269</v>
      </c>
      <c r="Q4095" s="10" t="s">
        <v>8314</v>
      </c>
      <c r="R4095" t="s">
        <v>8315</v>
      </c>
      <c r="S4095">
        <f t="shared" si="253"/>
        <v>2</v>
      </c>
      <c r="T4095">
        <f t="shared" si="255"/>
        <v>2015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4">
        <f t="shared" si="254"/>
        <v>41934.207638888889</v>
      </c>
      <c r="J4096" s="14">
        <f t="shared" si="256"/>
        <v>41890.086805555555</v>
      </c>
      <c r="K4096">
        <v>1413953940</v>
      </c>
      <c r="L4096">
        <v>1410141900</v>
      </c>
      <c r="M4096" t="b">
        <v>0</v>
      </c>
      <c r="N4096">
        <v>8</v>
      </c>
      <c r="O4096" t="b">
        <v>0</v>
      </c>
      <c r="P4096" t="s">
        <v>8269</v>
      </c>
      <c r="Q4096" s="10" t="s">
        <v>8314</v>
      </c>
      <c r="R4096" t="s">
        <v>8315</v>
      </c>
      <c r="S4096">
        <f t="shared" si="253"/>
        <v>37</v>
      </c>
      <c r="T4096">
        <f t="shared" si="255"/>
        <v>2014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4">
        <f t="shared" si="254"/>
        <v>42723.031828703708</v>
      </c>
      <c r="J4097" s="14">
        <f t="shared" si="256"/>
        <v>42693.031828703708</v>
      </c>
      <c r="K4097">
        <v>1482108350</v>
      </c>
      <c r="L4097">
        <v>1479516350</v>
      </c>
      <c r="M4097" t="b">
        <v>0</v>
      </c>
      <c r="N4097">
        <v>1</v>
      </c>
      <c r="O4097" t="b">
        <v>0</v>
      </c>
      <c r="P4097" t="s">
        <v>8269</v>
      </c>
      <c r="Q4097" s="10" t="s">
        <v>8314</v>
      </c>
      <c r="R4097" t="s">
        <v>8315</v>
      </c>
      <c r="S4097">
        <f t="shared" si="253"/>
        <v>3</v>
      </c>
      <c r="T4097">
        <f t="shared" si="255"/>
        <v>2016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4">
        <f t="shared" si="254"/>
        <v>42794.368749999994</v>
      </c>
      <c r="J4098" s="14">
        <f t="shared" si="256"/>
        <v>42750.530312499999</v>
      </c>
      <c r="K4098">
        <v>1488271860</v>
      </c>
      <c r="L4098">
        <v>1484484219</v>
      </c>
      <c r="M4098" t="b">
        <v>0</v>
      </c>
      <c r="N4098">
        <v>5</v>
      </c>
      <c r="O4098" t="b">
        <v>0</v>
      </c>
      <c r="P4098" t="s">
        <v>8269</v>
      </c>
      <c r="Q4098" s="10" t="s">
        <v>8314</v>
      </c>
      <c r="R4098" t="s">
        <v>8315</v>
      </c>
      <c r="S4098">
        <f t="shared" ref="S4098:S4115" si="257">ROUND(E4098/D4098*100,0)</f>
        <v>11</v>
      </c>
      <c r="T4098">
        <f t="shared" si="255"/>
        <v>2017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4">
        <f t="shared" ref="I4099:I4115" si="258">K4099/60/60/24+DATE(1970,1,1)</f>
        <v>42400.996527777781</v>
      </c>
      <c r="J4099" s="14">
        <f t="shared" si="256"/>
        <v>42344.824502314819</v>
      </c>
      <c r="K4099">
        <v>1454284500</v>
      </c>
      <c r="L4099">
        <v>1449431237</v>
      </c>
      <c r="M4099" t="b">
        <v>0</v>
      </c>
      <c r="N4099">
        <v>0</v>
      </c>
      <c r="O4099" t="b">
        <v>0</v>
      </c>
      <c r="P4099" t="s">
        <v>8269</v>
      </c>
      <c r="Q4099" s="10" t="s">
        <v>8314</v>
      </c>
      <c r="R4099" t="s">
        <v>8315</v>
      </c>
      <c r="S4099">
        <f t="shared" si="257"/>
        <v>0</v>
      </c>
      <c r="T4099">
        <f t="shared" ref="T4099:T4115" si="259">YEAR(J4099)</f>
        <v>2015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4">
        <f t="shared" si="258"/>
        <v>42525.722187499996</v>
      </c>
      <c r="J4100" s="14">
        <f t="shared" ref="J4100:J4115" si="260">L4100/60/60/24+DATE(1970,1,1)</f>
        <v>42495.722187499996</v>
      </c>
      <c r="K4100">
        <v>1465060797</v>
      </c>
      <c r="L4100">
        <v>1462468797</v>
      </c>
      <c r="M4100" t="b">
        <v>0</v>
      </c>
      <c r="N4100">
        <v>0</v>
      </c>
      <c r="O4100" t="b">
        <v>0</v>
      </c>
      <c r="P4100" t="s">
        <v>8269</v>
      </c>
      <c r="Q4100" s="10" t="s">
        <v>8314</v>
      </c>
      <c r="R4100" t="s">
        <v>8315</v>
      </c>
      <c r="S4100">
        <f t="shared" si="257"/>
        <v>0</v>
      </c>
      <c r="T4100">
        <f t="shared" si="259"/>
        <v>2016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4">
        <f t="shared" si="258"/>
        <v>42615.850381944445</v>
      </c>
      <c r="J4101" s="14">
        <f t="shared" si="260"/>
        <v>42570.850381944445</v>
      </c>
      <c r="K4101">
        <v>1472847873</v>
      </c>
      <c r="L4101">
        <v>1468959873</v>
      </c>
      <c r="M4101" t="b">
        <v>0</v>
      </c>
      <c r="N4101">
        <v>1</v>
      </c>
      <c r="O4101" t="b">
        <v>0</v>
      </c>
      <c r="P4101" t="s">
        <v>8269</v>
      </c>
      <c r="Q4101" s="10" t="s">
        <v>8314</v>
      </c>
      <c r="R4101" t="s">
        <v>8315</v>
      </c>
      <c r="S4101">
        <f t="shared" si="257"/>
        <v>1</v>
      </c>
      <c r="T4101">
        <f t="shared" si="259"/>
        <v>2016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4">
        <f t="shared" si="258"/>
        <v>41937.124884259261</v>
      </c>
      <c r="J4102" s="14">
        <f t="shared" si="260"/>
        <v>41927.124884259261</v>
      </c>
      <c r="K4102">
        <v>1414205990</v>
      </c>
      <c r="L4102">
        <v>1413341990</v>
      </c>
      <c r="M4102" t="b">
        <v>0</v>
      </c>
      <c r="N4102">
        <v>0</v>
      </c>
      <c r="O4102" t="b">
        <v>0</v>
      </c>
      <c r="P4102" t="s">
        <v>8269</v>
      </c>
      <c r="Q4102" s="10" t="s">
        <v>8314</v>
      </c>
      <c r="R4102" t="s">
        <v>8315</v>
      </c>
      <c r="S4102">
        <f t="shared" si="257"/>
        <v>0</v>
      </c>
      <c r="T4102">
        <f t="shared" si="259"/>
        <v>2014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4">
        <f t="shared" si="258"/>
        <v>42760.903726851851</v>
      </c>
      <c r="J4103" s="14">
        <f t="shared" si="260"/>
        <v>42730.903726851851</v>
      </c>
      <c r="K4103">
        <v>1485380482</v>
      </c>
      <c r="L4103">
        <v>1482788482</v>
      </c>
      <c r="M4103" t="b">
        <v>0</v>
      </c>
      <c r="N4103">
        <v>0</v>
      </c>
      <c r="O4103" t="b">
        <v>0</v>
      </c>
      <c r="P4103" t="s">
        <v>8269</v>
      </c>
      <c r="Q4103" s="10" t="s">
        <v>8314</v>
      </c>
      <c r="R4103" t="s">
        <v>8315</v>
      </c>
      <c r="S4103">
        <f t="shared" si="257"/>
        <v>0</v>
      </c>
      <c r="T4103">
        <f t="shared" si="259"/>
        <v>2016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4">
        <f t="shared" si="258"/>
        <v>42505.848067129627</v>
      </c>
      <c r="J4104" s="14">
        <f t="shared" si="260"/>
        <v>42475.848067129627</v>
      </c>
      <c r="K4104">
        <v>1463343673</v>
      </c>
      <c r="L4104">
        <v>1460751673</v>
      </c>
      <c r="M4104" t="b">
        <v>0</v>
      </c>
      <c r="N4104">
        <v>6</v>
      </c>
      <c r="O4104" t="b">
        <v>0</v>
      </c>
      <c r="P4104" t="s">
        <v>8269</v>
      </c>
      <c r="Q4104" s="10" t="s">
        <v>8314</v>
      </c>
      <c r="R4104" t="s">
        <v>8315</v>
      </c>
      <c r="S4104">
        <f t="shared" si="257"/>
        <v>27</v>
      </c>
      <c r="T4104">
        <f t="shared" si="259"/>
        <v>2016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4">
        <f t="shared" si="258"/>
        <v>42242.772222222222</v>
      </c>
      <c r="J4105" s="14">
        <f t="shared" si="260"/>
        <v>42188.83293981482</v>
      </c>
      <c r="K4105">
        <v>1440613920</v>
      </c>
      <c r="L4105">
        <v>1435953566</v>
      </c>
      <c r="M4105" t="b">
        <v>0</v>
      </c>
      <c r="N4105">
        <v>6</v>
      </c>
      <c r="O4105" t="b">
        <v>0</v>
      </c>
      <c r="P4105" t="s">
        <v>8269</v>
      </c>
      <c r="Q4105" s="10" t="s">
        <v>8314</v>
      </c>
      <c r="R4105" t="s">
        <v>8315</v>
      </c>
      <c r="S4105">
        <f t="shared" si="257"/>
        <v>10</v>
      </c>
      <c r="T4105">
        <f t="shared" si="259"/>
        <v>2015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4">
        <f t="shared" si="258"/>
        <v>42670.278171296297</v>
      </c>
      <c r="J4106" s="14">
        <f t="shared" si="260"/>
        <v>42640.278171296297</v>
      </c>
      <c r="K4106">
        <v>1477550434</v>
      </c>
      <c r="L4106">
        <v>1474958434</v>
      </c>
      <c r="M4106" t="b">
        <v>0</v>
      </c>
      <c r="N4106">
        <v>14</v>
      </c>
      <c r="O4106" t="b">
        <v>0</v>
      </c>
      <c r="P4106" t="s">
        <v>8269</v>
      </c>
      <c r="Q4106" s="10" t="s">
        <v>8314</v>
      </c>
      <c r="R4106" t="s">
        <v>8315</v>
      </c>
      <c r="S4106">
        <f t="shared" si="257"/>
        <v>21</v>
      </c>
      <c r="T4106">
        <f t="shared" si="259"/>
        <v>2016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4">
        <f t="shared" si="258"/>
        <v>42730.010520833333</v>
      </c>
      <c r="J4107" s="14">
        <f t="shared" si="260"/>
        <v>42697.010520833333</v>
      </c>
      <c r="K4107">
        <v>1482711309</v>
      </c>
      <c r="L4107">
        <v>1479860109</v>
      </c>
      <c r="M4107" t="b">
        <v>0</v>
      </c>
      <c r="N4107">
        <v>6</v>
      </c>
      <c r="O4107" t="b">
        <v>0</v>
      </c>
      <c r="P4107" t="s">
        <v>8269</v>
      </c>
      <c r="Q4107" s="10" t="s">
        <v>8314</v>
      </c>
      <c r="R4107" t="s">
        <v>8315</v>
      </c>
      <c r="S4107">
        <f t="shared" si="257"/>
        <v>7</v>
      </c>
      <c r="T4107">
        <f t="shared" si="259"/>
        <v>2016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4">
        <f t="shared" si="258"/>
        <v>42096.041666666672</v>
      </c>
      <c r="J4108" s="14">
        <f t="shared" si="260"/>
        <v>42053.049375000002</v>
      </c>
      <c r="K4108">
        <v>1427936400</v>
      </c>
      <c r="L4108">
        <v>1424221866</v>
      </c>
      <c r="M4108" t="b">
        <v>0</v>
      </c>
      <c r="N4108">
        <v>33</v>
      </c>
      <c r="O4108" t="b">
        <v>0</v>
      </c>
      <c r="P4108" t="s">
        <v>8269</v>
      </c>
      <c r="Q4108" s="10" t="s">
        <v>8314</v>
      </c>
      <c r="R4108" t="s">
        <v>8315</v>
      </c>
      <c r="S4108">
        <f t="shared" si="257"/>
        <v>71</v>
      </c>
      <c r="T4108">
        <f t="shared" si="259"/>
        <v>2015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4">
        <f t="shared" si="258"/>
        <v>41906.916678240741</v>
      </c>
      <c r="J4109" s="14">
        <f t="shared" si="260"/>
        <v>41883.916678240741</v>
      </c>
      <c r="K4109">
        <v>1411596001</v>
      </c>
      <c r="L4109">
        <v>1409608801</v>
      </c>
      <c r="M4109" t="b">
        <v>0</v>
      </c>
      <c r="N4109">
        <v>4</v>
      </c>
      <c r="O4109" t="b">
        <v>0</v>
      </c>
      <c r="P4109" t="s">
        <v>8269</v>
      </c>
      <c r="Q4109" s="10" t="s">
        <v>8314</v>
      </c>
      <c r="R4109" t="s">
        <v>8315</v>
      </c>
      <c r="S4109">
        <f t="shared" si="257"/>
        <v>2</v>
      </c>
      <c r="T4109">
        <f t="shared" si="259"/>
        <v>2014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4">
        <f t="shared" si="258"/>
        <v>42797.208333333328</v>
      </c>
      <c r="J4110" s="14">
        <f t="shared" si="260"/>
        <v>42767.031678240746</v>
      </c>
      <c r="K4110">
        <v>1488517200</v>
      </c>
      <c r="L4110">
        <v>1485909937</v>
      </c>
      <c r="M4110" t="b">
        <v>0</v>
      </c>
      <c r="N4110">
        <v>1</v>
      </c>
      <c r="O4110" t="b">
        <v>0</v>
      </c>
      <c r="P4110" t="s">
        <v>8269</v>
      </c>
      <c r="Q4110" s="10" t="s">
        <v>8314</v>
      </c>
      <c r="R4110" t="s">
        <v>8315</v>
      </c>
      <c r="S4110">
        <f t="shared" si="257"/>
        <v>2</v>
      </c>
      <c r="T4110">
        <f t="shared" si="259"/>
        <v>2017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4">
        <f t="shared" si="258"/>
        <v>42337.581064814818</v>
      </c>
      <c r="J4111" s="14">
        <f t="shared" si="260"/>
        <v>42307.539398148147</v>
      </c>
      <c r="K4111">
        <v>1448805404</v>
      </c>
      <c r="L4111">
        <v>1446209804</v>
      </c>
      <c r="M4111" t="b">
        <v>0</v>
      </c>
      <c r="N4111">
        <v>0</v>
      </c>
      <c r="O4111" t="b">
        <v>0</v>
      </c>
      <c r="P4111" t="s">
        <v>8269</v>
      </c>
      <c r="Q4111" s="10" t="s">
        <v>8314</v>
      </c>
      <c r="R4111" t="s">
        <v>8315</v>
      </c>
      <c r="S4111">
        <f t="shared" si="257"/>
        <v>0</v>
      </c>
      <c r="T4111">
        <f t="shared" si="259"/>
        <v>2015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4">
        <f t="shared" si="258"/>
        <v>42572.626747685179</v>
      </c>
      <c r="J4112" s="14">
        <f t="shared" si="260"/>
        <v>42512.626747685179</v>
      </c>
      <c r="K4112">
        <v>1469113351</v>
      </c>
      <c r="L4112">
        <v>1463929351</v>
      </c>
      <c r="M4112" t="b">
        <v>0</v>
      </c>
      <c r="N4112">
        <v>6</v>
      </c>
      <c r="O4112" t="b">
        <v>0</v>
      </c>
      <c r="P4112" t="s">
        <v>8269</v>
      </c>
      <c r="Q4112" s="10" t="s">
        <v>8314</v>
      </c>
      <c r="R4112" t="s">
        <v>8315</v>
      </c>
      <c r="S4112">
        <f t="shared" si="257"/>
        <v>29</v>
      </c>
      <c r="T4112">
        <f t="shared" si="259"/>
        <v>2016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4">
        <f t="shared" si="258"/>
        <v>42059.135879629626</v>
      </c>
      <c r="J4113" s="14">
        <f t="shared" si="260"/>
        <v>42029.135879629626</v>
      </c>
      <c r="K4113">
        <v>1424747740</v>
      </c>
      <c r="L4113">
        <v>1422155740</v>
      </c>
      <c r="M4113" t="b">
        <v>0</v>
      </c>
      <c r="N4113">
        <v>6</v>
      </c>
      <c r="O4113" t="b">
        <v>0</v>
      </c>
      <c r="P4113" t="s">
        <v>8269</v>
      </c>
      <c r="Q4113" s="10" t="s">
        <v>8314</v>
      </c>
      <c r="R4113" t="s">
        <v>8315</v>
      </c>
      <c r="S4113">
        <f t="shared" si="257"/>
        <v>3</v>
      </c>
      <c r="T4113">
        <f t="shared" si="259"/>
        <v>2015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4">
        <f t="shared" si="258"/>
        <v>42428</v>
      </c>
      <c r="J4114" s="14">
        <f t="shared" si="260"/>
        <v>42400.946597222224</v>
      </c>
      <c r="K4114">
        <v>1456617600</v>
      </c>
      <c r="L4114">
        <v>1454280186</v>
      </c>
      <c r="M4114" t="b">
        <v>0</v>
      </c>
      <c r="N4114">
        <v>1</v>
      </c>
      <c r="O4114" t="b">
        <v>0</v>
      </c>
      <c r="P4114" t="s">
        <v>8269</v>
      </c>
      <c r="Q4114" s="10" t="s">
        <v>8314</v>
      </c>
      <c r="R4114" t="s">
        <v>8315</v>
      </c>
      <c r="S4114">
        <f t="shared" si="257"/>
        <v>0</v>
      </c>
      <c r="T4114">
        <f t="shared" si="259"/>
        <v>2016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4">
        <f t="shared" si="258"/>
        <v>42377.273611111115</v>
      </c>
      <c r="J4115" s="14">
        <f t="shared" si="260"/>
        <v>42358.573182870372</v>
      </c>
      <c r="K4115">
        <v>1452234840</v>
      </c>
      <c r="L4115">
        <v>1450619123</v>
      </c>
      <c r="M4115" t="b">
        <v>0</v>
      </c>
      <c r="N4115">
        <v>3</v>
      </c>
      <c r="O4115" t="b">
        <v>0</v>
      </c>
      <c r="P4115" t="s">
        <v>8269</v>
      </c>
      <c r="Q4115" s="10" t="s">
        <v>8314</v>
      </c>
      <c r="R4115" t="s">
        <v>8315</v>
      </c>
      <c r="S4115">
        <f t="shared" si="257"/>
        <v>0</v>
      </c>
      <c r="T4115">
        <f t="shared" si="259"/>
        <v>2015</v>
      </c>
    </row>
    <row r="4120" spans="1:20" x14ac:dyDescent="0.3">
      <c r="I4120" s="8"/>
    </row>
    <row r="4123" spans="1:20" x14ac:dyDescent="0.3">
      <c r="H4123" s="8"/>
    </row>
  </sheetData>
  <autoFilter ref="A1:T4115" xr:uid="{D4FD6826-002D-487D-8652-3D725025D4B8}"/>
  <conditionalFormatting sqref="F1:F1048576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C6A5-E720-4112-8C63-9E87EE343061}">
  <dimension ref="A1:E18"/>
  <sheetViews>
    <sheetView tabSelected="1" workbookViewId="0">
      <selection activeCell="E28" sqref="E28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11" t="s">
        <v>8376</v>
      </c>
      <c r="B1" t="s">
        <v>8363</v>
      </c>
    </row>
    <row r="2" spans="1:5" x14ac:dyDescent="0.3">
      <c r="A2" s="11" t="s">
        <v>8358</v>
      </c>
      <c r="B2" t="s">
        <v>8314</v>
      </c>
    </row>
    <row r="4" spans="1:5" x14ac:dyDescent="0.3">
      <c r="A4" s="11" t="s">
        <v>8361</v>
      </c>
      <c r="B4" s="11" t="s">
        <v>8362</v>
      </c>
    </row>
    <row r="5" spans="1:5" x14ac:dyDescent="0.3">
      <c r="A5" s="11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">
      <c r="A6" s="12" t="s">
        <v>8369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2" t="s">
        <v>8370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2" t="s">
        <v>8371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2" t="s">
        <v>8372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2" t="s">
        <v>8373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2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2" t="s">
        <v>8375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2" t="s">
        <v>8364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2" t="s">
        <v>8365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2" t="s">
        <v>8366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2" t="s">
        <v>8367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2" t="s">
        <v>8368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2" t="s">
        <v>8360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FA3F-8FBD-4663-A7D5-E4241C44ACAC}">
  <dimension ref="A1:H13"/>
  <sheetViews>
    <sheetView workbookViewId="0">
      <selection activeCell="N5" sqref="N5"/>
    </sheetView>
  </sheetViews>
  <sheetFormatPr defaultRowHeight="14.4" x14ac:dyDescent="0.3"/>
  <cols>
    <col min="1" max="1" width="19.21875" customWidth="1"/>
    <col min="2" max="2" width="18" bestFit="1" customWidth="1"/>
    <col min="3" max="3" width="18" customWidth="1"/>
    <col min="4" max="4" width="17.109375" bestFit="1" customWidth="1"/>
    <col min="5" max="5" width="15.21875" customWidth="1"/>
    <col min="6" max="6" width="21.21875" bestFit="1" customWidth="1"/>
    <col min="7" max="7" width="18.88671875" customWidth="1"/>
    <col min="8" max="8" width="20.109375" bestFit="1" customWidth="1"/>
  </cols>
  <sheetData>
    <row r="1" spans="1:8" x14ac:dyDescent="0.3">
      <c r="A1" s="18" t="s">
        <v>8378</v>
      </c>
      <c r="B1" s="18" t="s">
        <v>8379</v>
      </c>
      <c r="C1" s="18" t="s">
        <v>8397</v>
      </c>
      <c r="D1" s="18" t="s">
        <v>8380</v>
      </c>
      <c r="E1" s="18" t="s">
        <v>8381</v>
      </c>
      <c r="F1" s="18" t="s">
        <v>8383</v>
      </c>
      <c r="G1" s="18" t="s">
        <v>8382</v>
      </c>
      <c r="H1" s="18" t="s">
        <v>8384</v>
      </c>
    </row>
    <row r="2" spans="1:8" x14ac:dyDescent="0.3">
      <c r="A2" s="17" t="s">
        <v>8385</v>
      </c>
      <c r="B2" s="15">
        <f>COUNTIFS(Sheet1!$F:$F,"Successful",Sheet1!$D:$D,"&lt;1000")</f>
        <v>322</v>
      </c>
      <c r="C2" s="15">
        <f>COUNTIFS(Sheet1!$F:$F,"failed",Sheet1!$D:$D,"&lt;1000")</f>
        <v>113</v>
      </c>
      <c r="D2" s="15">
        <f>COUNTIFS(Sheet1!$F:$F,"canceled",Sheet1!$D:$D,"&lt;1000")</f>
        <v>18</v>
      </c>
      <c r="E2" s="15">
        <f t="shared" ref="E2:E13" si="0"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" x14ac:dyDescent="0.3">
      <c r="A3" s="17" t="s">
        <v>8386</v>
      </c>
      <c r="B3" s="15">
        <f>COUNTIFS(Sheet1!$F:$F,"Successful",Sheet1!$D:$D,"&gt;=1000",Sheet1!$D:$D,"&lt;=4999")</f>
        <v>932</v>
      </c>
      <c r="C3" s="15">
        <f>COUNTIFS(Sheet1!$F:$F,"failed",Sheet1!$D:$D,"&gt;=1000",Sheet1!$D:$D,"&lt;=4999")</f>
        <v>420</v>
      </c>
      <c r="D3" s="15">
        <f>COUNTIFS(Sheet1!$F:$F,"canceled",Sheet1!$D:$D,"&gt;=1000",Sheet1!$D:$D,"&lt;=4999")</f>
        <v>60</v>
      </c>
      <c r="E3" s="15">
        <f t="shared" si="0"/>
        <v>1412</v>
      </c>
      <c r="F3" s="16">
        <f t="shared" ref="F3:F13" si="1">B3/E3</f>
        <v>0.66005665722379603</v>
      </c>
      <c r="G3" s="16">
        <f t="shared" ref="G3:G13" si="2">C3/E3</f>
        <v>0.29745042492917845</v>
      </c>
      <c r="H3" s="16">
        <f t="shared" ref="H3:H13" si="3">D3/E3</f>
        <v>4.2492917847025496E-2</v>
      </c>
    </row>
    <row r="4" spans="1:8" ht="13.8" customHeight="1" x14ac:dyDescent="0.3">
      <c r="A4" s="17" t="s">
        <v>8387</v>
      </c>
      <c r="B4" s="15">
        <f>COUNTIFS(Sheet1!F:F,"Successful",Sheet1!D:D,"&gt;=5000",Sheet1!D:D,"&lt;=9999")</f>
        <v>381</v>
      </c>
      <c r="C4" s="15">
        <f>COUNTIFS(Sheet1!F:F,"failed",Sheet1!$D:$D,"&gt;=5000",Sheet1!$D:$D,"&lt;=9999")</f>
        <v>283</v>
      </c>
      <c r="D4" s="15">
        <f>COUNTIFS(Sheet1!F:F,"canceled",Sheet1!$D:$D,"&gt;=5000",Sheet1!$D:$D,"&lt;=9999")</f>
        <v>52</v>
      </c>
      <c r="E4" s="15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" x14ac:dyDescent="0.3">
      <c r="A5" s="17" t="s">
        <v>8388</v>
      </c>
      <c r="B5" s="15">
        <f>COUNTIFS(Sheet1!$F:$F,"Successful",Sheet1!$D:$D,"&gt;=10000",Sheet1!$D:$D,"&lt;=14999")</f>
        <v>168</v>
      </c>
      <c r="C5" s="15">
        <f>COUNTIFS(Sheet1!F:F,"failed",Sheet1!$D:$D,"&gt;=10000",Sheet1!$D:$D,"&lt;=14999")</f>
        <v>144</v>
      </c>
      <c r="D5" s="15">
        <f>COUNTIFS(Sheet1!F:F,"canceled",Sheet1!D:D,"&gt;=10000",Sheet1!D:D,"&lt;=14999")</f>
        <v>40</v>
      </c>
      <c r="E5" s="1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" x14ac:dyDescent="0.3">
      <c r="A6" s="17" t="s">
        <v>8389</v>
      </c>
      <c r="B6" s="15">
        <f>COUNTIFS(Sheet1!$F:$F,"Successful",Sheet1!$D:$D,"&gt;=15000",Sheet1!$D:$D,"&lt;=19999")</f>
        <v>94</v>
      </c>
      <c r="C6" s="15">
        <f>COUNTIFS(Sheet1!$F:$F,"failed",Sheet1!$D:$D,"&gt;=15000",Sheet1!$D:$D,"&lt;=19999")</f>
        <v>90</v>
      </c>
      <c r="D6" s="15">
        <f>COUNTIFS(Sheet1!$F:$F,"canceled",Sheet1!$D:$D,"&gt;=15000",Sheet1!$D:$D,"&lt;=19999")</f>
        <v>17</v>
      </c>
      <c r="E6" s="15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" x14ac:dyDescent="0.3">
      <c r="A7" s="17" t="s">
        <v>8390</v>
      </c>
      <c r="B7" s="15">
        <f>COUNTIFS(Sheet1!$F:$F,"Successful",Sheet1!$D:$D,"&gt;=20000",Sheet1!$D:$D,"&lt;=24999")</f>
        <v>62</v>
      </c>
      <c r="C7" s="15">
        <f>COUNTIFS(Sheet1!$F:$F,"failed",Sheet1!$D:$D,"&gt;=20000",Sheet1!$D:$D,"&lt;=24999")</f>
        <v>72</v>
      </c>
      <c r="D7" s="15">
        <f>COUNTIFS(Sheet1!$F:$F,"canceled",Sheet1!$D:$D,"&gt;=20000",Sheet1!$D:$D,"&lt;=24999")</f>
        <v>14</v>
      </c>
      <c r="E7" s="15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" x14ac:dyDescent="0.3">
      <c r="A8" s="17" t="s">
        <v>8391</v>
      </c>
      <c r="B8" s="15">
        <f>COUNTIFS(Sheet1!$F:$F,"Successful",Sheet1!$D:$D,"&gt;=25000",Sheet1!$D:$D,"&lt;=29999")</f>
        <v>55</v>
      </c>
      <c r="C8" s="15">
        <f>COUNTIFS(Sheet1!$F:$F,"failed",Sheet1!$D:$D,"&gt;=25000",Sheet1!$D:$D,"&lt;=29999")</f>
        <v>64</v>
      </c>
      <c r="D8" s="15">
        <f>COUNTIFS(Sheet1!$F:$F,"canceled",Sheet1!$D:$D,"&gt;=25000",Sheet1!$D:$D,"&lt;=29999")</f>
        <v>18</v>
      </c>
      <c r="E8" s="15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" x14ac:dyDescent="0.3">
      <c r="A9" s="17" t="s">
        <v>8392</v>
      </c>
      <c r="B9" s="15">
        <f>COUNTIFS(Sheet1!F:F,"Successful",Sheet1!D:D,"&gt;=30000",Sheet1!D:D,"&lt;=34999")</f>
        <v>32</v>
      </c>
      <c r="C9" s="15">
        <f>COUNTIFS(Sheet1!F:F,"failed",Sheet1!$D:$D,"&gt;=30000",Sheet1!$D:$D,"&lt;=34999")</f>
        <v>37</v>
      </c>
      <c r="D9" s="15">
        <f>COUNTIFS(Sheet1!F:F,"canceled",Sheet1!$D:$D,"&gt;=30000",Sheet1!$D:$D,"&lt;=34999")</f>
        <v>13</v>
      </c>
      <c r="E9" s="15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" x14ac:dyDescent="0.3">
      <c r="A10" s="17" t="s">
        <v>8393</v>
      </c>
      <c r="B10" s="15">
        <f>COUNTIFS(Sheet1!F:F,"Successful",Sheet1!D:D,"&gt;=35000",Sheet1!D:D,"&lt;=39999")</f>
        <v>26</v>
      </c>
      <c r="C10" s="15">
        <f>COUNTIFS(Sheet1!F:F,"failed",Sheet1!$D:$D,"&gt;=35000",Sheet1!$D:$D,"&lt;=39999")</f>
        <v>22</v>
      </c>
      <c r="D10" s="15">
        <f>COUNTIFS(Sheet1!F:F,"canceled",Sheet1!$D:$D,"&gt;=35000",Sheet1!$D:$D,"&lt;=39999")</f>
        <v>7</v>
      </c>
      <c r="E10" s="15">
        <f>SUM(B10:D10)</f>
        <v>55</v>
      </c>
      <c r="F10" s="16">
        <f>B10/E10</f>
        <v>0.47272727272727272</v>
      </c>
      <c r="G10" s="16">
        <f>C10/E10</f>
        <v>0.4</v>
      </c>
      <c r="H10" s="16">
        <f>D10/E10</f>
        <v>0.12727272727272726</v>
      </c>
    </row>
    <row r="11" spans="1:8" x14ac:dyDescent="0.3">
      <c r="A11" s="17" t="s">
        <v>8394</v>
      </c>
      <c r="B11" s="15">
        <f>COUNTIFS(Sheet1!$F:$F,"Successful",Sheet1!$D:$D,"&gt;=40000",Sheet1!$D:$D,"&lt;=44999")</f>
        <v>21</v>
      </c>
      <c r="C11" s="15">
        <f>COUNTIFS(Sheet1!F:F,"failed",Sheet1!$D:$D,"&gt;=40000",Sheet1!$D:$D,"&lt;=44999")</f>
        <v>16</v>
      </c>
      <c r="D11" s="15">
        <f>COUNTIFS(Sheet1!F:F,"canceled",Sheet1!$D:$D,"&gt;=40000",Sheet1!$D:$D,"&lt;=44999")</f>
        <v>6</v>
      </c>
      <c r="E11" s="15">
        <f>SUM(B11:D11)</f>
        <v>43</v>
      </c>
      <c r="F11" s="16">
        <f>B11/E11</f>
        <v>0.48837209302325579</v>
      </c>
      <c r="G11" s="16">
        <f>C11/E11</f>
        <v>0.37209302325581395</v>
      </c>
      <c r="H11" s="16">
        <f>D11/E11</f>
        <v>0.13953488372093023</v>
      </c>
    </row>
    <row r="12" spans="1:8" x14ac:dyDescent="0.3">
      <c r="A12" s="17" t="s">
        <v>8395</v>
      </c>
      <c r="B12" s="15">
        <f>COUNTIFS(Sheet1!$F:$F,"Successful",Sheet1!$D:$D,"&gt;=45000",Sheet1!$D:$D,"&lt;=49999")</f>
        <v>6</v>
      </c>
      <c r="C12" s="15">
        <f>COUNTIFS(Sheet1!F:F,"failed",Sheet1!$D:$D,"&gt;=45000",Sheet1!$D:$D,"&lt;=49999")</f>
        <v>11</v>
      </c>
      <c r="D12" s="15">
        <f>COUNTIFS(Sheet1!F:F,"canceled",Sheet1!$D:$D,"&gt;=45000",Sheet1!$D:$D,"&lt;=49999")</f>
        <v>4</v>
      </c>
      <c r="E12" s="15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</row>
    <row r="13" spans="1:8" x14ac:dyDescent="0.3">
      <c r="A13" s="17" t="s">
        <v>8396</v>
      </c>
      <c r="B13" s="15">
        <f>COUNTIFS(Sheet1!$F:$F,"Successful",Sheet1!$D:$D,"&gt;=50000")</f>
        <v>86</v>
      </c>
      <c r="C13" s="15">
        <f>COUNTIFS(Sheet1!$F:$F,"failed",Sheet1!$D:$D,"&gt;=50000")</f>
        <v>258</v>
      </c>
      <c r="D13" s="15">
        <f>COUNTIFS(Sheet1!F:F,"canceled",Sheet1!$D:$D,"&gt;=50000")</f>
        <v>100</v>
      </c>
      <c r="E13" s="15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</row>
  </sheetData>
  <autoFilter ref="A1:H1" xr:uid="{5F786DD6-98FD-4686-87F2-DDFD5B43666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Louise Young</cp:lastModifiedBy>
  <dcterms:created xsi:type="dcterms:W3CDTF">2017-04-20T15:17:24Z</dcterms:created>
  <dcterms:modified xsi:type="dcterms:W3CDTF">2021-08-27T04:47:22Z</dcterms:modified>
</cp:coreProperties>
</file>