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 filterPrivacy="1"/>
  <xr:revisionPtr revIDLastSave="0" documentId="13_ncr:1_{23BAE2F5-9263-AB4A-AE59-D46A845FCAA8}" xr6:coauthVersionLast="47" xr6:coauthVersionMax="47" xr10:uidLastSave="{00000000-0000-0000-0000-000000000000}"/>
  <bookViews>
    <workbookView xWindow="0" yWindow="500" windowWidth="32000" windowHeight="17500" tabRatio="624" activeTab="3" xr2:uid="{00000000-000D-0000-FFFF-FFFF00000000}"/>
  </bookViews>
  <sheets>
    <sheet name="NO. of plants of each patch" sheetId="7" r:id="rId1"/>
    <sheet name="Crack impacts on plant survival" sheetId="1" r:id="rId2"/>
    <sheet name="Plants impact on crack" sheetId="2" r:id="rId3"/>
    <sheet name="Full Factorial experiment" sheetId="6" r:id="rId4"/>
    <sheet name="Seed germination in the crack" sheetId="3" r:id="rId5"/>
    <sheet name="Macroinvertebrates" sheetId="4" r:id="rId6"/>
    <sheet name="Edaphic C %" sheetId="8" r:id="rId7"/>
    <sheet name="Full factors with crabs" sheetId="9" r:id="rId8"/>
  </sheets>
  <definedNames>
    <definedName name="_xlnm._FilterDatabase" localSheetId="5" hidden="1">Macroinvertebrates!$A$1:$T$1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2" i="8"/>
  <c r="I2" i="8" l="1"/>
  <c r="L2" i="8" s="1"/>
  <c r="N2" i="8" s="1"/>
  <c r="I3" i="8"/>
  <c r="L3" i="8" s="1"/>
  <c r="N3" i="8" s="1"/>
  <c r="I4" i="8"/>
  <c r="L4" i="8" s="1"/>
  <c r="N4" i="8" s="1"/>
  <c r="I5" i="8"/>
  <c r="L5" i="8" s="1"/>
  <c r="N5" i="8" s="1"/>
  <c r="I6" i="8"/>
  <c r="L6" i="8" s="1"/>
  <c r="N6" i="8" s="1"/>
  <c r="I7" i="8"/>
  <c r="L7" i="8" s="1"/>
  <c r="N7" i="8" s="1"/>
  <c r="I8" i="8"/>
  <c r="L8" i="8" s="1"/>
  <c r="N8" i="8" s="1"/>
  <c r="I9" i="8"/>
  <c r="L9" i="8" s="1"/>
  <c r="N9" i="8" s="1"/>
  <c r="I10" i="8"/>
  <c r="L10" i="8" s="1"/>
  <c r="N10" i="8" s="1"/>
  <c r="I11" i="8"/>
  <c r="L11" i="8" s="1"/>
  <c r="N11" i="8" s="1"/>
  <c r="I12" i="8"/>
  <c r="L12" i="8" s="1"/>
  <c r="N12" i="8" s="1"/>
  <c r="I13" i="8"/>
  <c r="L13" i="8" s="1"/>
  <c r="N13" i="8" s="1"/>
  <c r="I14" i="8"/>
  <c r="L14" i="8" s="1"/>
  <c r="N14" i="8" s="1"/>
  <c r="I15" i="8"/>
  <c r="L15" i="8" s="1"/>
  <c r="N15" i="8" s="1"/>
  <c r="I16" i="8"/>
  <c r="L16" i="8" s="1"/>
  <c r="N16" i="8" s="1"/>
  <c r="I17" i="8"/>
  <c r="L17" i="8" s="1"/>
  <c r="N17" i="8" s="1"/>
  <c r="I18" i="8"/>
  <c r="L18" i="8" s="1"/>
  <c r="N18" i="8" s="1"/>
  <c r="I19" i="8"/>
  <c r="L19" i="8" s="1"/>
  <c r="N19" i="8" s="1"/>
  <c r="I20" i="8"/>
  <c r="L20" i="8" s="1"/>
  <c r="N20" i="8" s="1"/>
  <c r="I21" i="8"/>
  <c r="L21" i="8" s="1"/>
  <c r="N21" i="8" s="1"/>
  <c r="I22" i="8"/>
  <c r="L22" i="8" s="1"/>
  <c r="N22" i="8" s="1"/>
  <c r="I23" i="8"/>
  <c r="L23" i="8" s="1"/>
  <c r="N23" i="8" s="1"/>
  <c r="I24" i="8"/>
  <c r="L24" i="8" s="1"/>
  <c r="N24" i="8" s="1"/>
  <c r="I25" i="8"/>
  <c r="L25" i="8" s="1"/>
  <c r="N25" i="8" s="1"/>
  <c r="I26" i="8"/>
  <c r="L26" i="8" s="1"/>
  <c r="N26" i="8" s="1"/>
  <c r="I27" i="8"/>
  <c r="L27" i="8" s="1"/>
  <c r="N27" i="8" s="1"/>
  <c r="I28" i="8"/>
  <c r="L28" i="8" s="1"/>
  <c r="N28" i="8" s="1"/>
  <c r="I29" i="8"/>
  <c r="L29" i="8" s="1"/>
  <c r="N29" i="8" s="1"/>
  <c r="I30" i="8"/>
  <c r="L30" i="8" s="1"/>
  <c r="N30" i="8" s="1"/>
  <c r="I31" i="8"/>
  <c r="L31" i="8" s="1"/>
  <c r="N31" i="8" s="1"/>
  <c r="I32" i="8"/>
  <c r="L32" i="8" s="1"/>
  <c r="N32" i="8" s="1"/>
  <c r="I33" i="8"/>
  <c r="L33" i="8" s="1"/>
  <c r="N33" i="8" s="1"/>
  <c r="I34" i="8"/>
  <c r="L34" i="8" s="1"/>
  <c r="N34" i="8" s="1"/>
  <c r="I35" i="8"/>
  <c r="L35" i="8" s="1"/>
  <c r="N35" i="8" s="1"/>
  <c r="I36" i="8"/>
  <c r="L36" i="8" s="1"/>
  <c r="N36" i="8" s="1"/>
  <c r="I37" i="8"/>
  <c r="L37" i="8" s="1"/>
  <c r="N37" i="8" s="1"/>
  <c r="I38" i="8"/>
  <c r="L38" i="8" s="1"/>
  <c r="N38" i="8" s="1"/>
  <c r="I39" i="8"/>
  <c r="L39" i="8" s="1"/>
  <c r="N39" i="8" s="1"/>
  <c r="I40" i="8"/>
  <c r="L40" i="8" s="1"/>
  <c r="N40" i="8" s="1"/>
  <c r="I41" i="8"/>
  <c r="L41" i="8" s="1"/>
  <c r="N41" i="8" s="1"/>
  <c r="I42" i="8"/>
  <c r="L42" i="8" s="1"/>
  <c r="N42" i="8" s="1"/>
  <c r="I43" i="8"/>
  <c r="L43" i="8" s="1"/>
  <c r="N43" i="8" s="1"/>
  <c r="I44" i="8"/>
  <c r="L44" i="8" s="1"/>
  <c r="N44" i="8" s="1"/>
  <c r="I45" i="8"/>
  <c r="L45" i="8" s="1"/>
  <c r="N45" i="8" s="1"/>
  <c r="I46" i="8"/>
  <c r="L46" i="8" s="1"/>
  <c r="N46" i="8" s="1"/>
  <c r="I47" i="8"/>
  <c r="L47" i="8" s="1"/>
  <c r="N47" i="8" s="1"/>
  <c r="I48" i="8"/>
  <c r="L48" i="8" s="1"/>
  <c r="N48" i="8" s="1"/>
  <c r="I49" i="8"/>
  <c r="L49" i="8" s="1"/>
  <c r="N49" i="8" s="1"/>
  <c r="I50" i="8"/>
  <c r="L50" i="8" s="1"/>
  <c r="N50" i="8" s="1"/>
  <c r="I51" i="8"/>
  <c r="L51" i="8" s="1"/>
  <c r="N51" i="8" s="1"/>
  <c r="I52" i="8"/>
  <c r="L52" i="8" s="1"/>
  <c r="N52" i="8" s="1"/>
  <c r="I53" i="8"/>
  <c r="L53" i="8" s="1"/>
  <c r="N53" i="8" s="1"/>
  <c r="I54" i="8"/>
  <c r="L54" i="8" s="1"/>
  <c r="N54" i="8" s="1"/>
  <c r="I55" i="8"/>
  <c r="L55" i="8" s="1"/>
  <c r="N55" i="8" s="1"/>
  <c r="I56" i="8"/>
  <c r="L56" i="8" s="1"/>
  <c r="N56" i="8" s="1"/>
  <c r="I57" i="8"/>
  <c r="L57" i="8" s="1"/>
  <c r="N57" i="8" s="1"/>
  <c r="I58" i="8"/>
  <c r="L58" i="8" s="1"/>
  <c r="N58" i="8" s="1"/>
  <c r="I59" i="8"/>
  <c r="L59" i="8" s="1"/>
  <c r="N59" i="8" s="1"/>
  <c r="I60" i="8"/>
  <c r="L60" i="8" s="1"/>
  <c r="N60" i="8" s="1"/>
  <c r="I61" i="8"/>
  <c r="L61" i="8" s="1"/>
  <c r="N61" i="8" s="1"/>
  <c r="I62" i="8"/>
  <c r="L62" i="8" s="1"/>
  <c r="N62" i="8" s="1"/>
  <c r="I63" i="8"/>
  <c r="L63" i="8" s="1"/>
  <c r="N63" i="8" s="1"/>
  <c r="I64" i="8"/>
  <c r="L64" i="8" s="1"/>
  <c r="N64" i="8" s="1"/>
  <c r="I65" i="8"/>
  <c r="L65" i="8" s="1"/>
  <c r="N65" i="8" s="1"/>
  <c r="I66" i="8"/>
  <c r="L66" i="8" s="1"/>
  <c r="N66" i="8" s="1"/>
  <c r="I67" i="8"/>
  <c r="L67" i="8" s="1"/>
  <c r="N67" i="8" s="1"/>
  <c r="I68" i="8"/>
  <c r="L68" i="8" s="1"/>
  <c r="N68" i="8" s="1"/>
  <c r="I69" i="8"/>
  <c r="L69" i="8" s="1"/>
  <c r="N69" i="8" s="1"/>
  <c r="I70" i="8"/>
  <c r="L70" i="8" s="1"/>
  <c r="N70" i="8" s="1"/>
  <c r="I71" i="8"/>
  <c r="L71" i="8" s="1"/>
  <c r="N71" i="8" s="1"/>
  <c r="I72" i="8"/>
  <c r="L72" i="8" s="1"/>
  <c r="N72" i="8" s="1"/>
  <c r="I73" i="8"/>
  <c r="L73" i="8" s="1"/>
  <c r="N73" i="8" s="1"/>
  <c r="E3" i="7" l="1"/>
  <c r="F3" i="7" s="1"/>
  <c r="G3" i="7" s="1"/>
  <c r="E4" i="7"/>
  <c r="F4" i="7" s="1"/>
  <c r="G4" i="7" s="1"/>
  <c r="E5" i="7"/>
  <c r="F5" i="7" s="1"/>
  <c r="G5" i="7" s="1"/>
  <c r="E6" i="7"/>
  <c r="F6" i="7" s="1"/>
  <c r="G6" i="7" s="1"/>
  <c r="E7" i="7"/>
  <c r="F7" i="7" s="1"/>
  <c r="G7" i="7" s="1"/>
  <c r="E8" i="7"/>
  <c r="F8" i="7" s="1"/>
  <c r="G8" i="7" s="1"/>
  <c r="E9" i="7"/>
  <c r="F9" i="7" s="1"/>
  <c r="G9" i="7" s="1"/>
  <c r="E10" i="7"/>
  <c r="F10" i="7" s="1"/>
  <c r="G10" i="7" s="1"/>
  <c r="E11" i="7"/>
  <c r="F11" i="7" s="1"/>
  <c r="G11" i="7" s="1"/>
  <c r="E12" i="7"/>
  <c r="F12" i="7" s="1"/>
  <c r="G12" i="7" s="1"/>
  <c r="E13" i="7"/>
  <c r="F13" i="7" s="1"/>
  <c r="G13" i="7" s="1"/>
  <c r="E14" i="7"/>
  <c r="F14" i="7" s="1"/>
  <c r="G14" i="7" s="1"/>
  <c r="E15" i="7"/>
  <c r="F15" i="7" s="1"/>
  <c r="G15" i="7" s="1"/>
  <c r="E16" i="7"/>
  <c r="F16" i="7" s="1"/>
  <c r="G16" i="7" s="1"/>
  <c r="E17" i="7"/>
  <c r="F17" i="7" s="1"/>
  <c r="G17" i="7" s="1"/>
  <c r="E18" i="7"/>
  <c r="F18" i="7" s="1"/>
  <c r="G18" i="7" s="1"/>
  <c r="E19" i="7"/>
  <c r="F19" i="7" s="1"/>
  <c r="G19" i="7" s="1"/>
  <c r="E20" i="7"/>
  <c r="F20" i="7" s="1"/>
  <c r="G20" i="7" s="1"/>
  <c r="E21" i="7"/>
  <c r="F21" i="7" s="1"/>
  <c r="G21" i="7" s="1"/>
  <c r="E22" i="7"/>
  <c r="F22" i="7" s="1"/>
  <c r="G22" i="7" s="1"/>
  <c r="E23" i="7"/>
  <c r="F23" i="7" s="1"/>
  <c r="G23" i="7" s="1"/>
  <c r="E24" i="7"/>
  <c r="F24" i="7" s="1"/>
  <c r="G24" i="7" s="1"/>
  <c r="E25" i="7"/>
  <c r="F25" i="7" s="1"/>
  <c r="G25" i="7" s="1"/>
  <c r="E26" i="7"/>
  <c r="F26" i="7" s="1"/>
  <c r="G26" i="7" s="1"/>
  <c r="E27" i="7"/>
  <c r="F27" i="7" s="1"/>
  <c r="G27" i="7" s="1"/>
  <c r="E28" i="7"/>
  <c r="F28" i="7" s="1"/>
  <c r="G28" i="7" s="1"/>
  <c r="E29" i="7"/>
  <c r="F29" i="7" s="1"/>
  <c r="G29" i="7" s="1"/>
  <c r="E30" i="7"/>
  <c r="F30" i="7" s="1"/>
  <c r="G30" i="7" s="1"/>
  <c r="E31" i="7"/>
  <c r="F31" i="7" s="1"/>
  <c r="G31" i="7" s="1"/>
  <c r="E32" i="7"/>
  <c r="F32" i="7" s="1"/>
  <c r="G32" i="7" s="1"/>
  <c r="E33" i="7"/>
  <c r="F33" i="7" s="1"/>
  <c r="G33" i="7" s="1"/>
  <c r="E34" i="7"/>
  <c r="F34" i="7" s="1"/>
  <c r="G34" i="7" s="1"/>
  <c r="E35" i="7"/>
  <c r="F35" i="7" s="1"/>
  <c r="G35" i="7" s="1"/>
  <c r="E36" i="7"/>
  <c r="F36" i="7" s="1"/>
  <c r="G36" i="7" s="1"/>
  <c r="E37" i="7"/>
  <c r="F37" i="7" s="1"/>
  <c r="G37" i="7" s="1"/>
  <c r="E38" i="7"/>
  <c r="F38" i="7" s="1"/>
  <c r="G38" i="7" s="1"/>
  <c r="E39" i="7"/>
  <c r="F39" i="7" s="1"/>
  <c r="G39" i="7" s="1"/>
  <c r="E40" i="7"/>
  <c r="F40" i="7" s="1"/>
  <c r="G40" i="7" s="1"/>
  <c r="E41" i="7"/>
  <c r="F41" i="7" s="1"/>
  <c r="G41" i="7" s="1"/>
  <c r="E42" i="7"/>
  <c r="F42" i="7" s="1"/>
  <c r="G42" i="7" s="1"/>
  <c r="E43" i="7"/>
  <c r="F43" i="7" s="1"/>
  <c r="G43" i="7" s="1"/>
  <c r="E44" i="7"/>
  <c r="F44" i="7" s="1"/>
  <c r="G44" i="7" s="1"/>
  <c r="E45" i="7"/>
  <c r="F45" i="7" s="1"/>
  <c r="G45" i="7" s="1"/>
  <c r="E46" i="7"/>
  <c r="F46" i="7" s="1"/>
  <c r="G46" i="7" s="1"/>
  <c r="E47" i="7"/>
  <c r="F47" i="7" s="1"/>
  <c r="G47" i="7" s="1"/>
  <c r="E48" i="7"/>
  <c r="F48" i="7" s="1"/>
  <c r="G48" i="7" s="1"/>
  <c r="E49" i="7"/>
  <c r="F49" i="7" s="1"/>
  <c r="G49" i="7" s="1"/>
  <c r="E50" i="7"/>
  <c r="F50" i="7" s="1"/>
  <c r="G50" i="7" s="1"/>
  <c r="E51" i="7"/>
  <c r="F51" i="7" s="1"/>
  <c r="G51" i="7" s="1"/>
  <c r="E52" i="7"/>
  <c r="F52" i="7" s="1"/>
  <c r="G52" i="7" s="1"/>
  <c r="E53" i="7"/>
  <c r="F53" i="7" s="1"/>
  <c r="G53" i="7" s="1"/>
  <c r="E54" i="7"/>
  <c r="F54" i="7" s="1"/>
  <c r="G54" i="7" s="1"/>
  <c r="E55" i="7"/>
  <c r="F55" i="7" s="1"/>
  <c r="G55" i="7" s="1"/>
  <c r="E56" i="7"/>
  <c r="F56" i="7" s="1"/>
  <c r="G56" i="7" s="1"/>
  <c r="E57" i="7"/>
  <c r="F57" i="7" s="1"/>
  <c r="G57" i="7" s="1"/>
  <c r="E58" i="7"/>
  <c r="F58" i="7" s="1"/>
  <c r="G58" i="7" s="1"/>
  <c r="E59" i="7"/>
  <c r="F59" i="7" s="1"/>
  <c r="G59" i="7" s="1"/>
  <c r="E60" i="7"/>
  <c r="F60" i="7" s="1"/>
  <c r="G60" i="7" s="1"/>
  <c r="E61" i="7"/>
  <c r="F61" i="7" s="1"/>
  <c r="G61" i="7" s="1"/>
  <c r="E62" i="7"/>
  <c r="F62" i="7" s="1"/>
  <c r="G62" i="7" s="1"/>
  <c r="E63" i="7"/>
  <c r="F63" i="7" s="1"/>
  <c r="G63" i="7" s="1"/>
  <c r="E64" i="7"/>
  <c r="F64" i="7" s="1"/>
  <c r="G64" i="7" s="1"/>
  <c r="E65" i="7"/>
  <c r="F65" i="7" s="1"/>
  <c r="G65" i="7" s="1"/>
  <c r="E66" i="7"/>
  <c r="F66" i="7" s="1"/>
  <c r="G66" i="7" s="1"/>
  <c r="E67" i="7"/>
  <c r="F67" i="7" s="1"/>
  <c r="G67" i="7" s="1"/>
  <c r="E68" i="7"/>
  <c r="F68" i="7" s="1"/>
  <c r="G68" i="7" s="1"/>
  <c r="E69" i="7"/>
  <c r="F69" i="7" s="1"/>
  <c r="G69" i="7" s="1"/>
  <c r="E70" i="7"/>
  <c r="F70" i="7" s="1"/>
  <c r="G70" i="7" s="1"/>
  <c r="E71" i="7"/>
  <c r="F71" i="7" s="1"/>
  <c r="G71" i="7" s="1"/>
  <c r="E72" i="7"/>
  <c r="F72" i="7" s="1"/>
  <c r="G72" i="7" s="1"/>
  <c r="E73" i="7"/>
  <c r="F73" i="7" s="1"/>
  <c r="G73" i="7" s="1"/>
  <c r="E74" i="7"/>
  <c r="F74" i="7" s="1"/>
  <c r="G74" i="7" s="1"/>
  <c r="E75" i="7"/>
  <c r="F75" i="7" s="1"/>
  <c r="G75" i="7" s="1"/>
  <c r="E76" i="7"/>
  <c r="F76" i="7" s="1"/>
  <c r="G76" i="7" s="1"/>
  <c r="E2" i="7"/>
  <c r="F2" i="7" s="1"/>
  <c r="G2" i="7" s="1"/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2" i="7"/>
  <c r="L25" i="6" l="1"/>
  <c r="M25" i="6" s="1"/>
  <c r="L14" i="6" l="1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M24" i="6" s="1"/>
  <c r="K14" i="6"/>
  <c r="K15" i="6"/>
  <c r="K16" i="6"/>
  <c r="K17" i="6"/>
  <c r="K18" i="6"/>
  <c r="K19" i="6"/>
  <c r="K20" i="6"/>
  <c r="K21" i="6"/>
  <c r="K22" i="6"/>
  <c r="K23" i="6"/>
  <c r="K24" i="6"/>
  <c r="K25" i="6"/>
  <c r="L3" i="6"/>
  <c r="M3" i="6" s="1"/>
  <c r="L4" i="6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2" i="6"/>
  <c r="M2" i="6" s="1"/>
  <c r="K3" i="6" l="1"/>
  <c r="K4" i="6"/>
  <c r="K5" i="6"/>
  <c r="K6" i="6"/>
  <c r="K7" i="6"/>
  <c r="K8" i="6"/>
  <c r="K9" i="6"/>
  <c r="K10" i="6"/>
  <c r="K11" i="6"/>
  <c r="K12" i="6"/>
  <c r="K13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2" i="6"/>
</calcChain>
</file>

<file path=xl/sharedStrings.xml><?xml version="1.0" encoding="utf-8"?>
<sst xmlns="http://schemas.openxmlformats.org/spreadsheetml/2006/main" count="517" uniqueCount="105">
  <si>
    <t>Treatments</t>
    <phoneticPr fontId="1" type="noConversion"/>
  </si>
  <si>
    <t>Intermediate</t>
    <phoneticPr fontId="1" type="noConversion"/>
  </si>
  <si>
    <t>Crack (-), plant (+)</t>
    <phoneticPr fontId="1" type="noConversion"/>
  </si>
  <si>
    <t>Nemertinea</t>
    <phoneticPr fontId="1" type="noConversion"/>
  </si>
  <si>
    <t>Polychaetes</t>
    <phoneticPr fontId="1" type="noConversion"/>
  </si>
  <si>
    <t>Mollusca</t>
    <phoneticPr fontId="1" type="noConversion"/>
  </si>
  <si>
    <t>Isecta</t>
    <phoneticPr fontId="1" type="noConversion"/>
  </si>
  <si>
    <t>Crustacea</t>
    <phoneticPr fontId="1" type="noConversion"/>
  </si>
  <si>
    <t>Density</t>
    <phoneticPr fontId="1" type="noConversion"/>
  </si>
  <si>
    <t xml:space="preserve">sampling patch  </t>
    <phoneticPr fontId="8" type="noConversion"/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</si>
  <si>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</si>
  <si>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</si>
  <si>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</si>
  <si>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</si>
  <si>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</si>
  <si>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</si>
  <si>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</si>
  <si>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</si>
  <si>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</si>
  <si>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</si>
  <si>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</si>
  <si>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</si>
  <si>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</si>
  <si>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</si>
  <si>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</si>
  <si>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</si>
  <si>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</si>
  <si>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</si>
  <si>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</si>
  <si>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</si>
  <si>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</si>
  <si>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</si>
  <si>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</si>
  <si>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</si>
  <si>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ID.</t>
    <phoneticPr fontId="1" type="noConversion"/>
  </si>
  <si>
    <t>Crack(+), plant (+)</t>
    <phoneticPr fontId="1" type="noConversion"/>
  </si>
  <si>
    <t>Crack(+), plant (-)</t>
    <phoneticPr fontId="1" type="noConversion"/>
  </si>
  <si>
    <t>Crack(-), plant (+)</t>
    <phoneticPr fontId="1" type="noConversion"/>
  </si>
  <si>
    <t>Crack(-), plant (-)</t>
    <phoneticPr fontId="1" type="noConversion"/>
  </si>
  <si>
    <t>Crack(-), plant (+)</t>
    <phoneticPr fontId="1" type="noConversion"/>
  </si>
  <si>
    <t>Polychaetes</t>
    <phoneticPr fontId="8" type="noConversion"/>
  </si>
  <si>
    <t>Treatments</t>
    <phoneticPr fontId="1" type="noConversion"/>
  </si>
  <si>
    <t>Crack (+), plant (+), crabs (+)</t>
    <phoneticPr fontId="1" type="noConversion"/>
  </si>
  <si>
    <t>Crack (+), plant (+), crabs (-)</t>
    <phoneticPr fontId="1" type="noConversion"/>
  </si>
  <si>
    <t>Crack (-), plant (+), crabs (-)</t>
    <phoneticPr fontId="1" type="noConversion"/>
  </si>
  <si>
    <t>Crack (-), plant (+), crabs (+)</t>
    <phoneticPr fontId="1" type="noConversion"/>
  </si>
  <si>
    <t>Crack (+), plant (+)</t>
    <phoneticPr fontId="1" type="noConversion"/>
  </si>
  <si>
    <t>Above_ground_biomass</t>
    <phoneticPr fontId="1" type="noConversion"/>
  </si>
  <si>
    <t>Below_ground_biomass</t>
    <phoneticPr fontId="1" type="noConversion"/>
  </si>
  <si>
    <t>Hardness</t>
    <phoneticPr fontId="1" type="noConversion"/>
  </si>
  <si>
    <t>Salinity</t>
    <phoneticPr fontId="1" type="noConversion"/>
  </si>
  <si>
    <t>water_content</t>
    <phoneticPr fontId="1" type="noConversion"/>
  </si>
  <si>
    <t>water</t>
    <phoneticPr fontId="1" type="noConversion"/>
  </si>
  <si>
    <t>Crack (+), plant (-)</t>
    <phoneticPr fontId="1" type="noConversion"/>
  </si>
  <si>
    <t>Soil dry weight</t>
    <phoneticPr fontId="1" type="noConversion"/>
  </si>
  <si>
    <t>Moisture</t>
    <phoneticPr fontId="1" type="noConversion"/>
  </si>
  <si>
    <t>Crack_width</t>
    <phoneticPr fontId="1" type="noConversion"/>
  </si>
  <si>
    <t xml:space="preserve">Water_content </t>
    <phoneticPr fontId="1" type="noConversion"/>
  </si>
  <si>
    <t>NO._of_plants</t>
    <phoneticPr fontId="8" type="noConversion"/>
  </si>
  <si>
    <t>Patch_perimeter</t>
    <phoneticPr fontId="8" type="noConversion"/>
  </si>
  <si>
    <t>Crack_width</t>
    <phoneticPr fontId="1" type="noConversion"/>
  </si>
  <si>
    <t>Biomass</t>
    <phoneticPr fontId="1" type="noConversion"/>
  </si>
  <si>
    <t>NO._of_seedling</t>
    <phoneticPr fontId="1" type="noConversion"/>
  </si>
  <si>
    <t>Sample</t>
  </si>
  <si>
    <t>Class</t>
    <phoneticPr fontId="1" type="noConversion"/>
  </si>
  <si>
    <t>Biomass</t>
  </si>
  <si>
    <t>Biomass</t>
    <phoneticPr fontId="1" type="noConversion"/>
  </si>
  <si>
    <t>Density</t>
  </si>
  <si>
    <t>Total</t>
    <phoneticPr fontId="1" type="noConversion"/>
  </si>
  <si>
    <t>Measuring_weight</t>
    <phoneticPr fontId="1" type="noConversion"/>
  </si>
  <si>
    <t>Total_C[%]</t>
    <phoneticPr fontId="1" type="noConversion"/>
  </si>
  <si>
    <t>N[%]</t>
    <phoneticPr fontId="1" type="noConversion"/>
  </si>
  <si>
    <t>Total_C[g/kg]</t>
    <phoneticPr fontId="1" type="noConversion"/>
  </si>
  <si>
    <t>weight_before_acidification(g)</t>
    <phoneticPr fontId="1" type="noConversion"/>
  </si>
  <si>
    <t>weight_after_acidification(g)</t>
    <phoneticPr fontId="1" type="noConversion"/>
  </si>
  <si>
    <t>H[%]</t>
    <phoneticPr fontId="1" type="noConversion"/>
  </si>
  <si>
    <t>N</t>
    <phoneticPr fontId="1" type="noConversion"/>
  </si>
  <si>
    <t>Total_Organic_C</t>
    <phoneticPr fontId="1" type="noConversion"/>
  </si>
  <si>
    <t>Sampling_time</t>
    <phoneticPr fontId="1" type="noConversion"/>
  </si>
  <si>
    <t>Time</t>
    <phoneticPr fontId="1" type="noConversion"/>
  </si>
  <si>
    <t>CN</t>
    <phoneticPr fontId="1" type="noConversion"/>
  </si>
  <si>
    <t>Density20160524</t>
    <phoneticPr fontId="1" type="noConversion"/>
  </si>
  <si>
    <t>Density20160602</t>
    <phoneticPr fontId="1" type="noConversion"/>
  </si>
  <si>
    <t>Width20160602</t>
    <phoneticPr fontId="1" type="noConversion"/>
  </si>
  <si>
    <t>Width20160524</t>
    <phoneticPr fontId="1" type="noConversion"/>
  </si>
  <si>
    <t>Crack control</t>
    <phoneticPr fontId="1" type="noConversion"/>
  </si>
  <si>
    <t>Crack compacted</t>
    <phoneticPr fontId="1" type="noConversion"/>
  </si>
  <si>
    <t>Patch center</t>
    <phoneticPr fontId="1" type="noConversion"/>
  </si>
  <si>
    <t>Transplant control</t>
    <phoneticPr fontId="1" type="noConversion"/>
  </si>
  <si>
    <t>Plants in high density</t>
    <phoneticPr fontId="1" type="noConversion"/>
  </si>
  <si>
    <t>Plants in medium density</t>
    <phoneticPr fontId="1" type="noConversion"/>
  </si>
  <si>
    <t>Plants removal</t>
    <phoneticPr fontId="1" type="noConversion"/>
  </si>
  <si>
    <t>Crack (-), plant (-)</t>
    <phoneticPr fontId="1" type="noConversion"/>
  </si>
  <si>
    <t>Biomass inner patch</t>
    <phoneticPr fontId="1" type="noConversion"/>
  </si>
  <si>
    <t>Biomass around crack</t>
    <phoneticPr fontId="1" type="noConversion"/>
  </si>
  <si>
    <t>Density around crack</t>
    <phoneticPr fontId="1" type="noConversion"/>
  </si>
  <si>
    <t>Density inner patch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</si>
  <si>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</si>
  <si>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</si>
  <si>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</si>
  <si>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Area</t>
    <phoneticPr fontId="1" type="noConversion"/>
  </si>
  <si>
    <t>Crack (+), plant (-), crabs (+)</t>
    <phoneticPr fontId="1" type="noConversion"/>
  </si>
  <si>
    <t>Crack (-), plant (-), crabs (+)</t>
    <phoneticPr fontId="1" type="noConversion"/>
  </si>
  <si>
    <t>Crack (-), plant (-), crabs (-)</t>
    <phoneticPr fontId="1" type="noConversion"/>
  </si>
  <si>
    <t>DensityDensity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</si>
</sst>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"/>
    <numFmt numFmtId="165" formatCode="0.0000_ "/>
    <numFmt numFmtId="166" formatCode="0.000_ "/>
    <numFmt numFmtId="167" formatCode="yyyy\-mm\-dd;@"/>
    <numFmt numFmtId="168" formatCode="[$-C09]dd\-mmm\-yy;@"/>
    <numFmt numFmtId="170" formatCode="0.000000000000000000000000000000"/>
  </numFmts>
  <fonts count="1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Arial"/>
      <family val="2"/>
    </font>
    <font>
      <sz val="12"/>
      <color indexed="0"/>
      <name val="Times New Roman"/>
      <family val="1"/>
    </font>
    <font>
      <sz val="9"/>
      <name val="宋体"/>
      <family val="3"/>
      <charset val="134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3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5" fillId="0" borderId="0" xfId="0" applyFont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6" fontId="9" fillId="0" borderId="1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168" fontId="5" fillId="0" borderId="0" xfId="0" applyNumberFormat="1" applyFont="1"/>
    <xf numFmtId="168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 applyAlignment="1">
      <alignment horizontal="center"/>
    </xf>
  </cellXfs>
  <cellStyles count="2">
    <cellStyle name="Normal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6"/>
  <sheetViews>
    <sheetView workbookViewId="0">
      <selection activeCell="J4" sqref="J4"/>
    </sheetView>
  </sheetViews>
  <sheetFormatPr baseColWidth="10" defaultColWidth="8.83203125" defaultRowHeight="14"/>
  <cols>
    <col min="1" max="1" width="12.33203125" style="11" bestFit="1" customWidth="1"/>
    <col min="2" max="2" width="15.1640625" style="11" bestFit="1" customWidth="1"/>
    <col min="3" max="3" width="19.1640625" style="11" bestFit="1" customWidth="1"/>
    <col min="4" max="4" width="15.6640625" style="11" bestFit="1" customWidth="1"/>
    <col min="5" max="5" width="24.83203125" style="11" customWidth="1"/>
    <col min="6" max="16384" width="8.83203125" style="11"/>
  </cols>
  <sheetData>
    <row r="1" spans="1:9" ht="16">
      <c r="A1" s="5" t="s">
        <v>9</v>
      </c>
      <c r="B1" s="5" t="s">
        <v>58</v>
      </c>
      <c r="C1" s="5" t="s">
        <v>59</v>
      </c>
      <c r="D1" s="6" t="s">
        <v>8</v>
      </c>
      <c r="E1" s="6"/>
      <c r="F1" s="6"/>
      <c r="G1" s="6" t="s">
        <v>100</v>
      </c>
      <c r="H1" s="7"/>
      <c r="I1" s="7"/>
    </row>
    <row r="2" spans="1:9" ht="16">
      <c r="A2" s="5">
        <v>1</v>
      </c>
      <c r="B2" s="5">
        <v>67</v>
      </c>
      <c r="C2" s="5">
        <v>370</v>
      </c>
      <c r="D2" s="6">
        <f>B2/C2</f>
        <v>0.18108108108108109</v>
      </c>
      <c r="E2" s="7">
        <f>C2/2/3.14</f>
        <v>58.917197452229296</v>
      </c>
      <c r="F2" s="7">
        <f>E2/100</f>
        <v>0.58917197452229297</v>
      </c>
      <c r="G2" s="7">
        <f>3.14*F2*F2</f>
        <v>1.0899681528662422</v>
      </c>
      <c r="H2" s="7"/>
      <c r="I2" s="7"/>
    </row>
    <row r="3" spans="1:9" ht="16">
      <c r="A3" s="5">
        <v>2</v>
      </c>
      <c r="B3" s="5">
        <v>270</v>
      </c>
      <c r="C3" s="5">
        <v>860</v>
      </c>
      <c r="D3" s="6">
        <f t="shared" ref="D3:D65" si="0">B3/C3</f>
        <v>0.31395348837209303</v>
      </c>
      <c r="E3" s="7">
        <f t="shared" ref="E3:E65" si="1">C3/2/3.14</f>
        <v>136.94267515923568</v>
      </c>
      <c r="F3" s="7">
        <f t="shared" ref="F3:F65" si="2">E3/100</f>
        <v>1.3694267515923568</v>
      </c>
      <c r="G3" s="7">
        <f t="shared" ref="G3:G65" si="3">3.14*F3*F3</f>
        <v>5.8885350318471357</v>
      </c>
      <c r="H3" s="7"/>
      <c r="I3" s="7"/>
    </row>
    <row r="4" spans="1:9" ht="16">
      <c r="A4" s="5">
        <v>3</v>
      </c>
      <c r="B4" s="5">
        <v>147</v>
      </c>
      <c r="C4" s="5">
        <v>270</v>
      </c>
      <c r="D4" s="6">
        <f t="shared" si="0"/>
        <v>0.5444444444444444</v>
      </c>
      <c r="E4" s="7">
        <f t="shared" si="1"/>
        <v>42.993630573248403</v>
      </c>
      <c r="F4" s="7">
        <f t="shared" si="2"/>
        <v>0.42993630573248404</v>
      </c>
      <c r="G4" s="7">
        <f t="shared" si="3"/>
        <v>0.5804140127388534</v>
      </c>
      <c r="H4" s="7"/>
      <c r="I4" s="7"/>
    </row>
    <row r="5" spans="1:9" ht="16">
      <c r="A5" s="5">
        <v>4</v>
      </c>
      <c r="B5" s="5">
        <v>155</v>
      </c>
      <c r="C5" s="5">
        <v>370</v>
      </c>
      <c r="D5" s="6">
        <f t="shared" si="0"/>
        <v>0.41891891891891891</v>
      </c>
      <c r="E5" s="7">
        <f t="shared" si="1"/>
        <v>58.917197452229296</v>
      </c>
      <c r="F5" s="7">
        <f t="shared" si="2"/>
        <v>0.58917197452229297</v>
      </c>
      <c r="G5" s="7">
        <f t="shared" si="3"/>
        <v>1.0899681528662422</v>
      </c>
      <c r="H5" s="7"/>
      <c r="I5" s="7"/>
    </row>
    <row r="6" spans="1:9" ht="16">
      <c r="A6" s="5">
        <v>5</v>
      </c>
      <c r="B6" s="5">
        <v>160</v>
      </c>
      <c r="C6" s="5">
        <v>358</v>
      </c>
      <c r="D6" s="6">
        <f t="shared" si="0"/>
        <v>0.44692737430167595</v>
      </c>
      <c r="E6" s="7">
        <f t="shared" si="1"/>
        <v>57.00636942675159</v>
      </c>
      <c r="F6" s="7">
        <f t="shared" si="2"/>
        <v>0.57006369426751591</v>
      </c>
      <c r="G6" s="7">
        <f t="shared" si="3"/>
        <v>1.0204140127388535</v>
      </c>
      <c r="H6" s="8"/>
      <c r="I6" s="8"/>
    </row>
    <row r="7" spans="1:9" ht="16">
      <c r="A7" s="5">
        <v>6</v>
      </c>
      <c r="B7" s="5">
        <v>143</v>
      </c>
      <c r="C7" s="5">
        <v>303</v>
      </c>
      <c r="D7" s="6">
        <f t="shared" si="0"/>
        <v>0.47194719471947194</v>
      </c>
      <c r="E7" s="7">
        <f t="shared" si="1"/>
        <v>48.248407643312099</v>
      </c>
      <c r="F7" s="7">
        <f t="shared" si="2"/>
        <v>0.48248407643312097</v>
      </c>
      <c r="G7" s="7">
        <f t="shared" si="3"/>
        <v>0.73096337579617821</v>
      </c>
      <c r="H7" s="7"/>
      <c r="I7" s="7"/>
    </row>
    <row r="8" spans="1:9" ht="16">
      <c r="A8" s="5">
        <v>7</v>
      </c>
      <c r="B8" s="5">
        <v>224</v>
      </c>
      <c r="C8" s="5">
        <v>335</v>
      </c>
      <c r="D8" s="6">
        <f t="shared" si="0"/>
        <v>0.66865671641791047</v>
      </c>
      <c r="E8" s="7">
        <f t="shared" si="1"/>
        <v>53.343949044585983</v>
      </c>
      <c r="F8" s="7">
        <f t="shared" si="2"/>
        <v>0.53343949044585981</v>
      </c>
      <c r="G8" s="7">
        <f t="shared" si="3"/>
        <v>0.89351114649681507</v>
      </c>
      <c r="H8" s="8"/>
      <c r="I8" s="8"/>
    </row>
    <row r="9" spans="1:9" ht="16">
      <c r="A9" s="5">
        <v>8</v>
      </c>
      <c r="B9" s="5">
        <v>195</v>
      </c>
      <c r="C9" s="5">
        <v>493</v>
      </c>
      <c r="D9" s="6">
        <f t="shared" si="0"/>
        <v>0.39553752535496955</v>
      </c>
      <c r="E9" s="7">
        <f t="shared" si="1"/>
        <v>78.503184713375788</v>
      </c>
      <c r="F9" s="7">
        <f t="shared" si="2"/>
        <v>0.78503184713375784</v>
      </c>
      <c r="G9" s="7">
        <f t="shared" si="3"/>
        <v>1.935103503184713</v>
      </c>
      <c r="H9" s="7"/>
      <c r="I9" s="7"/>
    </row>
    <row r="10" spans="1:9" ht="16">
      <c r="A10" s="5">
        <v>9</v>
      </c>
      <c r="B10" s="5">
        <v>268</v>
      </c>
      <c r="C10" s="5">
        <v>393</v>
      </c>
      <c r="D10" s="6">
        <f t="shared" si="0"/>
        <v>0.68193384223918574</v>
      </c>
      <c r="E10" s="7">
        <f t="shared" si="1"/>
        <v>62.579617834394902</v>
      </c>
      <c r="F10" s="7">
        <f t="shared" si="2"/>
        <v>0.62579617834394907</v>
      </c>
      <c r="G10" s="7">
        <f t="shared" si="3"/>
        <v>1.22968949044586</v>
      </c>
      <c r="H10" s="8"/>
      <c r="I10" s="8"/>
    </row>
    <row r="11" spans="1:9" ht="16">
      <c r="A11" s="5">
        <v>10</v>
      </c>
      <c r="B11" s="5">
        <v>130</v>
      </c>
      <c r="C11" s="5">
        <v>320</v>
      </c>
      <c r="D11" s="6">
        <f t="shared" si="0"/>
        <v>0.40625</v>
      </c>
      <c r="E11" s="7">
        <f t="shared" si="1"/>
        <v>50.955414012738849</v>
      </c>
      <c r="F11" s="7">
        <f t="shared" si="2"/>
        <v>0.50955414012738853</v>
      </c>
      <c r="G11" s="7">
        <f t="shared" si="3"/>
        <v>0.8152866242038217</v>
      </c>
      <c r="H11" s="8"/>
      <c r="I11" s="8"/>
    </row>
    <row r="12" spans="1:9" ht="16">
      <c r="A12" s="5">
        <v>11</v>
      </c>
      <c r="B12" s="5">
        <v>330</v>
      </c>
      <c r="C12" s="5">
        <v>620</v>
      </c>
      <c r="D12" s="6">
        <f t="shared" si="0"/>
        <v>0.532258064516129</v>
      </c>
      <c r="E12" s="7">
        <f t="shared" si="1"/>
        <v>98.72611464968152</v>
      </c>
      <c r="F12" s="7">
        <f t="shared" si="2"/>
        <v>0.98726114649681518</v>
      </c>
      <c r="G12" s="7">
        <f t="shared" si="3"/>
        <v>3.0605095541401268</v>
      </c>
      <c r="H12" s="8"/>
      <c r="I12" s="8"/>
    </row>
    <row r="13" spans="1:9" ht="16">
      <c r="A13" s="5">
        <v>12</v>
      </c>
      <c r="B13" s="5">
        <v>210</v>
      </c>
      <c r="C13" s="5">
        <v>445</v>
      </c>
      <c r="D13" s="6">
        <f t="shared" si="0"/>
        <v>0.47191011235955055</v>
      </c>
      <c r="E13" s="7">
        <f t="shared" si="1"/>
        <v>70.859872611464965</v>
      </c>
      <c r="F13" s="7">
        <f t="shared" si="2"/>
        <v>0.70859872611464969</v>
      </c>
      <c r="G13" s="7">
        <f t="shared" si="3"/>
        <v>1.5766321656050957</v>
      </c>
      <c r="H13" s="8"/>
      <c r="I13" s="8"/>
    </row>
    <row r="14" spans="1:9" ht="16">
      <c r="A14" s="5">
        <v>13</v>
      </c>
      <c r="B14" s="5">
        <v>175</v>
      </c>
      <c r="C14" s="5">
        <v>510</v>
      </c>
      <c r="D14" s="6">
        <f t="shared" si="0"/>
        <v>0.34313725490196079</v>
      </c>
      <c r="E14" s="7">
        <f t="shared" si="1"/>
        <v>81.210191082802538</v>
      </c>
      <c r="F14" s="7">
        <f t="shared" si="2"/>
        <v>0.81210191082802541</v>
      </c>
      <c r="G14" s="7">
        <f t="shared" si="3"/>
        <v>2.0708598726114649</v>
      </c>
      <c r="H14" s="7"/>
      <c r="I14" s="7"/>
    </row>
    <row r="15" spans="1:9" ht="16">
      <c r="A15" s="5">
        <v>14</v>
      </c>
      <c r="B15" s="5">
        <v>150</v>
      </c>
      <c r="C15" s="5">
        <v>300</v>
      </c>
      <c r="D15" s="6">
        <f t="shared" si="0"/>
        <v>0.5</v>
      </c>
      <c r="E15" s="7">
        <f t="shared" si="1"/>
        <v>47.770700636942671</v>
      </c>
      <c r="F15" s="7">
        <f t="shared" si="2"/>
        <v>0.4777070063694267</v>
      </c>
      <c r="G15" s="7">
        <f t="shared" si="3"/>
        <v>0.71656050955414008</v>
      </c>
      <c r="H15" s="8"/>
      <c r="I15" s="8"/>
    </row>
    <row r="16" spans="1:9" ht="16">
      <c r="A16" s="5">
        <v>15</v>
      </c>
      <c r="B16" s="5">
        <v>115</v>
      </c>
      <c r="C16" s="5">
        <v>460</v>
      </c>
      <c r="D16" s="6">
        <f t="shared" si="0"/>
        <v>0.25</v>
      </c>
      <c r="E16" s="7">
        <f t="shared" si="1"/>
        <v>73.248407643312106</v>
      </c>
      <c r="F16" s="7">
        <f t="shared" si="2"/>
        <v>0.73248407643312108</v>
      </c>
      <c r="G16" s="7">
        <f t="shared" si="3"/>
        <v>1.6847133757961787</v>
      </c>
      <c r="H16" s="8"/>
      <c r="I16" s="8"/>
    </row>
    <row r="17" spans="1:9" ht="16">
      <c r="A17" s="5">
        <v>16</v>
      </c>
      <c r="B17" s="5">
        <v>154</v>
      </c>
      <c r="C17" s="5">
        <v>370</v>
      </c>
      <c r="D17" s="6">
        <f t="shared" si="0"/>
        <v>0.41621621621621624</v>
      </c>
      <c r="E17" s="7">
        <f t="shared" si="1"/>
        <v>58.917197452229296</v>
      </c>
      <c r="F17" s="7">
        <f t="shared" si="2"/>
        <v>0.58917197452229297</v>
      </c>
      <c r="G17" s="7">
        <f t="shared" si="3"/>
        <v>1.0899681528662422</v>
      </c>
      <c r="H17" s="8"/>
      <c r="I17" s="8"/>
    </row>
    <row r="18" spans="1:9" ht="16">
      <c r="A18" s="5">
        <v>17</v>
      </c>
      <c r="B18" s="5">
        <v>270</v>
      </c>
      <c r="C18" s="5">
        <v>436</v>
      </c>
      <c r="D18" s="6">
        <f t="shared" si="0"/>
        <v>0.61926605504587151</v>
      </c>
      <c r="E18" s="7">
        <f t="shared" si="1"/>
        <v>69.42675159235668</v>
      </c>
      <c r="F18" s="7">
        <f t="shared" si="2"/>
        <v>0.69426751592356684</v>
      </c>
      <c r="G18" s="7">
        <f t="shared" si="3"/>
        <v>1.5135031847133757</v>
      </c>
      <c r="H18" s="7"/>
      <c r="I18" s="7"/>
    </row>
    <row r="19" spans="1:9" ht="16">
      <c r="A19" s="5">
        <v>18</v>
      </c>
      <c r="B19" s="5">
        <v>295</v>
      </c>
      <c r="C19" s="5">
        <v>338</v>
      </c>
      <c r="D19" s="6">
        <f t="shared" si="0"/>
        <v>0.87278106508875741</v>
      </c>
      <c r="E19" s="7">
        <f t="shared" si="1"/>
        <v>53.821656050955411</v>
      </c>
      <c r="F19" s="7">
        <f t="shared" si="2"/>
        <v>0.53821656050955413</v>
      </c>
      <c r="G19" s="7">
        <f t="shared" si="3"/>
        <v>0.90958598726114648</v>
      </c>
      <c r="H19" s="7"/>
      <c r="I19" s="7"/>
    </row>
    <row r="20" spans="1:9" ht="16">
      <c r="A20" s="5">
        <v>19</v>
      </c>
      <c r="B20" s="5">
        <v>240</v>
      </c>
      <c r="C20" s="5">
        <v>482</v>
      </c>
      <c r="D20" s="6">
        <f t="shared" si="0"/>
        <v>0.49792531120331951</v>
      </c>
      <c r="E20" s="7">
        <f t="shared" si="1"/>
        <v>76.751592356687894</v>
      </c>
      <c r="F20" s="7">
        <f t="shared" si="2"/>
        <v>0.76751592356687892</v>
      </c>
      <c r="G20" s="7">
        <f t="shared" si="3"/>
        <v>1.8497133757961779</v>
      </c>
      <c r="H20" s="7"/>
      <c r="I20" s="7"/>
    </row>
    <row r="21" spans="1:9" ht="16">
      <c r="A21" s="5">
        <v>20</v>
      </c>
      <c r="B21" s="5">
        <v>247</v>
      </c>
      <c r="C21" s="5">
        <v>340</v>
      </c>
      <c r="D21" s="6">
        <f t="shared" si="0"/>
        <v>0.72647058823529409</v>
      </c>
      <c r="E21" s="7">
        <f t="shared" si="1"/>
        <v>54.140127388535028</v>
      </c>
      <c r="F21" s="7">
        <f t="shared" si="2"/>
        <v>0.54140127388535031</v>
      </c>
      <c r="G21" s="7">
        <f t="shared" si="3"/>
        <v>0.92038216560509545</v>
      </c>
      <c r="H21" s="8"/>
      <c r="I21" s="8"/>
    </row>
    <row r="22" spans="1:9" ht="16">
      <c r="A22" s="5">
        <v>21</v>
      </c>
      <c r="B22" s="5">
        <v>535</v>
      </c>
      <c r="C22" s="5">
        <v>588</v>
      </c>
      <c r="D22" s="6">
        <f t="shared" si="0"/>
        <v>0.90986394557823125</v>
      </c>
      <c r="E22" s="7">
        <f t="shared" si="1"/>
        <v>93.630573248407643</v>
      </c>
      <c r="F22" s="7">
        <f t="shared" si="2"/>
        <v>0.93630573248407645</v>
      </c>
      <c r="G22" s="7">
        <f t="shared" si="3"/>
        <v>2.7527388535031849</v>
      </c>
      <c r="H22" s="8"/>
      <c r="I22" s="8"/>
    </row>
    <row r="23" spans="1:9" ht="16">
      <c r="A23" s="5">
        <v>22</v>
      </c>
      <c r="B23" s="5">
        <v>248</v>
      </c>
      <c r="C23" s="5">
        <v>555</v>
      </c>
      <c r="D23" s="6">
        <f t="shared" si="0"/>
        <v>0.44684684684684683</v>
      </c>
      <c r="E23" s="7">
        <f t="shared" si="1"/>
        <v>88.375796178343947</v>
      </c>
      <c r="F23" s="7">
        <f t="shared" si="2"/>
        <v>0.88375796178343946</v>
      </c>
      <c r="G23" s="7">
        <f t="shared" si="3"/>
        <v>2.4524283439490446</v>
      </c>
      <c r="H23" s="7"/>
      <c r="I23" s="7"/>
    </row>
    <row r="24" spans="1:9" ht="16">
      <c r="A24" s="5">
        <v>23</v>
      </c>
      <c r="B24" s="5">
        <v>340</v>
      </c>
      <c r="C24" s="5">
        <v>460</v>
      </c>
      <c r="D24" s="6">
        <f t="shared" si="0"/>
        <v>0.73913043478260865</v>
      </c>
      <c r="E24" s="7">
        <f t="shared" si="1"/>
        <v>73.248407643312106</v>
      </c>
      <c r="F24" s="7">
        <f t="shared" si="2"/>
        <v>0.73248407643312108</v>
      </c>
      <c r="G24" s="7">
        <f t="shared" si="3"/>
        <v>1.6847133757961787</v>
      </c>
      <c r="H24" s="7"/>
      <c r="I24" s="7"/>
    </row>
    <row r="25" spans="1:9" ht="16">
      <c r="A25" s="5">
        <v>24</v>
      </c>
      <c r="B25" s="5">
        <v>390</v>
      </c>
      <c r="C25" s="5">
        <v>495</v>
      </c>
      <c r="D25" s="6">
        <f t="shared" si="0"/>
        <v>0.78787878787878785</v>
      </c>
      <c r="E25" s="7">
        <f t="shared" si="1"/>
        <v>78.821656050955411</v>
      </c>
      <c r="F25" s="7">
        <f t="shared" si="2"/>
        <v>0.78821656050955413</v>
      </c>
      <c r="G25" s="7">
        <f t="shared" si="3"/>
        <v>1.9508359872611465</v>
      </c>
      <c r="H25" s="8"/>
      <c r="I25" s="8"/>
    </row>
    <row r="26" spans="1:9" ht="16">
      <c r="A26" s="5">
        <v>25</v>
      </c>
      <c r="B26" s="5">
        <v>144</v>
      </c>
      <c r="C26" s="5">
        <v>411</v>
      </c>
      <c r="D26" s="6">
        <f t="shared" si="0"/>
        <v>0.35036496350364965</v>
      </c>
      <c r="E26" s="7">
        <f t="shared" si="1"/>
        <v>65.445859872611464</v>
      </c>
      <c r="F26" s="7">
        <f t="shared" si="2"/>
        <v>0.65445859872611467</v>
      </c>
      <c r="G26" s="7">
        <f t="shared" si="3"/>
        <v>1.3449124203821659</v>
      </c>
      <c r="H26" s="8"/>
      <c r="I26" s="8"/>
    </row>
    <row r="27" spans="1:9" ht="16">
      <c r="A27" s="5">
        <v>26</v>
      </c>
      <c r="B27" s="5">
        <v>125</v>
      </c>
      <c r="C27" s="5">
        <v>390</v>
      </c>
      <c r="D27" s="6">
        <f t="shared" si="0"/>
        <v>0.32051282051282054</v>
      </c>
      <c r="E27" s="7">
        <f t="shared" si="1"/>
        <v>62.101910828025474</v>
      </c>
      <c r="F27" s="7">
        <f t="shared" si="2"/>
        <v>0.62101910828025475</v>
      </c>
      <c r="G27" s="7">
        <f t="shared" si="3"/>
        <v>1.2109872611464967</v>
      </c>
      <c r="H27" s="8"/>
      <c r="I27" s="8"/>
    </row>
    <row r="28" spans="1:9" ht="16">
      <c r="A28" s="5">
        <v>27</v>
      </c>
      <c r="B28" s="5">
        <v>310</v>
      </c>
      <c r="C28" s="5">
        <v>930</v>
      </c>
      <c r="D28" s="6">
        <f t="shared" si="0"/>
        <v>0.33333333333333331</v>
      </c>
      <c r="E28" s="7">
        <f t="shared" si="1"/>
        <v>148.08917197452229</v>
      </c>
      <c r="F28" s="7">
        <f t="shared" si="2"/>
        <v>1.4808917197452229</v>
      </c>
      <c r="G28" s="7">
        <f t="shared" si="3"/>
        <v>6.8861464968152868</v>
      </c>
      <c r="H28" s="7"/>
      <c r="I28" s="7"/>
    </row>
    <row r="29" spans="1:9" ht="16">
      <c r="A29" s="5">
        <v>28</v>
      </c>
      <c r="B29" s="5">
        <v>145</v>
      </c>
      <c r="C29" s="5">
        <v>425</v>
      </c>
      <c r="D29" s="6">
        <f t="shared" si="0"/>
        <v>0.3411764705882353</v>
      </c>
      <c r="E29" s="7">
        <f t="shared" si="1"/>
        <v>67.675159235668787</v>
      </c>
      <c r="F29" s="7">
        <f t="shared" si="2"/>
        <v>0.67675159235668791</v>
      </c>
      <c r="G29" s="7">
        <f t="shared" si="3"/>
        <v>1.4380971337579618</v>
      </c>
      <c r="H29" s="7"/>
      <c r="I29" s="7"/>
    </row>
    <row r="30" spans="1:9" ht="16">
      <c r="A30" s="5">
        <v>29</v>
      </c>
      <c r="B30" s="5">
        <v>235</v>
      </c>
      <c r="C30" s="5">
        <v>378</v>
      </c>
      <c r="D30" s="6">
        <f t="shared" si="0"/>
        <v>0.62169312169312174</v>
      </c>
      <c r="E30" s="7">
        <f t="shared" si="1"/>
        <v>60.191082802547768</v>
      </c>
      <c r="F30" s="7">
        <f t="shared" si="2"/>
        <v>0.60191082802547768</v>
      </c>
      <c r="G30" s="7">
        <f t="shared" si="3"/>
        <v>1.1376114649681528</v>
      </c>
      <c r="H30" s="8"/>
      <c r="I30" s="8"/>
    </row>
    <row r="31" spans="1:9" ht="16">
      <c r="A31" s="5">
        <v>30</v>
      </c>
      <c r="B31" s="5">
        <v>270</v>
      </c>
      <c r="C31" s="5">
        <v>490</v>
      </c>
      <c r="D31" s="6">
        <f t="shared" si="0"/>
        <v>0.55102040816326525</v>
      </c>
      <c r="E31" s="7">
        <f t="shared" si="1"/>
        <v>78.02547770700636</v>
      </c>
      <c r="F31" s="7">
        <f t="shared" si="2"/>
        <v>0.78025477707006363</v>
      </c>
      <c r="G31" s="7">
        <f t="shared" si="3"/>
        <v>1.9116242038216558</v>
      </c>
      <c r="H31" s="7"/>
      <c r="I31" s="7"/>
    </row>
    <row r="32" spans="1:9" ht="16">
      <c r="A32" s="5">
        <v>31</v>
      </c>
      <c r="B32" s="5">
        <v>204</v>
      </c>
      <c r="C32" s="5">
        <v>398</v>
      </c>
      <c r="D32" s="6">
        <f t="shared" si="0"/>
        <v>0.51256281407035176</v>
      </c>
      <c r="E32" s="7">
        <f t="shared" si="1"/>
        <v>63.375796178343947</v>
      </c>
      <c r="F32" s="7">
        <f t="shared" si="2"/>
        <v>0.63375796178343946</v>
      </c>
      <c r="G32" s="7">
        <f t="shared" si="3"/>
        <v>1.2611783439490445</v>
      </c>
      <c r="H32" s="7"/>
      <c r="I32" s="7"/>
    </row>
    <row r="33" spans="1:9" ht="16">
      <c r="A33" s="5">
        <v>32</v>
      </c>
      <c r="B33" s="5">
        <v>180</v>
      </c>
      <c r="C33" s="5">
        <v>410</v>
      </c>
      <c r="D33" s="6">
        <f t="shared" si="0"/>
        <v>0.43902439024390244</v>
      </c>
      <c r="E33" s="7">
        <f t="shared" si="1"/>
        <v>65.28662420382166</v>
      </c>
      <c r="F33" s="7">
        <f t="shared" si="2"/>
        <v>0.65286624203821664</v>
      </c>
      <c r="G33" s="7">
        <f t="shared" si="3"/>
        <v>1.3383757961783442</v>
      </c>
      <c r="H33" s="8"/>
      <c r="I33" s="8"/>
    </row>
    <row r="34" spans="1:9" ht="16">
      <c r="A34" s="5">
        <v>33</v>
      </c>
      <c r="B34" s="5">
        <v>292</v>
      </c>
      <c r="C34" s="5">
        <v>460</v>
      </c>
      <c r="D34" s="6">
        <f t="shared" si="0"/>
        <v>0.63478260869565217</v>
      </c>
      <c r="E34" s="7">
        <f t="shared" si="1"/>
        <v>73.248407643312106</v>
      </c>
      <c r="F34" s="7">
        <f t="shared" si="2"/>
        <v>0.73248407643312108</v>
      </c>
      <c r="G34" s="7">
        <f t="shared" si="3"/>
        <v>1.6847133757961787</v>
      </c>
      <c r="H34" s="7"/>
      <c r="I34" s="7"/>
    </row>
    <row r="35" spans="1:9" ht="16">
      <c r="A35" s="5">
        <v>34</v>
      </c>
      <c r="B35" s="5">
        <v>115</v>
      </c>
      <c r="C35" s="5">
        <v>367</v>
      </c>
      <c r="D35" s="6">
        <f t="shared" si="0"/>
        <v>0.3133514986376022</v>
      </c>
      <c r="E35" s="7">
        <f t="shared" si="1"/>
        <v>58.439490445859867</v>
      </c>
      <c r="F35" s="7">
        <f t="shared" si="2"/>
        <v>0.58439490445859865</v>
      </c>
      <c r="G35" s="7">
        <f t="shared" si="3"/>
        <v>1.0723646496815284</v>
      </c>
      <c r="H35" s="7"/>
      <c r="I35" s="7"/>
    </row>
    <row r="36" spans="1:9" ht="16">
      <c r="A36" s="5">
        <v>35</v>
      </c>
      <c r="B36" s="5">
        <v>194</v>
      </c>
      <c r="C36" s="5">
        <v>354</v>
      </c>
      <c r="D36" s="6">
        <f t="shared" si="0"/>
        <v>0.54802259887005644</v>
      </c>
      <c r="E36" s="7">
        <f t="shared" si="1"/>
        <v>56.369426751592357</v>
      </c>
      <c r="F36" s="7">
        <f t="shared" si="2"/>
        <v>0.56369426751592355</v>
      </c>
      <c r="G36" s="7">
        <f t="shared" si="3"/>
        <v>0.9977388535031847</v>
      </c>
      <c r="H36" s="8"/>
      <c r="I36" s="8"/>
    </row>
    <row r="37" spans="1:9" ht="16">
      <c r="A37" s="5">
        <v>36</v>
      </c>
      <c r="B37" s="5">
        <v>250</v>
      </c>
      <c r="C37" s="5">
        <v>405</v>
      </c>
      <c r="D37" s="6">
        <f t="shared" si="0"/>
        <v>0.61728395061728392</v>
      </c>
      <c r="E37" s="7">
        <f t="shared" si="1"/>
        <v>64.490445859872608</v>
      </c>
      <c r="F37" s="7">
        <f t="shared" si="2"/>
        <v>0.64490445859872603</v>
      </c>
      <c r="G37" s="7">
        <f t="shared" si="3"/>
        <v>1.3059315286624202</v>
      </c>
      <c r="H37" s="7"/>
      <c r="I37" s="7"/>
    </row>
    <row r="38" spans="1:9" ht="16">
      <c r="A38" s="5">
        <v>37</v>
      </c>
      <c r="B38" s="5">
        <v>146</v>
      </c>
      <c r="C38" s="5">
        <v>426</v>
      </c>
      <c r="D38" s="6">
        <f t="shared" si="0"/>
        <v>0.34272300469483569</v>
      </c>
      <c r="E38" s="7">
        <f t="shared" si="1"/>
        <v>67.834394904458591</v>
      </c>
      <c r="F38" s="7">
        <f t="shared" si="2"/>
        <v>0.67834394904458595</v>
      </c>
      <c r="G38" s="7">
        <f t="shared" si="3"/>
        <v>1.4448726114649679</v>
      </c>
      <c r="H38" s="7"/>
      <c r="I38" s="7"/>
    </row>
    <row r="39" spans="1:9" ht="16">
      <c r="A39" s="5">
        <v>38</v>
      </c>
      <c r="B39" s="5">
        <v>220</v>
      </c>
      <c r="C39" s="5">
        <v>700</v>
      </c>
      <c r="D39" s="6">
        <f t="shared" si="0"/>
        <v>0.31428571428571428</v>
      </c>
      <c r="E39" s="7">
        <f t="shared" si="1"/>
        <v>111.46496815286623</v>
      </c>
      <c r="F39" s="7">
        <f t="shared" si="2"/>
        <v>1.1146496815286624</v>
      </c>
      <c r="G39" s="7">
        <f t="shared" si="3"/>
        <v>3.9012738853503182</v>
      </c>
      <c r="H39" s="8"/>
      <c r="I39" s="8"/>
    </row>
    <row r="40" spans="1:9" ht="16">
      <c r="A40" s="5">
        <v>39</v>
      </c>
      <c r="B40" s="5">
        <v>406</v>
      </c>
      <c r="C40" s="5">
        <v>514</v>
      </c>
      <c r="D40" s="6">
        <f t="shared" si="0"/>
        <v>0.78988326848249024</v>
      </c>
      <c r="E40" s="7">
        <f t="shared" si="1"/>
        <v>81.847133757961785</v>
      </c>
      <c r="F40" s="7">
        <f t="shared" si="2"/>
        <v>0.81847133757961787</v>
      </c>
      <c r="G40" s="7">
        <f t="shared" si="3"/>
        <v>2.1034713375796183</v>
      </c>
      <c r="H40" s="8"/>
      <c r="I40" s="8"/>
    </row>
    <row r="41" spans="1:9" ht="16">
      <c r="A41" s="5">
        <v>40</v>
      </c>
      <c r="B41" s="5">
        <v>205</v>
      </c>
      <c r="C41" s="5">
        <v>470</v>
      </c>
      <c r="D41" s="6">
        <f t="shared" si="0"/>
        <v>0.43617021276595747</v>
      </c>
      <c r="E41" s="7">
        <f t="shared" si="1"/>
        <v>74.840764331210181</v>
      </c>
      <c r="F41" s="7">
        <f t="shared" si="2"/>
        <v>0.74840764331210186</v>
      </c>
      <c r="G41" s="7">
        <f t="shared" si="3"/>
        <v>1.7587579617834395</v>
      </c>
      <c r="H41" s="8"/>
      <c r="I41" s="8"/>
    </row>
    <row r="42" spans="1:9" ht="16">
      <c r="A42" s="5">
        <v>41</v>
      </c>
      <c r="B42" s="5">
        <v>249</v>
      </c>
      <c r="C42" s="5">
        <v>500</v>
      </c>
      <c r="D42" s="6">
        <f t="shared" si="0"/>
        <v>0.498</v>
      </c>
      <c r="E42" s="7">
        <f t="shared" si="1"/>
        <v>79.617834394904449</v>
      </c>
      <c r="F42" s="7">
        <f t="shared" si="2"/>
        <v>0.79617834394904452</v>
      </c>
      <c r="G42" s="7">
        <f t="shared" si="3"/>
        <v>1.9904458598726114</v>
      </c>
      <c r="H42" s="8"/>
      <c r="I42" s="8"/>
    </row>
    <row r="43" spans="1:9" ht="16">
      <c r="A43" s="5">
        <v>42</v>
      </c>
      <c r="B43" s="5">
        <v>185</v>
      </c>
      <c r="C43" s="5">
        <v>420</v>
      </c>
      <c r="D43" s="6">
        <f t="shared" si="0"/>
        <v>0.44047619047619047</v>
      </c>
      <c r="E43" s="7">
        <f t="shared" si="1"/>
        <v>66.878980891719749</v>
      </c>
      <c r="F43" s="7">
        <f t="shared" si="2"/>
        <v>0.66878980891719753</v>
      </c>
      <c r="G43" s="7">
        <f t="shared" si="3"/>
        <v>1.4044585987261151</v>
      </c>
      <c r="H43" s="8"/>
      <c r="I43" s="8"/>
    </row>
    <row r="44" spans="1:9" ht="16">
      <c r="A44" s="5">
        <v>43</v>
      </c>
      <c r="B44" s="5">
        <v>85</v>
      </c>
      <c r="C44" s="5">
        <v>253</v>
      </c>
      <c r="D44" s="6">
        <f t="shared" si="0"/>
        <v>0.33596837944664032</v>
      </c>
      <c r="E44" s="7">
        <f t="shared" si="1"/>
        <v>40.286624203821653</v>
      </c>
      <c r="F44" s="7">
        <f t="shared" si="2"/>
        <v>0.40286624203821653</v>
      </c>
      <c r="G44" s="7">
        <f t="shared" si="3"/>
        <v>0.50962579617834391</v>
      </c>
      <c r="H44" s="7"/>
      <c r="I44" s="7"/>
    </row>
    <row r="45" spans="1:9" ht="16">
      <c r="A45" s="5">
        <v>44</v>
      </c>
      <c r="B45" s="5">
        <v>205</v>
      </c>
      <c r="C45" s="5">
        <v>467</v>
      </c>
      <c r="D45" s="6">
        <f t="shared" si="0"/>
        <v>0.43897216274089934</v>
      </c>
      <c r="E45" s="7">
        <f t="shared" si="1"/>
        <v>74.363057324840767</v>
      </c>
      <c r="F45" s="7">
        <f t="shared" si="2"/>
        <v>0.74363057324840764</v>
      </c>
      <c r="G45" s="7">
        <f t="shared" si="3"/>
        <v>1.7363773885350318</v>
      </c>
      <c r="H45" s="8"/>
      <c r="I45" s="8"/>
    </row>
    <row r="46" spans="1:9" ht="16">
      <c r="A46" s="5">
        <v>45</v>
      </c>
      <c r="B46" s="5">
        <v>292</v>
      </c>
      <c r="C46" s="5">
        <v>565</v>
      </c>
      <c r="D46" s="6">
        <f t="shared" si="0"/>
        <v>0.51681415929203545</v>
      </c>
      <c r="E46" s="7">
        <f t="shared" si="1"/>
        <v>89.968152866242036</v>
      </c>
      <c r="F46" s="7">
        <f t="shared" si="2"/>
        <v>0.89968152866242035</v>
      </c>
      <c r="G46" s="7">
        <f t="shared" si="3"/>
        <v>2.5416003184713376</v>
      </c>
      <c r="H46" s="8"/>
      <c r="I46" s="8"/>
    </row>
    <row r="47" spans="1:9" ht="16">
      <c r="A47" s="5">
        <v>46</v>
      </c>
      <c r="B47" s="5">
        <v>185</v>
      </c>
      <c r="C47" s="5">
        <v>584</v>
      </c>
      <c r="D47" s="6">
        <f t="shared" si="0"/>
        <v>0.31678082191780821</v>
      </c>
      <c r="E47" s="7">
        <f t="shared" si="1"/>
        <v>92.99363057324841</v>
      </c>
      <c r="F47" s="7">
        <f t="shared" si="2"/>
        <v>0.92993630573248409</v>
      </c>
      <c r="G47" s="7">
        <f t="shared" si="3"/>
        <v>2.715414012738854</v>
      </c>
      <c r="H47" s="8"/>
      <c r="I47" s="8"/>
    </row>
    <row r="48" spans="1:9" ht="16">
      <c r="A48" s="5">
        <v>47</v>
      </c>
      <c r="B48" s="5">
        <v>341</v>
      </c>
      <c r="C48" s="5">
        <v>870</v>
      </c>
      <c r="D48" s="6">
        <f t="shared" si="0"/>
        <v>0.39195402298850573</v>
      </c>
      <c r="E48" s="7">
        <f t="shared" si="1"/>
        <v>138.53503184713375</v>
      </c>
      <c r="F48" s="7">
        <f t="shared" si="2"/>
        <v>1.3853503184713376</v>
      </c>
      <c r="G48" s="7">
        <f t="shared" si="3"/>
        <v>6.026273885350319</v>
      </c>
      <c r="H48" s="8"/>
      <c r="I48" s="8"/>
    </row>
    <row r="49" spans="1:9" ht="16">
      <c r="A49" s="5">
        <v>48</v>
      </c>
      <c r="B49" s="5">
        <v>350</v>
      </c>
      <c r="C49" s="5">
        <v>565</v>
      </c>
      <c r="D49" s="6">
        <f t="shared" si="0"/>
        <v>0.61946902654867253</v>
      </c>
      <c r="E49" s="7">
        <f t="shared" si="1"/>
        <v>89.968152866242036</v>
      </c>
      <c r="F49" s="7">
        <f t="shared" si="2"/>
        <v>0.89968152866242035</v>
      </c>
      <c r="G49" s="7">
        <f t="shared" si="3"/>
        <v>2.5416003184713376</v>
      </c>
      <c r="H49" s="8"/>
      <c r="I49" s="8"/>
    </row>
    <row r="50" spans="1:9" ht="16">
      <c r="A50" s="5">
        <v>49</v>
      </c>
      <c r="B50" s="5">
        <v>82</v>
      </c>
      <c r="C50" s="5">
        <v>254</v>
      </c>
      <c r="D50" s="6">
        <f t="shared" si="0"/>
        <v>0.32283464566929132</v>
      </c>
      <c r="E50" s="7">
        <f t="shared" si="1"/>
        <v>40.445859872611464</v>
      </c>
      <c r="F50" s="7">
        <f t="shared" si="2"/>
        <v>0.40445859872611467</v>
      </c>
      <c r="G50" s="7">
        <f t="shared" si="3"/>
        <v>0.51366242038216559</v>
      </c>
      <c r="H50" s="8"/>
      <c r="I50" s="8"/>
    </row>
    <row r="51" spans="1:9" ht="16">
      <c r="A51" s="5">
        <v>50</v>
      </c>
      <c r="B51" s="5">
        <v>78</v>
      </c>
      <c r="C51" s="5">
        <v>550</v>
      </c>
      <c r="D51" s="6">
        <f t="shared" si="0"/>
        <v>0.14181818181818182</v>
      </c>
      <c r="E51" s="7">
        <f t="shared" si="1"/>
        <v>87.579617834394895</v>
      </c>
      <c r="F51" s="7">
        <f t="shared" si="2"/>
        <v>0.87579617834394896</v>
      </c>
      <c r="G51" s="7">
        <f t="shared" si="3"/>
        <v>2.4084394904458595</v>
      </c>
      <c r="H51" s="8"/>
      <c r="I51" s="8"/>
    </row>
    <row r="52" spans="1:9" ht="16">
      <c r="A52" s="5">
        <v>51</v>
      </c>
      <c r="B52" s="5">
        <v>190</v>
      </c>
      <c r="C52" s="5">
        <v>660</v>
      </c>
      <c r="D52" s="6">
        <f t="shared" si="0"/>
        <v>0.2878787878787879</v>
      </c>
      <c r="E52" s="7">
        <f t="shared" si="1"/>
        <v>105.09554140127388</v>
      </c>
      <c r="F52" s="7">
        <f t="shared" si="2"/>
        <v>1.0509554140127388</v>
      </c>
      <c r="G52" s="7">
        <f t="shared" si="3"/>
        <v>3.4681528662420384</v>
      </c>
      <c r="H52" s="8"/>
      <c r="I52" s="8"/>
    </row>
    <row r="53" spans="1:9" ht="16">
      <c r="A53" s="5">
        <v>52</v>
      </c>
      <c r="B53" s="5">
        <v>195</v>
      </c>
      <c r="C53" s="5">
        <v>500</v>
      </c>
      <c r="D53" s="6">
        <f t="shared" si="0"/>
        <v>0.39</v>
      </c>
      <c r="E53" s="7">
        <f t="shared" si="1"/>
        <v>79.617834394904449</v>
      </c>
      <c r="F53" s="7">
        <f t="shared" si="2"/>
        <v>0.79617834394904452</v>
      </c>
      <c r="G53" s="7">
        <f t="shared" si="3"/>
        <v>1.9904458598726114</v>
      </c>
      <c r="H53" s="8"/>
      <c r="I53" s="8"/>
    </row>
    <row r="54" spans="1:9" ht="16">
      <c r="A54" s="5">
        <v>53</v>
      </c>
      <c r="B54" s="5">
        <v>182</v>
      </c>
      <c r="C54" s="5">
        <v>700</v>
      </c>
      <c r="D54" s="6">
        <f t="shared" si="0"/>
        <v>0.26</v>
      </c>
      <c r="E54" s="7">
        <f t="shared" si="1"/>
        <v>111.46496815286623</v>
      </c>
      <c r="F54" s="7">
        <f t="shared" si="2"/>
        <v>1.1146496815286624</v>
      </c>
      <c r="G54" s="7">
        <f t="shared" si="3"/>
        <v>3.9012738853503182</v>
      </c>
      <c r="H54" s="8"/>
      <c r="I54" s="8"/>
    </row>
    <row r="55" spans="1:9" ht="16">
      <c r="A55" s="5">
        <v>55</v>
      </c>
      <c r="B55" s="5">
        <v>249</v>
      </c>
      <c r="C55" s="5">
        <v>504</v>
      </c>
      <c r="D55" s="6">
        <f t="shared" si="0"/>
        <v>0.49404761904761907</v>
      </c>
      <c r="E55" s="7">
        <f t="shared" si="1"/>
        <v>80.254777070063696</v>
      </c>
      <c r="F55" s="7">
        <f t="shared" si="2"/>
        <v>0.80254777070063699</v>
      </c>
      <c r="G55" s="7">
        <f t="shared" si="3"/>
        <v>2.0224203821656053</v>
      </c>
      <c r="H55" s="8"/>
      <c r="I55" s="8"/>
    </row>
    <row r="56" spans="1:9" ht="16">
      <c r="A56" s="5">
        <v>56</v>
      </c>
      <c r="B56" s="5">
        <v>156</v>
      </c>
      <c r="C56" s="5">
        <v>486</v>
      </c>
      <c r="D56" s="6">
        <f t="shared" si="0"/>
        <v>0.32098765432098764</v>
      </c>
      <c r="E56" s="7">
        <f t="shared" si="1"/>
        <v>77.388535031847127</v>
      </c>
      <c r="F56" s="7">
        <f t="shared" si="2"/>
        <v>0.77388535031847128</v>
      </c>
      <c r="G56" s="7">
        <f t="shared" si="3"/>
        <v>1.880541401273885</v>
      </c>
      <c r="H56" s="8"/>
      <c r="I56" s="8"/>
    </row>
    <row r="57" spans="1:9" ht="16">
      <c r="A57" s="5">
        <v>57</v>
      </c>
      <c r="B57" s="5">
        <v>143</v>
      </c>
      <c r="C57" s="5">
        <v>391</v>
      </c>
      <c r="D57" s="6">
        <f t="shared" si="0"/>
        <v>0.3657289002557545</v>
      </c>
      <c r="E57" s="7">
        <f t="shared" si="1"/>
        <v>62.261146496815286</v>
      </c>
      <c r="F57" s="7">
        <f t="shared" si="2"/>
        <v>0.62261146496815289</v>
      </c>
      <c r="G57" s="7">
        <f t="shared" si="3"/>
        <v>1.2172054140127389</v>
      </c>
      <c r="H57" s="8"/>
      <c r="I57" s="8"/>
    </row>
    <row r="58" spans="1:9" ht="16">
      <c r="A58" s="5">
        <v>58</v>
      </c>
      <c r="B58" s="5">
        <v>267</v>
      </c>
      <c r="C58" s="5">
        <v>553</v>
      </c>
      <c r="D58" s="6">
        <f t="shared" si="0"/>
        <v>0.48282097649186256</v>
      </c>
      <c r="E58" s="7">
        <f t="shared" si="1"/>
        <v>88.057324840764323</v>
      </c>
      <c r="F58" s="7">
        <f t="shared" si="2"/>
        <v>0.88057324840764328</v>
      </c>
      <c r="G58" s="7">
        <f t="shared" si="3"/>
        <v>2.4347850318471336</v>
      </c>
      <c r="H58" s="8"/>
      <c r="I58" s="8"/>
    </row>
    <row r="59" spans="1:9" ht="16">
      <c r="A59" s="5">
        <v>59</v>
      </c>
      <c r="B59" s="5">
        <v>185</v>
      </c>
      <c r="C59" s="5">
        <v>691</v>
      </c>
      <c r="D59" s="6">
        <f t="shared" si="0"/>
        <v>0.26772793053545585</v>
      </c>
      <c r="E59" s="7">
        <f t="shared" si="1"/>
        <v>110.03184713375796</v>
      </c>
      <c r="F59" s="7">
        <f t="shared" si="2"/>
        <v>1.1003184713375795</v>
      </c>
      <c r="G59" s="7">
        <f t="shared" si="3"/>
        <v>3.8016003184713374</v>
      </c>
      <c r="H59" s="8"/>
      <c r="I59" s="8"/>
    </row>
    <row r="60" spans="1:9" ht="16">
      <c r="A60" s="5">
        <v>60</v>
      </c>
      <c r="B60" s="5">
        <v>121</v>
      </c>
      <c r="C60" s="5">
        <v>568</v>
      </c>
      <c r="D60" s="6">
        <f t="shared" si="0"/>
        <v>0.2130281690140845</v>
      </c>
      <c r="E60" s="7">
        <f t="shared" si="1"/>
        <v>90.445859872611464</v>
      </c>
      <c r="F60" s="7">
        <f t="shared" si="2"/>
        <v>0.90445859872611467</v>
      </c>
      <c r="G60" s="7">
        <f t="shared" si="3"/>
        <v>2.5686624203821657</v>
      </c>
      <c r="H60" s="8"/>
      <c r="I60" s="8"/>
    </row>
    <row r="61" spans="1:9" ht="16">
      <c r="A61" s="5">
        <v>61</v>
      </c>
      <c r="B61" s="5">
        <v>228</v>
      </c>
      <c r="C61" s="5">
        <v>555</v>
      </c>
      <c r="D61" s="6">
        <f t="shared" si="0"/>
        <v>0.41081081081081083</v>
      </c>
      <c r="E61" s="7">
        <f t="shared" si="1"/>
        <v>88.375796178343947</v>
      </c>
      <c r="F61" s="7">
        <f t="shared" si="2"/>
        <v>0.88375796178343946</v>
      </c>
      <c r="G61" s="7">
        <f t="shared" si="3"/>
        <v>2.4524283439490446</v>
      </c>
      <c r="H61" s="8"/>
      <c r="I61" s="8"/>
    </row>
    <row r="62" spans="1:9" ht="16">
      <c r="A62" s="5">
        <v>62</v>
      </c>
      <c r="B62" s="5">
        <v>398</v>
      </c>
      <c r="C62" s="5">
        <v>603</v>
      </c>
      <c r="D62" s="6">
        <f t="shared" si="0"/>
        <v>0.66003316749585406</v>
      </c>
      <c r="E62" s="7">
        <f t="shared" si="1"/>
        <v>96.01910828025477</v>
      </c>
      <c r="F62" s="7">
        <f t="shared" si="2"/>
        <v>0.96019108280254772</v>
      </c>
      <c r="G62" s="7">
        <f t="shared" si="3"/>
        <v>2.8949761146496815</v>
      </c>
      <c r="H62" s="8"/>
      <c r="I62" s="8"/>
    </row>
    <row r="63" spans="1:9" ht="16">
      <c r="A63" s="5">
        <v>63</v>
      </c>
      <c r="B63" s="5">
        <v>286</v>
      </c>
      <c r="C63" s="5">
        <v>582</v>
      </c>
      <c r="D63" s="6">
        <f t="shared" si="0"/>
        <v>0.49140893470790376</v>
      </c>
      <c r="E63" s="7">
        <f t="shared" si="1"/>
        <v>92.675159235668787</v>
      </c>
      <c r="F63" s="7">
        <f t="shared" si="2"/>
        <v>0.92675159235668791</v>
      </c>
      <c r="G63" s="7">
        <f t="shared" si="3"/>
        <v>2.696847133757962</v>
      </c>
      <c r="H63" s="8"/>
      <c r="I63" s="8"/>
    </row>
    <row r="64" spans="1:9" ht="16">
      <c r="A64" s="5">
        <v>64</v>
      </c>
      <c r="B64" s="5">
        <v>135</v>
      </c>
      <c r="C64" s="5">
        <v>434</v>
      </c>
      <c r="D64" s="6">
        <f t="shared" si="0"/>
        <v>0.31105990783410137</v>
      </c>
      <c r="E64" s="7">
        <f t="shared" si="1"/>
        <v>69.108280254777071</v>
      </c>
      <c r="F64" s="7">
        <f t="shared" si="2"/>
        <v>0.69108280254777066</v>
      </c>
      <c r="G64" s="7">
        <f t="shared" si="3"/>
        <v>1.4996496815286622</v>
      </c>
      <c r="H64" s="9"/>
      <c r="I64" s="9"/>
    </row>
    <row r="65" spans="1:9" ht="16">
      <c r="A65" s="5">
        <v>65</v>
      </c>
      <c r="B65" s="5">
        <v>269</v>
      </c>
      <c r="C65" s="5">
        <v>588</v>
      </c>
      <c r="D65" s="6">
        <f t="shared" si="0"/>
        <v>0.45748299319727892</v>
      </c>
      <c r="E65" s="7">
        <f t="shared" si="1"/>
        <v>93.630573248407643</v>
      </c>
      <c r="F65" s="7">
        <f t="shared" si="2"/>
        <v>0.93630573248407645</v>
      </c>
      <c r="G65" s="7">
        <f t="shared" si="3"/>
        <v>2.7527388535031849</v>
      </c>
      <c r="H65" s="9"/>
      <c r="I65" s="9"/>
    </row>
    <row r="66" spans="1:9" ht="16">
      <c r="A66" s="5">
        <v>66</v>
      </c>
      <c r="B66" s="5">
        <v>301</v>
      </c>
      <c r="C66" s="5">
        <v>680</v>
      </c>
      <c r="D66" s="6">
        <f t="shared" ref="D66:D76" si="4">B66/C66</f>
        <v>0.44264705882352939</v>
      </c>
      <c r="E66" s="7">
        <f t="shared" ref="E66:E76" si="5">C66/2/3.14</f>
        <v>108.28025477707006</v>
      </c>
      <c r="F66" s="7">
        <f t="shared" ref="F66:F76" si="6">E66/100</f>
        <v>1.0828025477707006</v>
      </c>
      <c r="G66" s="7">
        <f t="shared" ref="G66:G76" si="7">3.14*F66*F66</f>
        <v>3.6815286624203818</v>
      </c>
      <c r="H66" s="9"/>
      <c r="I66" s="9"/>
    </row>
    <row r="67" spans="1:9" ht="16">
      <c r="A67" s="5">
        <v>67</v>
      </c>
      <c r="B67" s="5">
        <v>225</v>
      </c>
      <c r="C67" s="5">
        <v>437</v>
      </c>
      <c r="D67" s="6">
        <f t="shared" si="4"/>
        <v>0.51487414187643021</v>
      </c>
      <c r="E67" s="7">
        <f t="shared" si="5"/>
        <v>69.585987261146499</v>
      </c>
      <c r="F67" s="7">
        <f t="shared" si="6"/>
        <v>0.69585987261146498</v>
      </c>
      <c r="G67" s="7">
        <f t="shared" si="7"/>
        <v>1.520453821656051</v>
      </c>
      <c r="H67" s="9"/>
      <c r="I67" s="9"/>
    </row>
    <row r="68" spans="1:9" ht="16">
      <c r="A68" s="5">
        <v>68</v>
      </c>
      <c r="B68" s="5">
        <v>177</v>
      </c>
      <c r="C68" s="5">
        <v>561</v>
      </c>
      <c r="D68" s="6">
        <f t="shared" si="4"/>
        <v>0.31550802139037432</v>
      </c>
      <c r="E68" s="7">
        <f t="shared" si="5"/>
        <v>89.331210191082803</v>
      </c>
      <c r="F68" s="7">
        <f t="shared" si="6"/>
        <v>0.89331210191082799</v>
      </c>
      <c r="G68" s="7">
        <f t="shared" si="7"/>
        <v>2.5057404458598729</v>
      </c>
      <c r="H68" s="9"/>
      <c r="I68" s="9"/>
    </row>
    <row r="69" spans="1:9" ht="16">
      <c r="A69" s="5">
        <v>69</v>
      </c>
      <c r="B69" s="5">
        <v>215</v>
      </c>
      <c r="C69" s="5">
        <v>527</v>
      </c>
      <c r="D69" s="6">
        <f t="shared" si="4"/>
        <v>0.40796963946869069</v>
      </c>
      <c r="E69" s="7">
        <f t="shared" si="5"/>
        <v>83.917197452229303</v>
      </c>
      <c r="F69" s="7">
        <f t="shared" si="6"/>
        <v>0.83917197452229297</v>
      </c>
      <c r="G69" s="7">
        <f t="shared" si="7"/>
        <v>2.211218152866242</v>
      </c>
      <c r="H69" s="9"/>
      <c r="I69" s="9"/>
    </row>
    <row r="70" spans="1:9" ht="16">
      <c r="A70" s="5">
        <v>70</v>
      </c>
      <c r="B70" s="5">
        <v>224</v>
      </c>
      <c r="C70" s="5">
        <v>453</v>
      </c>
      <c r="D70" s="6">
        <f t="shared" si="4"/>
        <v>0.49448123620309054</v>
      </c>
      <c r="E70" s="7">
        <f t="shared" si="5"/>
        <v>72.133757961783431</v>
      </c>
      <c r="F70" s="7">
        <f t="shared" si="6"/>
        <v>0.72133757961783429</v>
      </c>
      <c r="G70" s="7">
        <f t="shared" si="7"/>
        <v>1.6338296178343945</v>
      </c>
      <c r="H70" s="9"/>
      <c r="I70" s="9"/>
    </row>
    <row r="71" spans="1:9" ht="16">
      <c r="A71" s="5">
        <v>71</v>
      </c>
      <c r="B71" s="5">
        <v>352</v>
      </c>
      <c r="C71" s="5">
        <v>616</v>
      </c>
      <c r="D71" s="6">
        <f t="shared" si="4"/>
        <v>0.5714285714285714</v>
      </c>
      <c r="E71" s="7">
        <f t="shared" si="5"/>
        <v>98.089171974522287</v>
      </c>
      <c r="F71" s="7">
        <f t="shared" si="6"/>
        <v>0.98089171974522282</v>
      </c>
      <c r="G71" s="7">
        <f t="shared" si="7"/>
        <v>3.0211464968152861</v>
      </c>
      <c r="H71" s="9"/>
      <c r="I71" s="9"/>
    </row>
    <row r="72" spans="1:9" ht="16">
      <c r="A72" s="5">
        <v>72</v>
      </c>
      <c r="B72" s="5">
        <v>204</v>
      </c>
      <c r="C72" s="5">
        <v>434</v>
      </c>
      <c r="D72" s="6">
        <f t="shared" si="4"/>
        <v>0.47004608294930877</v>
      </c>
      <c r="E72" s="7">
        <f t="shared" si="5"/>
        <v>69.108280254777071</v>
      </c>
      <c r="F72" s="7">
        <f t="shared" si="6"/>
        <v>0.69108280254777066</v>
      </c>
      <c r="G72" s="7">
        <f t="shared" si="7"/>
        <v>1.4996496815286622</v>
      </c>
      <c r="H72" s="9"/>
      <c r="I72" s="9"/>
    </row>
    <row r="73" spans="1:9" ht="16">
      <c r="A73" s="5">
        <v>73</v>
      </c>
      <c r="B73" s="5">
        <v>290</v>
      </c>
      <c r="C73" s="5">
        <v>419</v>
      </c>
      <c r="D73" s="6">
        <f t="shared" si="4"/>
        <v>0.69212410501193322</v>
      </c>
      <c r="E73" s="7">
        <f t="shared" si="5"/>
        <v>66.71974522292993</v>
      </c>
      <c r="F73" s="7">
        <f t="shared" si="6"/>
        <v>0.66719745222929927</v>
      </c>
      <c r="G73" s="7">
        <f t="shared" si="7"/>
        <v>1.3977786624203818</v>
      </c>
      <c r="H73" s="9"/>
      <c r="I73" s="9"/>
    </row>
    <row r="74" spans="1:9" ht="16">
      <c r="A74" s="5">
        <v>89</v>
      </c>
      <c r="B74" s="5">
        <v>243</v>
      </c>
      <c r="C74" s="5">
        <v>508</v>
      </c>
      <c r="D74" s="6">
        <f t="shared" si="4"/>
        <v>0.47834645669291337</v>
      </c>
      <c r="E74" s="7">
        <f t="shared" si="5"/>
        <v>80.891719745222929</v>
      </c>
      <c r="F74" s="7">
        <f t="shared" si="6"/>
        <v>0.80891719745222934</v>
      </c>
      <c r="G74" s="7">
        <f t="shared" si="7"/>
        <v>2.0546496815286623</v>
      </c>
      <c r="H74" s="9"/>
      <c r="I74" s="9"/>
    </row>
    <row r="75" spans="1:9" ht="16">
      <c r="A75" s="5">
        <v>90</v>
      </c>
      <c r="B75" s="5">
        <v>131</v>
      </c>
      <c r="C75" s="5">
        <v>374</v>
      </c>
      <c r="D75" s="6">
        <f t="shared" si="4"/>
        <v>0.3502673796791444</v>
      </c>
      <c r="E75" s="7">
        <f t="shared" si="5"/>
        <v>59.554140127388536</v>
      </c>
      <c r="F75" s="7">
        <f t="shared" si="6"/>
        <v>0.59554140127388533</v>
      </c>
      <c r="G75" s="7">
        <f t="shared" si="7"/>
        <v>1.1136624203821657</v>
      </c>
      <c r="H75" s="9"/>
      <c r="I75" s="9"/>
    </row>
    <row r="76" spans="1:9" ht="16">
      <c r="A76" s="5">
        <v>115</v>
      </c>
      <c r="B76" s="5">
        <v>231</v>
      </c>
      <c r="C76" s="5">
        <v>620</v>
      </c>
      <c r="D76" s="6">
        <f t="shared" si="4"/>
        <v>0.3725806451612903</v>
      </c>
      <c r="E76" s="7">
        <f t="shared" si="5"/>
        <v>98.72611464968152</v>
      </c>
      <c r="F76" s="7">
        <f t="shared" si="6"/>
        <v>0.98726114649681518</v>
      </c>
      <c r="G76" s="7">
        <f t="shared" si="7"/>
        <v>3.0605095541401268</v>
      </c>
      <c r="H76" s="9"/>
      <c r="I76" s="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1"/>
  <sheetViews>
    <sheetView workbookViewId="0">
      <selection activeCell="B1" sqref="B1"/>
    </sheetView>
  </sheetViews>
  <sheetFormatPr baseColWidth="10" defaultColWidth="8.83203125" defaultRowHeight="16"/>
  <cols>
    <col min="1" max="1" width="24.83203125" style="12" customWidth="1"/>
    <col min="2" max="2" width="27" style="14" customWidth="1"/>
    <col min="3" max="3" width="16.83203125" style="12" customWidth="1"/>
    <col min="4" max="4" width="16.33203125" style="12" customWidth="1"/>
    <col min="5" max="5" width="16" style="12" customWidth="1"/>
    <col min="6" max="6" width="15.83203125" style="12" customWidth="1"/>
    <col min="7" max="7" width="12.6640625" style="12" customWidth="1"/>
    <col min="8" max="8" width="14.83203125" style="12" customWidth="1"/>
    <col min="9" max="9" width="14.1640625" style="12" customWidth="1"/>
    <col min="10" max="10" width="10" style="12" bestFit="1" customWidth="1"/>
    <col min="11" max="16384" width="8.83203125" style="12"/>
  </cols>
  <sheetData>
    <row r="1" spans="1:7" s="28" customFormat="1">
      <c r="A1" s="28" t="s">
        <v>0</v>
      </c>
      <c r="B1" s="29">
        <v>42132</v>
      </c>
      <c r="C1" s="28">
        <v>42138</v>
      </c>
      <c r="D1" s="28">
        <v>42154</v>
      </c>
      <c r="E1" s="28">
        <v>42170</v>
      </c>
      <c r="F1" s="28">
        <v>42200</v>
      </c>
      <c r="G1" s="28">
        <v>42264</v>
      </c>
    </row>
    <row r="2" spans="1:7">
      <c r="A2" s="12" t="s">
        <v>85</v>
      </c>
      <c r="B2" s="14">
        <v>40</v>
      </c>
      <c r="C2" s="12">
        <v>31</v>
      </c>
      <c r="D2" s="12">
        <v>15</v>
      </c>
      <c r="E2" s="12">
        <v>5</v>
      </c>
      <c r="F2" s="12">
        <v>5</v>
      </c>
      <c r="G2" s="12">
        <v>5</v>
      </c>
    </row>
    <row r="3" spans="1:7">
      <c r="A3" s="12" t="s">
        <v>85</v>
      </c>
      <c r="B3" s="14">
        <v>40</v>
      </c>
      <c r="C3" s="12">
        <v>32</v>
      </c>
      <c r="D3" s="12">
        <v>13</v>
      </c>
      <c r="E3" s="12">
        <v>6</v>
      </c>
      <c r="F3" s="12">
        <v>5</v>
      </c>
      <c r="G3" s="12">
        <v>5</v>
      </c>
    </row>
    <row r="4" spans="1:7">
      <c r="A4" s="12" t="s">
        <v>85</v>
      </c>
      <c r="B4" s="14">
        <v>40</v>
      </c>
      <c r="C4" s="12">
        <v>26</v>
      </c>
      <c r="D4" s="12">
        <v>16</v>
      </c>
      <c r="E4" s="12">
        <v>4</v>
      </c>
      <c r="F4" s="12">
        <v>4</v>
      </c>
      <c r="G4" s="12">
        <v>4</v>
      </c>
    </row>
    <row r="5" spans="1:7">
      <c r="A5" s="12" t="s">
        <v>85</v>
      </c>
      <c r="B5" s="14">
        <v>40</v>
      </c>
      <c r="C5" s="12">
        <v>22</v>
      </c>
      <c r="D5" s="12">
        <v>11</v>
      </c>
      <c r="E5" s="12">
        <v>3</v>
      </c>
      <c r="F5" s="12">
        <v>3</v>
      </c>
      <c r="G5" s="12">
        <v>3</v>
      </c>
    </row>
    <row r="6" spans="1:7">
      <c r="A6" s="12" t="s">
        <v>85</v>
      </c>
      <c r="B6" s="14">
        <v>40</v>
      </c>
      <c r="C6" s="12">
        <v>24</v>
      </c>
      <c r="D6" s="12">
        <v>13</v>
      </c>
      <c r="E6" s="12">
        <v>7</v>
      </c>
      <c r="F6" s="12">
        <v>7</v>
      </c>
      <c r="G6" s="12">
        <v>7</v>
      </c>
    </row>
    <row r="7" spans="1:7">
      <c r="A7" s="12" t="s">
        <v>85</v>
      </c>
      <c r="B7" s="14">
        <v>40</v>
      </c>
      <c r="C7" s="12">
        <v>26</v>
      </c>
      <c r="D7" s="12">
        <v>16</v>
      </c>
      <c r="E7" s="12">
        <v>6</v>
      </c>
      <c r="F7" s="12">
        <v>6</v>
      </c>
      <c r="G7" s="12">
        <v>6</v>
      </c>
    </row>
    <row r="8" spans="1:7">
      <c r="A8" s="12" t="s">
        <v>85</v>
      </c>
      <c r="B8" s="14">
        <v>40</v>
      </c>
      <c r="C8" s="12">
        <v>23</v>
      </c>
      <c r="D8" s="12">
        <v>19</v>
      </c>
      <c r="E8" s="12">
        <v>8</v>
      </c>
      <c r="F8" s="12">
        <v>8</v>
      </c>
      <c r="G8" s="12">
        <v>8</v>
      </c>
    </row>
    <row r="9" spans="1:7">
      <c r="A9" s="12" t="s">
        <v>85</v>
      </c>
      <c r="B9" s="14">
        <v>40</v>
      </c>
      <c r="C9" s="12">
        <v>21</v>
      </c>
      <c r="D9" s="12">
        <v>17</v>
      </c>
      <c r="E9" s="12">
        <v>9</v>
      </c>
      <c r="F9" s="12">
        <v>8</v>
      </c>
      <c r="G9" s="12">
        <v>8</v>
      </c>
    </row>
    <row r="10" spans="1:7">
      <c r="A10" s="12" t="s">
        <v>85</v>
      </c>
      <c r="B10" s="14">
        <v>40</v>
      </c>
      <c r="C10" s="12">
        <v>27</v>
      </c>
      <c r="D10" s="12">
        <v>18</v>
      </c>
      <c r="E10" s="12">
        <v>5</v>
      </c>
      <c r="F10" s="12">
        <v>5</v>
      </c>
      <c r="G10" s="12">
        <v>5</v>
      </c>
    </row>
    <row r="11" spans="1:7">
      <c r="A11" s="12" t="s">
        <v>85</v>
      </c>
      <c r="B11" s="14">
        <v>40</v>
      </c>
      <c r="C11" s="12">
        <v>30</v>
      </c>
      <c r="D11" s="12">
        <v>15</v>
      </c>
      <c r="E11" s="12">
        <v>6</v>
      </c>
      <c r="F11" s="12">
        <v>6</v>
      </c>
      <c r="G11" s="12">
        <v>6</v>
      </c>
    </row>
    <row r="12" spans="1:7">
      <c r="A12" s="12" t="s">
        <v>86</v>
      </c>
      <c r="B12" s="14">
        <v>40</v>
      </c>
      <c r="C12" s="12">
        <v>26</v>
      </c>
      <c r="D12" s="12">
        <v>9</v>
      </c>
      <c r="E12" s="12">
        <v>2</v>
      </c>
      <c r="F12" s="12">
        <v>0</v>
      </c>
      <c r="G12" s="12">
        <v>0</v>
      </c>
    </row>
    <row r="13" spans="1:7">
      <c r="A13" s="12" t="s">
        <v>86</v>
      </c>
      <c r="B13" s="14">
        <v>40</v>
      </c>
      <c r="C13" s="12">
        <v>25</v>
      </c>
      <c r="D13" s="12">
        <v>6</v>
      </c>
      <c r="E13" s="12">
        <v>6</v>
      </c>
      <c r="F13" s="12">
        <v>1</v>
      </c>
      <c r="G13" s="12">
        <v>1</v>
      </c>
    </row>
    <row r="14" spans="1:7">
      <c r="A14" s="12" t="s">
        <v>86</v>
      </c>
      <c r="B14" s="14">
        <v>40</v>
      </c>
      <c r="C14" s="12">
        <v>21</v>
      </c>
      <c r="D14" s="12">
        <v>3</v>
      </c>
      <c r="E14" s="12">
        <v>0</v>
      </c>
      <c r="F14" s="12">
        <v>0</v>
      </c>
      <c r="G14" s="12">
        <v>0</v>
      </c>
    </row>
    <row r="15" spans="1:7">
      <c r="A15" s="12" t="s">
        <v>86</v>
      </c>
      <c r="B15" s="14">
        <v>40</v>
      </c>
      <c r="C15" s="12">
        <v>31</v>
      </c>
      <c r="D15" s="12">
        <v>5</v>
      </c>
      <c r="E15" s="12">
        <v>1</v>
      </c>
      <c r="F15" s="12">
        <v>0</v>
      </c>
      <c r="G15" s="12">
        <v>0</v>
      </c>
    </row>
    <row r="16" spans="1:7">
      <c r="A16" s="12" t="s">
        <v>86</v>
      </c>
      <c r="B16" s="14">
        <v>40</v>
      </c>
      <c r="C16" s="12">
        <v>24</v>
      </c>
      <c r="D16" s="12">
        <v>4</v>
      </c>
      <c r="E16" s="12">
        <v>2</v>
      </c>
      <c r="F16" s="12">
        <v>0</v>
      </c>
      <c r="G16" s="12">
        <v>0</v>
      </c>
    </row>
    <row r="17" spans="1:7">
      <c r="A17" s="12" t="s">
        <v>86</v>
      </c>
      <c r="B17" s="14">
        <v>40</v>
      </c>
      <c r="C17" s="12">
        <v>26</v>
      </c>
      <c r="D17" s="12">
        <v>7</v>
      </c>
      <c r="E17" s="12">
        <v>0</v>
      </c>
      <c r="F17" s="12">
        <v>0</v>
      </c>
      <c r="G17" s="12">
        <v>0</v>
      </c>
    </row>
    <row r="18" spans="1:7">
      <c r="A18" s="12" t="s">
        <v>86</v>
      </c>
      <c r="B18" s="14">
        <v>40</v>
      </c>
      <c r="C18" s="12">
        <v>19</v>
      </c>
      <c r="D18" s="12">
        <v>8</v>
      </c>
      <c r="E18" s="12">
        <v>1</v>
      </c>
      <c r="F18" s="12">
        <v>0</v>
      </c>
      <c r="G18" s="12">
        <v>0</v>
      </c>
    </row>
    <row r="19" spans="1:7">
      <c r="A19" s="12" t="s">
        <v>86</v>
      </c>
      <c r="B19" s="14">
        <v>40</v>
      </c>
      <c r="C19" s="12">
        <v>21</v>
      </c>
      <c r="D19" s="12">
        <v>5</v>
      </c>
      <c r="E19" s="12">
        <v>2</v>
      </c>
      <c r="F19" s="12">
        <v>0</v>
      </c>
      <c r="G19" s="12">
        <v>0</v>
      </c>
    </row>
    <row r="20" spans="1:7">
      <c r="A20" s="12" t="s">
        <v>86</v>
      </c>
      <c r="B20" s="14">
        <v>40</v>
      </c>
      <c r="C20" s="12">
        <v>23</v>
      </c>
      <c r="D20" s="12">
        <v>6</v>
      </c>
      <c r="E20" s="12">
        <v>0</v>
      </c>
      <c r="F20" s="12">
        <v>0</v>
      </c>
      <c r="G20" s="12">
        <v>0</v>
      </c>
    </row>
    <row r="21" spans="1:7">
      <c r="A21" s="12" t="s">
        <v>86</v>
      </c>
      <c r="B21" s="14">
        <v>40</v>
      </c>
      <c r="C21" s="12">
        <v>24</v>
      </c>
      <c r="D21" s="12">
        <v>14</v>
      </c>
      <c r="E21" s="12">
        <v>3</v>
      </c>
      <c r="F21" s="12">
        <v>2</v>
      </c>
      <c r="G21" s="12">
        <v>2</v>
      </c>
    </row>
    <row r="22" spans="1:7">
      <c r="A22" s="12" t="s">
        <v>87</v>
      </c>
      <c r="B22" s="14">
        <v>40</v>
      </c>
      <c r="C22" s="12">
        <v>6</v>
      </c>
      <c r="D22" s="12">
        <v>0</v>
      </c>
      <c r="E22" s="12">
        <v>0</v>
      </c>
      <c r="F22" s="12">
        <v>0</v>
      </c>
      <c r="G22" s="12">
        <v>0</v>
      </c>
    </row>
    <row r="23" spans="1:7">
      <c r="A23" s="12" t="s">
        <v>87</v>
      </c>
      <c r="B23" s="14">
        <v>40</v>
      </c>
      <c r="C23" s="12">
        <v>2</v>
      </c>
      <c r="D23" s="12">
        <v>0</v>
      </c>
      <c r="E23" s="12">
        <v>0</v>
      </c>
      <c r="F23" s="12">
        <v>0</v>
      </c>
      <c r="G23" s="12">
        <v>0</v>
      </c>
    </row>
    <row r="24" spans="1:7">
      <c r="A24" s="12" t="s">
        <v>87</v>
      </c>
      <c r="B24" s="14">
        <v>40</v>
      </c>
      <c r="C24" s="12">
        <v>3</v>
      </c>
      <c r="D24" s="12">
        <v>0</v>
      </c>
      <c r="E24" s="12">
        <v>0</v>
      </c>
      <c r="F24" s="12">
        <v>0</v>
      </c>
      <c r="G24" s="12">
        <v>0</v>
      </c>
    </row>
    <row r="25" spans="1:7">
      <c r="A25" s="12" t="s">
        <v>87</v>
      </c>
      <c r="B25" s="14">
        <v>40</v>
      </c>
      <c r="C25" s="12">
        <v>5</v>
      </c>
      <c r="D25" s="12">
        <v>0</v>
      </c>
      <c r="E25" s="12">
        <v>0</v>
      </c>
      <c r="F25" s="12">
        <v>0</v>
      </c>
      <c r="G25" s="12">
        <v>0</v>
      </c>
    </row>
    <row r="26" spans="1:7">
      <c r="A26" s="12" t="s">
        <v>87</v>
      </c>
      <c r="B26" s="14">
        <v>40</v>
      </c>
      <c r="C26" s="12">
        <v>6</v>
      </c>
      <c r="D26" s="12">
        <v>0</v>
      </c>
      <c r="E26" s="12">
        <v>0</v>
      </c>
      <c r="F26" s="12">
        <v>0</v>
      </c>
      <c r="G26" s="12">
        <v>0</v>
      </c>
    </row>
    <row r="27" spans="1:7">
      <c r="A27" s="12" t="s">
        <v>87</v>
      </c>
      <c r="B27" s="14">
        <v>40</v>
      </c>
      <c r="C27" s="12">
        <v>4</v>
      </c>
      <c r="D27" s="12">
        <v>0</v>
      </c>
      <c r="E27" s="12">
        <v>0</v>
      </c>
      <c r="F27" s="12">
        <v>0</v>
      </c>
      <c r="G27" s="12">
        <v>0</v>
      </c>
    </row>
    <row r="28" spans="1:7">
      <c r="A28" s="12" t="s">
        <v>87</v>
      </c>
      <c r="B28" s="14">
        <v>40</v>
      </c>
      <c r="C28" s="12">
        <v>5</v>
      </c>
      <c r="D28" s="12">
        <v>0</v>
      </c>
      <c r="E28" s="12">
        <v>0</v>
      </c>
      <c r="F28" s="12">
        <v>0</v>
      </c>
      <c r="G28" s="12">
        <v>0</v>
      </c>
    </row>
    <row r="29" spans="1:7">
      <c r="A29" s="12" t="s">
        <v>87</v>
      </c>
      <c r="B29" s="14">
        <v>40</v>
      </c>
      <c r="C29" s="12">
        <v>3</v>
      </c>
      <c r="D29" s="12">
        <v>0</v>
      </c>
      <c r="E29" s="12">
        <v>0</v>
      </c>
      <c r="F29" s="12">
        <v>0</v>
      </c>
      <c r="G29" s="12">
        <v>0</v>
      </c>
    </row>
    <row r="30" spans="1:7">
      <c r="A30" s="12" t="s">
        <v>87</v>
      </c>
      <c r="B30" s="14">
        <v>40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</row>
    <row r="31" spans="1:7">
      <c r="A31" s="12" t="s">
        <v>87</v>
      </c>
      <c r="B31" s="14">
        <v>40</v>
      </c>
      <c r="C31" s="12">
        <v>5</v>
      </c>
      <c r="D31" s="12">
        <v>0</v>
      </c>
      <c r="E31" s="12">
        <v>0</v>
      </c>
      <c r="F31" s="12">
        <v>0</v>
      </c>
      <c r="G31" s="12">
        <v>0</v>
      </c>
    </row>
    <row r="32" spans="1:7">
      <c r="A32" s="12" t="s">
        <v>1</v>
      </c>
      <c r="B32" s="14">
        <v>40</v>
      </c>
      <c r="C32" s="12">
        <v>9</v>
      </c>
      <c r="D32" s="12">
        <v>0</v>
      </c>
      <c r="E32" s="12">
        <v>0</v>
      </c>
      <c r="F32" s="12">
        <v>0</v>
      </c>
      <c r="G32" s="12">
        <v>0</v>
      </c>
    </row>
    <row r="33" spans="1:7">
      <c r="A33" s="12" t="s">
        <v>1</v>
      </c>
      <c r="B33" s="14">
        <v>40</v>
      </c>
      <c r="C33" s="12">
        <v>11</v>
      </c>
      <c r="D33" s="12">
        <v>0</v>
      </c>
      <c r="E33" s="12">
        <v>0</v>
      </c>
      <c r="F33" s="12">
        <v>0</v>
      </c>
      <c r="G33" s="12">
        <v>0</v>
      </c>
    </row>
    <row r="34" spans="1:7">
      <c r="A34" s="12" t="s">
        <v>1</v>
      </c>
      <c r="B34" s="14">
        <v>40</v>
      </c>
      <c r="C34" s="12">
        <v>9</v>
      </c>
      <c r="D34" s="12">
        <v>0</v>
      </c>
      <c r="E34" s="12">
        <v>0</v>
      </c>
      <c r="F34" s="12">
        <v>0</v>
      </c>
      <c r="G34" s="12">
        <v>0</v>
      </c>
    </row>
    <row r="35" spans="1:7">
      <c r="A35" s="12" t="s">
        <v>1</v>
      </c>
      <c r="B35" s="14">
        <v>40</v>
      </c>
      <c r="C35" s="12">
        <v>12</v>
      </c>
      <c r="D35" s="12">
        <v>0</v>
      </c>
      <c r="E35" s="12">
        <v>0</v>
      </c>
      <c r="F35" s="12">
        <v>0</v>
      </c>
      <c r="G35" s="12">
        <v>0</v>
      </c>
    </row>
    <row r="36" spans="1:7">
      <c r="A36" s="12" t="s">
        <v>1</v>
      </c>
      <c r="B36" s="14">
        <v>40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</row>
    <row r="37" spans="1:7">
      <c r="A37" s="12" t="s">
        <v>1</v>
      </c>
      <c r="B37" s="14">
        <v>40</v>
      </c>
      <c r="C37" s="12">
        <v>10</v>
      </c>
      <c r="D37" s="12">
        <v>0</v>
      </c>
      <c r="E37" s="12">
        <v>0</v>
      </c>
      <c r="F37" s="12">
        <v>0</v>
      </c>
      <c r="G37" s="12">
        <v>0</v>
      </c>
    </row>
    <row r="38" spans="1:7">
      <c r="A38" s="12" t="s">
        <v>1</v>
      </c>
      <c r="B38" s="14">
        <v>40</v>
      </c>
      <c r="C38" s="12">
        <v>6</v>
      </c>
      <c r="D38" s="12">
        <v>0</v>
      </c>
      <c r="E38" s="12">
        <v>0</v>
      </c>
      <c r="F38" s="12">
        <v>0</v>
      </c>
      <c r="G38" s="12">
        <v>0</v>
      </c>
    </row>
    <row r="39" spans="1:7">
      <c r="A39" s="12" t="s">
        <v>1</v>
      </c>
      <c r="B39" s="14">
        <v>40</v>
      </c>
      <c r="C39" s="12">
        <v>3</v>
      </c>
      <c r="D39" s="12">
        <v>0</v>
      </c>
      <c r="E39" s="12">
        <v>0</v>
      </c>
      <c r="F39" s="12">
        <v>0</v>
      </c>
      <c r="G39" s="12">
        <v>0</v>
      </c>
    </row>
    <row r="40" spans="1:7">
      <c r="A40" s="12" t="s">
        <v>1</v>
      </c>
      <c r="B40" s="14">
        <v>40</v>
      </c>
      <c r="C40" s="12">
        <v>4</v>
      </c>
      <c r="D40" s="12">
        <v>0</v>
      </c>
      <c r="E40" s="12">
        <v>0</v>
      </c>
      <c r="F40" s="12">
        <v>0</v>
      </c>
      <c r="G40" s="12">
        <v>0</v>
      </c>
    </row>
    <row r="41" spans="1:7">
      <c r="A41" s="12" t="s">
        <v>1</v>
      </c>
      <c r="B41" s="14">
        <v>40</v>
      </c>
      <c r="C41" s="12">
        <v>8</v>
      </c>
      <c r="D41" s="12">
        <v>0</v>
      </c>
      <c r="E41" s="12">
        <v>0</v>
      </c>
      <c r="F41" s="12">
        <v>0</v>
      </c>
      <c r="G41" s="12">
        <v>0</v>
      </c>
    </row>
    <row r="42" spans="1:7">
      <c r="A42" s="12" t="s">
        <v>88</v>
      </c>
      <c r="B42" s="14">
        <v>40</v>
      </c>
      <c r="C42" s="12">
        <v>39</v>
      </c>
      <c r="D42" s="12">
        <v>17</v>
      </c>
      <c r="E42" s="12">
        <v>5</v>
      </c>
      <c r="F42" s="12">
        <v>5</v>
      </c>
      <c r="G42" s="12">
        <v>5</v>
      </c>
    </row>
    <row r="43" spans="1:7">
      <c r="A43" s="12" t="s">
        <v>88</v>
      </c>
      <c r="B43" s="14">
        <v>40</v>
      </c>
      <c r="C43" s="12">
        <v>38</v>
      </c>
      <c r="D43" s="12">
        <v>18</v>
      </c>
      <c r="E43" s="12">
        <v>6</v>
      </c>
      <c r="F43" s="12">
        <v>6</v>
      </c>
      <c r="G43" s="12">
        <v>6</v>
      </c>
    </row>
    <row r="44" spans="1:7">
      <c r="A44" s="12" t="s">
        <v>88</v>
      </c>
      <c r="B44" s="14">
        <v>40</v>
      </c>
      <c r="C44" s="12">
        <v>38</v>
      </c>
      <c r="D44" s="12">
        <v>21</v>
      </c>
      <c r="E44" s="12">
        <v>6</v>
      </c>
      <c r="F44" s="12">
        <v>6</v>
      </c>
      <c r="G44" s="12">
        <v>6</v>
      </c>
    </row>
    <row r="45" spans="1:7">
      <c r="A45" s="12" t="s">
        <v>88</v>
      </c>
      <c r="B45" s="14">
        <v>40</v>
      </c>
      <c r="C45" s="12">
        <v>39</v>
      </c>
      <c r="D45" s="12">
        <v>14</v>
      </c>
      <c r="E45" s="12">
        <v>8</v>
      </c>
      <c r="F45" s="12">
        <v>8</v>
      </c>
      <c r="G45" s="12">
        <v>8</v>
      </c>
    </row>
    <row r="46" spans="1:7">
      <c r="A46" s="12" t="s">
        <v>88</v>
      </c>
      <c r="B46" s="14">
        <v>40</v>
      </c>
      <c r="C46" s="12">
        <v>40</v>
      </c>
      <c r="D46" s="12">
        <v>19</v>
      </c>
      <c r="E46" s="12">
        <v>9</v>
      </c>
      <c r="F46" s="12">
        <v>9</v>
      </c>
      <c r="G46" s="12">
        <v>9</v>
      </c>
    </row>
    <row r="47" spans="1:7">
      <c r="A47" s="12" t="s">
        <v>88</v>
      </c>
      <c r="B47" s="14">
        <v>40</v>
      </c>
      <c r="C47" s="12">
        <v>39</v>
      </c>
      <c r="D47" s="12">
        <v>15</v>
      </c>
      <c r="E47" s="12">
        <v>8</v>
      </c>
      <c r="F47" s="12">
        <v>8</v>
      </c>
      <c r="G47" s="12">
        <v>8</v>
      </c>
    </row>
    <row r="48" spans="1:7">
      <c r="A48" s="12" t="s">
        <v>88</v>
      </c>
      <c r="B48" s="14">
        <v>40</v>
      </c>
      <c r="C48" s="12">
        <v>38</v>
      </c>
      <c r="D48" s="12">
        <v>14</v>
      </c>
      <c r="E48" s="12">
        <v>10</v>
      </c>
      <c r="F48" s="12">
        <v>8</v>
      </c>
      <c r="G48" s="12">
        <v>8</v>
      </c>
    </row>
    <row r="49" spans="1:7">
      <c r="A49" s="12" t="s">
        <v>88</v>
      </c>
      <c r="B49" s="14">
        <v>40</v>
      </c>
      <c r="C49" s="12">
        <v>40</v>
      </c>
      <c r="D49" s="12">
        <v>18</v>
      </c>
      <c r="E49" s="12">
        <v>9</v>
      </c>
      <c r="F49" s="12">
        <v>9</v>
      </c>
      <c r="G49" s="12">
        <v>9</v>
      </c>
    </row>
    <row r="50" spans="1:7">
      <c r="A50" s="12" t="s">
        <v>88</v>
      </c>
      <c r="B50" s="14">
        <v>40</v>
      </c>
      <c r="C50" s="12">
        <v>40</v>
      </c>
      <c r="D50" s="12">
        <v>18</v>
      </c>
      <c r="E50" s="12">
        <v>6</v>
      </c>
      <c r="F50" s="12">
        <v>6</v>
      </c>
      <c r="G50" s="12">
        <v>6</v>
      </c>
    </row>
    <row r="51" spans="1:7">
      <c r="A51" s="12" t="s">
        <v>88</v>
      </c>
      <c r="B51" s="14">
        <v>40</v>
      </c>
      <c r="C51" s="12">
        <v>40</v>
      </c>
      <c r="D51" s="12">
        <v>15</v>
      </c>
      <c r="E51" s="12">
        <v>9</v>
      </c>
      <c r="F51" s="12">
        <v>9</v>
      </c>
      <c r="G51" s="12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F18" sqref="F18"/>
    </sheetView>
  </sheetViews>
  <sheetFormatPr baseColWidth="10" defaultColWidth="8.83203125" defaultRowHeight="16"/>
  <cols>
    <col min="1" max="1" width="32.33203125" style="12" customWidth="1"/>
    <col min="2" max="2" width="11.33203125" style="12" customWidth="1"/>
    <col min="3" max="3" width="12.5" style="12" bestFit="1" customWidth="1"/>
    <col min="4" max="4" width="11.6640625" style="12" customWidth="1"/>
    <col min="5" max="6" width="12.1640625" style="12" bestFit="1" customWidth="1"/>
    <col min="7" max="7" width="12.83203125" style="12" customWidth="1"/>
    <col min="8" max="8" width="11.5" style="12" customWidth="1"/>
    <col min="9" max="9" width="13.5" style="14" customWidth="1"/>
    <col min="10" max="10" width="13.33203125" style="14" customWidth="1"/>
    <col min="11" max="16384" width="8.83203125" style="12"/>
  </cols>
  <sheetData>
    <row r="1" spans="1:8">
      <c r="A1" s="12" t="s">
        <v>60</v>
      </c>
      <c r="B1" s="13">
        <v>42170</v>
      </c>
      <c r="C1" s="13">
        <v>42199</v>
      </c>
      <c r="D1" s="13">
        <v>42231</v>
      </c>
      <c r="E1" s="13">
        <v>42264</v>
      </c>
      <c r="F1" s="13">
        <v>42291</v>
      </c>
      <c r="G1" s="13">
        <v>42363</v>
      </c>
      <c r="H1" s="13">
        <v>42384</v>
      </c>
    </row>
    <row r="2" spans="1:8">
      <c r="A2" s="12" t="s">
        <v>89</v>
      </c>
      <c r="B2" s="12">
        <v>0.15</v>
      </c>
      <c r="C2" s="12">
        <v>0.15</v>
      </c>
      <c r="D2" s="12">
        <v>1.2</v>
      </c>
      <c r="E2" s="12">
        <v>3.3</v>
      </c>
      <c r="F2" s="12">
        <v>4.3</v>
      </c>
      <c r="G2" s="12">
        <v>4.5</v>
      </c>
      <c r="H2" s="12">
        <v>7.1</v>
      </c>
    </row>
    <row r="3" spans="1:8">
      <c r="A3" s="12" t="s">
        <v>89</v>
      </c>
      <c r="B3" s="12">
        <v>0.15</v>
      </c>
      <c r="C3" s="12">
        <v>0.15</v>
      </c>
      <c r="D3" s="12">
        <v>1.3</v>
      </c>
      <c r="E3" s="12">
        <v>3.4</v>
      </c>
      <c r="F3" s="12">
        <v>4.2</v>
      </c>
      <c r="G3" s="12">
        <v>4.5999999999999996</v>
      </c>
      <c r="H3" s="12">
        <v>8.5</v>
      </c>
    </row>
    <row r="4" spans="1:8">
      <c r="A4" s="12" t="s">
        <v>89</v>
      </c>
      <c r="B4" s="12">
        <v>0.15</v>
      </c>
      <c r="C4" s="12">
        <v>0.15</v>
      </c>
      <c r="D4" s="12">
        <v>1.5</v>
      </c>
      <c r="E4" s="12">
        <v>3.2</v>
      </c>
      <c r="F4" s="12">
        <v>3.6</v>
      </c>
      <c r="G4" s="12">
        <v>5.2</v>
      </c>
      <c r="H4" s="12">
        <v>6.5</v>
      </c>
    </row>
    <row r="5" spans="1:8">
      <c r="A5" s="12" t="s">
        <v>89</v>
      </c>
      <c r="B5" s="12">
        <v>0.15</v>
      </c>
      <c r="C5" s="12">
        <v>0.15</v>
      </c>
      <c r="D5" s="12">
        <v>2.1</v>
      </c>
      <c r="E5" s="12">
        <v>3.5</v>
      </c>
      <c r="F5" s="12">
        <v>4.4000000000000004</v>
      </c>
      <c r="G5" s="12">
        <v>3.9</v>
      </c>
      <c r="H5" s="12">
        <v>6.3</v>
      </c>
    </row>
    <row r="6" spans="1:8">
      <c r="A6" s="12" t="s">
        <v>89</v>
      </c>
      <c r="B6" s="12">
        <v>0.15</v>
      </c>
      <c r="C6" s="12">
        <v>0.15</v>
      </c>
      <c r="D6" s="12">
        <v>2.2999999999999998</v>
      </c>
      <c r="E6" s="12">
        <v>3.4</v>
      </c>
      <c r="F6" s="12">
        <v>4.5999999999999996</v>
      </c>
      <c r="G6" s="12">
        <v>4.0999999999999996</v>
      </c>
      <c r="H6" s="12">
        <v>6.2</v>
      </c>
    </row>
    <row r="7" spans="1:8">
      <c r="A7" s="12" t="s">
        <v>89</v>
      </c>
      <c r="B7" s="12">
        <v>0.15</v>
      </c>
      <c r="C7" s="12">
        <v>0.15</v>
      </c>
      <c r="D7" s="12">
        <v>2.4</v>
      </c>
      <c r="E7" s="12">
        <v>3.1</v>
      </c>
      <c r="F7" s="12">
        <v>4.2</v>
      </c>
      <c r="G7" s="12">
        <v>8.5</v>
      </c>
      <c r="H7" s="12">
        <v>7.1</v>
      </c>
    </row>
    <row r="8" spans="1:8">
      <c r="A8" s="12" t="s">
        <v>89</v>
      </c>
      <c r="B8" s="12">
        <v>0.15</v>
      </c>
      <c r="C8" s="12">
        <v>0.15</v>
      </c>
      <c r="D8" s="12">
        <v>1.6</v>
      </c>
      <c r="E8" s="12">
        <v>2.9</v>
      </c>
      <c r="F8" s="12">
        <v>4.7</v>
      </c>
      <c r="G8" s="12">
        <v>3.6</v>
      </c>
      <c r="H8" s="12">
        <v>6.5</v>
      </c>
    </row>
    <row r="9" spans="1:8">
      <c r="A9" s="12" t="s">
        <v>89</v>
      </c>
      <c r="B9" s="12">
        <v>0.15</v>
      </c>
      <c r="C9" s="12">
        <v>0.15</v>
      </c>
      <c r="D9" s="12">
        <v>1.8</v>
      </c>
      <c r="E9" s="12">
        <v>3.5</v>
      </c>
      <c r="F9" s="12">
        <v>3.6</v>
      </c>
      <c r="G9" s="12">
        <v>7.5</v>
      </c>
      <c r="H9" s="12">
        <v>7.5</v>
      </c>
    </row>
    <row r="10" spans="1:8">
      <c r="A10" s="12" t="s">
        <v>89</v>
      </c>
      <c r="B10" s="12">
        <v>0.15</v>
      </c>
      <c r="C10" s="12">
        <v>0.15</v>
      </c>
      <c r="D10" s="12">
        <v>2.5</v>
      </c>
      <c r="E10" s="12">
        <v>3.1</v>
      </c>
      <c r="F10" s="12">
        <v>3.8</v>
      </c>
      <c r="G10" s="12">
        <v>6.5</v>
      </c>
      <c r="H10" s="12">
        <v>9.6999999999999993</v>
      </c>
    </row>
    <row r="11" spans="1:8">
      <c r="A11" s="12" t="s">
        <v>89</v>
      </c>
      <c r="B11" s="12">
        <v>0.15</v>
      </c>
      <c r="C11" s="12">
        <v>0.15</v>
      </c>
      <c r="D11" s="12">
        <v>2.4</v>
      </c>
      <c r="E11" s="12">
        <v>3.7</v>
      </c>
      <c r="F11" s="12">
        <v>4.0999999999999996</v>
      </c>
      <c r="G11" s="12">
        <v>8.6999999999999993</v>
      </c>
      <c r="H11" s="12">
        <v>8.5</v>
      </c>
    </row>
    <row r="12" spans="1:8">
      <c r="A12" s="12" t="s">
        <v>90</v>
      </c>
      <c r="B12" s="12">
        <v>0.15</v>
      </c>
      <c r="C12" s="12">
        <v>0.15</v>
      </c>
      <c r="D12" s="12">
        <v>1.1000000000000001</v>
      </c>
      <c r="E12" s="12">
        <v>1.1000000000000001</v>
      </c>
      <c r="F12" s="12">
        <v>2.2999999999999998</v>
      </c>
      <c r="G12" s="12">
        <v>2.1</v>
      </c>
      <c r="H12" s="12">
        <v>3.2</v>
      </c>
    </row>
    <row r="13" spans="1:8">
      <c r="A13" s="12" t="s">
        <v>90</v>
      </c>
      <c r="B13" s="12">
        <v>0.15</v>
      </c>
      <c r="C13" s="12">
        <v>0.15</v>
      </c>
      <c r="D13" s="12">
        <v>0.5</v>
      </c>
      <c r="E13" s="12">
        <v>0.9</v>
      </c>
      <c r="F13" s="12">
        <v>2.1</v>
      </c>
      <c r="G13" s="12">
        <v>1.9</v>
      </c>
      <c r="H13" s="12">
        <v>3.6</v>
      </c>
    </row>
    <row r="14" spans="1:8">
      <c r="A14" s="12" t="s">
        <v>90</v>
      </c>
      <c r="B14" s="12">
        <v>0.15</v>
      </c>
      <c r="C14" s="12">
        <v>0.15</v>
      </c>
      <c r="D14" s="12">
        <v>1.1000000000000001</v>
      </c>
      <c r="E14" s="12">
        <v>1.2</v>
      </c>
      <c r="F14" s="12">
        <v>2.5</v>
      </c>
      <c r="G14" s="12">
        <v>2.2999999999999998</v>
      </c>
      <c r="H14" s="12">
        <v>4.2</v>
      </c>
    </row>
    <row r="15" spans="1:8">
      <c r="A15" s="12" t="s">
        <v>90</v>
      </c>
      <c r="B15" s="12">
        <v>0.15</v>
      </c>
      <c r="C15" s="12">
        <v>0.15</v>
      </c>
      <c r="D15" s="12">
        <v>2.1</v>
      </c>
      <c r="E15" s="12">
        <v>1.3</v>
      </c>
      <c r="F15" s="12">
        <v>2.7</v>
      </c>
      <c r="G15" s="12">
        <v>2.4</v>
      </c>
      <c r="H15" s="12">
        <v>3.5</v>
      </c>
    </row>
    <row r="16" spans="1:8">
      <c r="A16" s="12" t="s">
        <v>90</v>
      </c>
      <c r="B16" s="12">
        <v>0.15</v>
      </c>
      <c r="C16" s="12">
        <v>0.15</v>
      </c>
      <c r="D16" s="12">
        <v>2</v>
      </c>
      <c r="E16" s="12">
        <v>1.5</v>
      </c>
      <c r="F16" s="12">
        <v>2.2999999999999998</v>
      </c>
      <c r="G16" s="12">
        <v>1.3</v>
      </c>
      <c r="H16" s="12">
        <v>4.0999999999999996</v>
      </c>
    </row>
    <row r="17" spans="1:8">
      <c r="A17" s="12" t="s">
        <v>90</v>
      </c>
      <c r="B17" s="12">
        <v>0.15</v>
      </c>
      <c r="C17" s="12">
        <v>0.15</v>
      </c>
      <c r="D17" s="12">
        <v>1.6</v>
      </c>
      <c r="E17" s="12">
        <v>1.7</v>
      </c>
      <c r="F17" s="12">
        <v>2.1</v>
      </c>
      <c r="G17" s="12">
        <v>0.9</v>
      </c>
      <c r="H17" s="12">
        <v>2.5</v>
      </c>
    </row>
    <row r="18" spans="1:8">
      <c r="A18" s="12" t="s">
        <v>90</v>
      </c>
      <c r="B18" s="12">
        <v>0.15</v>
      </c>
      <c r="C18" s="12">
        <v>0.15</v>
      </c>
      <c r="D18" s="12">
        <v>1.5</v>
      </c>
      <c r="E18" s="12">
        <v>2.1</v>
      </c>
      <c r="F18" s="12">
        <v>4.9000000000000004</v>
      </c>
      <c r="G18" s="12">
        <v>2.2999999999999998</v>
      </c>
      <c r="H18" s="12">
        <v>3.7</v>
      </c>
    </row>
    <row r="19" spans="1:8">
      <c r="A19" s="12" t="s">
        <v>90</v>
      </c>
      <c r="B19" s="12">
        <v>0.15</v>
      </c>
      <c r="C19" s="12">
        <v>0.15</v>
      </c>
      <c r="D19" s="12">
        <v>0.8</v>
      </c>
      <c r="E19" s="12">
        <v>1.6</v>
      </c>
      <c r="F19" s="12">
        <v>1.8</v>
      </c>
      <c r="G19" s="12">
        <v>2.8</v>
      </c>
      <c r="H19" s="12">
        <v>2.9</v>
      </c>
    </row>
    <row r="20" spans="1:8">
      <c r="A20" s="12" t="s">
        <v>90</v>
      </c>
      <c r="B20" s="12">
        <v>0.15</v>
      </c>
      <c r="C20" s="12">
        <v>0.15</v>
      </c>
      <c r="D20" s="12">
        <v>1.1000000000000001</v>
      </c>
      <c r="E20" s="12">
        <v>2.2999999999999998</v>
      </c>
      <c r="F20" s="12">
        <v>2.6</v>
      </c>
      <c r="G20" s="12">
        <v>3.1</v>
      </c>
      <c r="H20" s="12">
        <v>3.5</v>
      </c>
    </row>
    <row r="21" spans="1:8">
      <c r="A21" s="12" t="s">
        <v>90</v>
      </c>
      <c r="B21" s="12">
        <v>0.15</v>
      </c>
      <c r="C21" s="12">
        <v>0.15</v>
      </c>
      <c r="D21" s="12">
        <v>0.9</v>
      </c>
      <c r="E21" s="12">
        <v>2.2000000000000002</v>
      </c>
      <c r="F21" s="12">
        <v>2.1</v>
      </c>
      <c r="G21" s="12">
        <v>3.1</v>
      </c>
      <c r="H21" s="12">
        <v>4.9000000000000004</v>
      </c>
    </row>
    <row r="22" spans="1:8">
      <c r="A22" s="12" t="s">
        <v>91</v>
      </c>
      <c r="B22" s="12">
        <v>0.15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</row>
    <row r="23" spans="1:8">
      <c r="A23" s="12" t="s">
        <v>91</v>
      </c>
      <c r="B23" s="12">
        <v>0.15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</row>
    <row r="24" spans="1:8">
      <c r="A24" s="12" t="s">
        <v>91</v>
      </c>
      <c r="B24" s="12">
        <v>0.15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</v>
      </c>
    </row>
    <row r="25" spans="1:8">
      <c r="A25" s="12" t="s">
        <v>91</v>
      </c>
      <c r="B25" s="12">
        <v>0.15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</row>
    <row r="26" spans="1:8">
      <c r="A26" s="12" t="s">
        <v>91</v>
      </c>
      <c r="B26" s="12">
        <v>0.15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</row>
    <row r="27" spans="1:8">
      <c r="A27" s="12" t="s">
        <v>91</v>
      </c>
      <c r="B27" s="12">
        <v>0.15</v>
      </c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</row>
    <row r="28" spans="1:8">
      <c r="A28" s="12" t="s">
        <v>91</v>
      </c>
      <c r="B28" s="12">
        <v>0.15</v>
      </c>
      <c r="C28" s="12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</row>
    <row r="29" spans="1:8">
      <c r="A29" s="12" t="s">
        <v>91</v>
      </c>
      <c r="B29" s="12">
        <v>0.15</v>
      </c>
      <c r="C29" s="12">
        <v>0</v>
      </c>
      <c r="D29" s="12">
        <v>0</v>
      </c>
      <c r="E29" s="12">
        <v>0</v>
      </c>
      <c r="F29" s="12">
        <v>0</v>
      </c>
      <c r="G29" s="12">
        <v>0</v>
      </c>
      <c r="H29" s="12">
        <v>0</v>
      </c>
    </row>
    <row r="30" spans="1:8">
      <c r="A30" s="12" t="s">
        <v>91</v>
      </c>
      <c r="B30" s="12">
        <v>0.15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</row>
    <row r="31" spans="1:8">
      <c r="A31" s="12" t="s">
        <v>91</v>
      </c>
      <c r="B31" s="12">
        <v>0.15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</row>
  </sheetData>
  <phoneticPr fontId="1" type="noConversion"/>
  <pageMargins left="0.7" right="0.7" top="0.75" bottom="0.75" header="0.3" footer="0.3"/>
  <pageSetup paperSize="8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tabSelected="1" workbookViewId="0">
      <pane xSplit="1" topLeftCell="D1" activePane="topRight" state="frozenSplit"/>
      <selection pane="topRight" activeCell="K1" sqref="K1:M1048576"/>
    </sheetView>
  </sheetViews>
  <sheetFormatPr baseColWidth="10" defaultColWidth="8.83203125" defaultRowHeight="16"/>
  <cols>
    <col min="1" max="1" width="21.1640625" style="12" bestFit="1" customWidth="1"/>
    <col min="2" max="2" width="10.1640625" style="14" customWidth="1"/>
    <col min="3" max="3" width="31.5" style="14" customWidth="1"/>
    <col min="4" max="4" width="30.5" style="14" customWidth="1"/>
    <col min="5" max="5" width="8.83203125" style="12"/>
    <col min="6" max="6" width="16.1640625" style="14" customWidth="1"/>
    <col min="7" max="7" width="15.1640625" style="14" customWidth="1"/>
    <col min="8" max="10" width="16.1640625" style="14" customWidth="1"/>
    <col min="11" max="13" width="36.33203125" style="32" customWidth="1"/>
    <col min="14" max="14" width="21.83203125" style="14" customWidth="1"/>
    <col min="15" max="15" width="20.5" style="12" bestFit="1" customWidth="1"/>
    <col min="16" max="16384" width="8.83203125" style="12"/>
  </cols>
  <sheetData>
    <row r="1" spans="1:13">
      <c r="A1" s="12" t="s">
        <v>0</v>
      </c>
      <c r="B1" s="14" t="s">
        <v>8</v>
      </c>
      <c r="C1" s="14" t="s">
        <v>47</v>
      </c>
      <c r="D1" s="14" t="s">
        <v>48</v>
      </c>
      <c r="E1" s="14" t="s">
        <v>61</v>
      </c>
      <c r="F1" s="14" t="s">
        <v>56</v>
      </c>
      <c r="G1" s="14" t="s">
        <v>49</v>
      </c>
      <c r="H1" s="14" t="s">
        <v>50</v>
      </c>
      <c r="I1" s="14" t="s">
        <v>54</v>
      </c>
      <c r="J1" s="14" t="s">
        <v>57</v>
      </c>
      <c r="K1" s="32" t="s">
        <v>55</v>
      </c>
      <c r="L1" s="32" t="s">
        <v>51</v>
      </c>
      <c r="M1" s="32" t="s">
        <v>52</v>
      </c>
    </row>
    <row r="2" spans="1:13">
      <c r="A2" s="12" t="s">
        <v>46</v>
      </c>
      <c r="B2" s="30">
        <v>10</v>
      </c>
      <c r="C2" s="30">
        <v>21.400000000000002</v>
      </c>
      <c r="D2" s="30">
        <v>0.6</v>
      </c>
      <c r="E2" s="31">
        <v>22.000000000000004</v>
      </c>
      <c r="F2" s="30">
        <v>9.1999999999999993</v>
      </c>
      <c r="G2" s="30">
        <v>13.6</v>
      </c>
      <c r="H2" s="30">
        <v>1.7</v>
      </c>
      <c r="I2" s="30">
        <v>144.17000000000002</v>
      </c>
      <c r="J2" s="30">
        <v>39.289999999999964</v>
      </c>
      <c r="K2" s="32">
        <f>J2/I2</f>
        <v>0.27252549074009819</v>
      </c>
      <c r="L2" s="32">
        <f>J2/(I2+J2)</f>
        <v>0.21416112504088067</v>
      </c>
      <c r="M2" s="32">
        <f>L2*100</f>
        <v>21.416112504088066</v>
      </c>
    </row>
    <row r="3" spans="1:13">
      <c r="A3" s="12" t="s">
        <v>46</v>
      </c>
      <c r="B3" s="30">
        <v>5</v>
      </c>
      <c r="C3" s="30">
        <v>6.8000000000000007</v>
      </c>
      <c r="D3" s="30">
        <v>1.05</v>
      </c>
      <c r="E3" s="31">
        <v>7.8500000000000005</v>
      </c>
      <c r="F3" s="30">
        <v>9</v>
      </c>
      <c r="G3" s="30">
        <v>14.899999999999999</v>
      </c>
      <c r="H3" s="30">
        <v>1.8</v>
      </c>
      <c r="I3" s="30">
        <v>145.69</v>
      </c>
      <c r="J3" s="30">
        <v>44.78</v>
      </c>
      <c r="K3" s="32">
        <f t="shared" ref="K3:K49" si="0">J3/I3</f>
        <v>0.30736495298235983</v>
      </c>
      <c r="L3" s="32">
        <f t="shared" ref="L3:L49" si="1">J3/(I3+J3)</f>
        <v>0.23510264083582716</v>
      </c>
      <c r="M3" s="32">
        <f t="shared" ref="M3:M49" si="2">L3*100</f>
        <v>23.510264083582715</v>
      </c>
    </row>
    <row r="4" spans="1:13">
      <c r="A4" s="12" t="s">
        <v>46</v>
      </c>
      <c r="B4" s="30">
        <v>7</v>
      </c>
      <c r="C4" s="30">
        <v>18.55</v>
      </c>
      <c r="D4" s="30">
        <v>1.33</v>
      </c>
      <c r="E4" s="31">
        <v>19.880000000000003</v>
      </c>
      <c r="F4" s="30">
        <v>7</v>
      </c>
      <c r="G4" s="30">
        <v>13.2</v>
      </c>
      <c r="H4" s="30">
        <v>2</v>
      </c>
      <c r="I4" s="30">
        <v>151.52000000000001</v>
      </c>
      <c r="J4" s="30">
        <v>41.47</v>
      </c>
      <c r="K4" s="32">
        <f t="shared" si="0"/>
        <v>0.27369324181626187</v>
      </c>
      <c r="L4" s="32">
        <f t="shared" si="1"/>
        <v>0.21488160008290583</v>
      </c>
      <c r="M4" s="32">
        <f t="shared" si="2"/>
        <v>21.488160008290581</v>
      </c>
    </row>
    <row r="5" spans="1:13">
      <c r="A5" s="12" t="s">
        <v>46</v>
      </c>
      <c r="B5" s="30">
        <v>5</v>
      </c>
      <c r="C5" s="30">
        <v>15.700000000000001</v>
      </c>
      <c r="D5" s="30">
        <v>0.4</v>
      </c>
      <c r="E5" s="31">
        <v>16.100000000000001</v>
      </c>
      <c r="F5" s="30">
        <v>5.7</v>
      </c>
      <c r="G5" s="30">
        <v>11.8</v>
      </c>
      <c r="H5" s="30">
        <v>1.9</v>
      </c>
      <c r="I5" s="30">
        <v>155.07</v>
      </c>
      <c r="J5" s="30">
        <v>44.94</v>
      </c>
      <c r="K5" s="32">
        <f t="shared" si="0"/>
        <v>0.289804604372219</v>
      </c>
      <c r="L5" s="32">
        <f t="shared" si="1"/>
        <v>0.2246887655617219</v>
      </c>
      <c r="M5" s="32">
        <f t="shared" si="2"/>
        <v>22.468876556172191</v>
      </c>
    </row>
    <row r="6" spans="1:13">
      <c r="A6" s="12" t="s">
        <v>46</v>
      </c>
      <c r="B6" s="30">
        <v>9</v>
      </c>
      <c r="C6" s="30">
        <v>19.349999999999998</v>
      </c>
      <c r="D6" s="30">
        <v>0.99</v>
      </c>
      <c r="E6" s="31">
        <v>20.339999999999996</v>
      </c>
      <c r="F6" s="30">
        <v>5.7</v>
      </c>
      <c r="G6" s="30">
        <v>13.8</v>
      </c>
      <c r="H6" s="30">
        <v>1.7</v>
      </c>
      <c r="I6" s="30">
        <v>146.57</v>
      </c>
      <c r="J6" s="30">
        <v>38.97</v>
      </c>
      <c r="K6" s="32">
        <f t="shared" si="0"/>
        <v>0.26587978440335674</v>
      </c>
      <c r="L6" s="32">
        <f t="shared" si="1"/>
        <v>0.21003557184434624</v>
      </c>
      <c r="M6" s="32">
        <f t="shared" si="2"/>
        <v>21.003557184434623</v>
      </c>
    </row>
    <row r="7" spans="1:13">
      <c r="A7" s="12" t="s">
        <v>46</v>
      </c>
      <c r="B7" s="30">
        <v>2</v>
      </c>
      <c r="C7" s="30">
        <v>4.4800000000000004</v>
      </c>
      <c r="D7" s="30">
        <v>0.38</v>
      </c>
      <c r="E7" s="31">
        <v>4.8600000000000003</v>
      </c>
      <c r="F7" s="30">
        <v>7.5</v>
      </c>
      <c r="G7" s="30">
        <v>12.5</v>
      </c>
      <c r="H7" s="30">
        <v>1.6</v>
      </c>
      <c r="I7" s="30">
        <v>150.35999999999999</v>
      </c>
      <c r="J7" s="30">
        <v>44.06</v>
      </c>
      <c r="K7" s="32">
        <f t="shared" si="0"/>
        <v>0.29303006118648584</v>
      </c>
      <c r="L7" s="32">
        <f t="shared" si="1"/>
        <v>0.22662277543462608</v>
      </c>
      <c r="M7" s="32">
        <f t="shared" si="2"/>
        <v>22.662277543462608</v>
      </c>
    </row>
    <row r="8" spans="1:13">
      <c r="A8" s="12" t="s">
        <v>46</v>
      </c>
      <c r="B8" s="30">
        <v>5</v>
      </c>
      <c r="C8" s="30">
        <v>8.35</v>
      </c>
      <c r="D8" s="30">
        <v>0.68</v>
      </c>
      <c r="E8" s="31">
        <v>9.0299999999999994</v>
      </c>
      <c r="F8" s="30">
        <v>8</v>
      </c>
      <c r="G8" s="30">
        <v>13.4</v>
      </c>
      <c r="H8" s="30">
        <v>2.5</v>
      </c>
      <c r="I8" s="30">
        <v>156.74</v>
      </c>
      <c r="J8" s="30">
        <v>42.62</v>
      </c>
      <c r="K8" s="32">
        <f t="shared" si="0"/>
        <v>0.27191527370167151</v>
      </c>
      <c r="L8" s="32">
        <f t="shared" si="1"/>
        <v>0.21378410914927767</v>
      </c>
      <c r="M8" s="32">
        <f t="shared" si="2"/>
        <v>21.378410914927766</v>
      </c>
    </row>
    <row r="9" spans="1:13">
      <c r="A9" s="12" t="s">
        <v>46</v>
      </c>
      <c r="B9" s="30">
        <v>7</v>
      </c>
      <c r="C9" s="30">
        <v>21.98</v>
      </c>
      <c r="D9" s="30">
        <v>0.84</v>
      </c>
      <c r="E9" s="31">
        <v>22.82</v>
      </c>
      <c r="F9" s="30">
        <v>5.8</v>
      </c>
      <c r="G9" s="30">
        <v>13.5</v>
      </c>
      <c r="H9" s="30">
        <v>2.5</v>
      </c>
      <c r="I9" s="30">
        <v>151.26999999999998</v>
      </c>
      <c r="J9" s="30">
        <v>40.96</v>
      </c>
      <c r="K9" s="32">
        <f t="shared" si="0"/>
        <v>0.27077411251404776</v>
      </c>
      <c r="L9" s="32">
        <f t="shared" si="1"/>
        <v>0.2130780835457525</v>
      </c>
      <c r="M9" s="32">
        <f t="shared" si="2"/>
        <v>21.307808354575251</v>
      </c>
    </row>
    <row r="10" spans="1:13">
      <c r="A10" s="12" t="s">
        <v>46</v>
      </c>
      <c r="B10" s="30">
        <v>6</v>
      </c>
      <c r="C10" s="30">
        <v>26.099999999999998</v>
      </c>
      <c r="D10" s="30">
        <v>0.89999999999999991</v>
      </c>
      <c r="E10" s="31">
        <v>26.999999999999996</v>
      </c>
      <c r="F10" s="30">
        <v>9.6</v>
      </c>
      <c r="G10" s="30">
        <v>12.5</v>
      </c>
      <c r="H10" s="30">
        <v>2.4</v>
      </c>
      <c r="I10" s="30">
        <v>143.21</v>
      </c>
      <c r="J10" s="30">
        <v>43.97</v>
      </c>
      <c r="K10" s="32">
        <f t="shared" si="0"/>
        <v>0.30703163186928284</v>
      </c>
      <c r="L10" s="32">
        <f t="shared" si="1"/>
        <v>0.23490757559568329</v>
      </c>
      <c r="M10" s="32">
        <f t="shared" si="2"/>
        <v>23.49075755956833</v>
      </c>
    </row>
    <row r="11" spans="1:13">
      <c r="A11" s="12" t="s">
        <v>46</v>
      </c>
      <c r="B11" s="30">
        <v>4</v>
      </c>
      <c r="C11" s="30">
        <v>12.96</v>
      </c>
      <c r="D11" s="30">
        <v>0.12</v>
      </c>
      <c r="E11" s="31">
        <v>13.08</v>
      </c>
      <c r="F11" s="30">
        <v>10.4</v>
      </c>
      <c r="G11" s="30">
        <v>12.6</v>
      </c>
      <c r="H11" s="30">
        <v>1.9</v>
      </c>
      <c r="I11" s="30">
        <v>138.19</v>
      </c>
      <c r="J11" s="30">
        <v>38.990000000000009</v>
      </c>
      <c r="K11" s="32">
        <f t="shared" si="0"/>
        <v>0.28214776756639415</v>
      </c>
      <c r="L11" s="32">
        <f t="shared" si="1"/>
        <v>0.22005869736990635</v>
      </c>
      <c r="M11" s="32">
        <f t="shared" si="2"/>
        <v>22.005869736990636</v>
      </c>
    </row>
    <row r="12" spans="1:13">
      <c r="A12" s="12" t="s">
        <v>46</v>
      </c>
      <c r="B12" s="30">
        <v>11</v>
      </c>
      <c r="C12" s="30">
        <v>13.86</v>
      </c>
      <c r="D12" s="30">
        <v>2.97</v>
      </c>
      <c r="E12" s="31">
        <v>16.829999999999998</v>
      </c>
      <c r="F12" s="30">
        <v>7.2</v>
      </c>
      <c r="G12" s="30">
        <v>12</v>
      </c>
      <c r="H12" s="30">
        <v>2.2000000000000002</v>
      </c>
      <c r="I12" s="30">
        <v>150.19999999999999</v>
      </c>
      <c r="J12" s="30">
        <v>44.420000000000016</v>
      </c>
      <c r="K12" s="32">
        <f t="shared" si="0"/>
        <v>0.29573901464713725</v>
      </c>
      <c r="L12" s="32">
        <f t="shared" si="1"/>
        <v>0.22823964649059714</v>
      </c>
      <c r="M12" s="32">
        <f t="shared" si="2"/>
        <v>22.823964649059715</v>
      </c>
    </row>
    <row r="13" spans="1:13">
      <c r="A13" s="12" t="s">
        <v>46</v>
      </c>
      <c r="B13" s="30">
        <v>9</v>
      </c>
      <c r="C13" s="30">
        <v>21.06</v>
      </c>
      <c r="D13" s="30">
        <v>1.44</v>
      </c>
      <c r="E13" s="31">
        <v>22.5</v>
      </c>
      <c r="F13" s="30">
        <v>7.5</v>
      </c>
      <c r="G13" s="30">
        <v>13.8</v>
      </c>
      <c r="H13" s="30">
        <v>3.8</v>
      </c>
      <c r="I13" s="30">
        <v>145.05000000000001</v>
      </c>
      <c r="J13" s="30">
        <v>41.22</v>
      </c>
      <c r="K13" s="32">
        <f t="shared" si="0"/>
        <v>0.28417786970010339</v>
      </c>
      <c r="L13" s="32">
        <f t="shared" si="1"/>
        <v>0.22129167337735545</v>
      </c>
      <c r="M13" s="32">
        <f t="shared" si="2"/>
        <v>22.129167337735545</v>
      </c>
    </row>
    <row r="14" spans="1:13">
      <c r="A14" s="12" t="s">
        <v>53</v>
      </c>
      <c r="B14" s="30">
        <v>0</v>
      </c>
      <c r="C14" s="30">
        <v>0</v>
      </c>
      <c r="D14" s="30">
        <v>0</v>
      </c>
      <c r="E14" s="31">
        <v>0</v>
      </c>
      <c r="F14" s="30">
        <v>2.1</v>
      </c>
      <c r="G14" s="30">
        <v>17.5</v>
      </c>
      <c r="H14" s="30">
        <v>3.9</v>
      </c>
      <c r="I14" s="30">
        <v>131.88</v>
      </c>
      <c r="J14" s="30">
        <v>36.22</v>
      </c>
      <c r="K14" s="32">
        <f t="shared" si="0"/>
        <v>0.27464361540794663</v>
      </c>
      <c r="L14" s="32">
        <f t="shared" si="1"/>
        <v>0.21546698393813207</v>
      </c>
      <c r="M14" s="32">
        <f t="shared" si="2"/>
        <v>21.546698393813209</v>
      </c>
    </row>
    <row r="15" spans="1:13">
      <c r="A15" s="12" t="s">
        <v>53</v>
      </c>
      <c r="B15" s="30">
        <v>0</v>
      </c>
      <c r="C15" s="30">
        <v>0</v>
      </c>
      <c r="D15" s="30">
        <v>0</v>
      </c>
      <c r="E15" s="31">
        <v>0</v>
      </c>
      <c r="F15" s="30">
        <v>4.7</v>
      </c>
      <c r="G15" s="30">
        <v>17</v>
      </c>
      <c r="H15" s="30">
        <v>3.5</v>
      </c>
      <c r="I15" s="30">
        <v>141.48999999999998</v>
      </c>
      <c r="J15" s="30">
        <v>37.840000000000003</v>
      </c>
      <c r="K15" s="32">
        <f t="shared" si="0"/>
        <v>0.26743939501024816</v>
      </c>
      <c r="L15" s="32">
        <f t="shared" si="1"/>
        <v>0.21100763954720353</v>
      </c>
      <c r="M15" s="32">
        <f t="shared" si="2"/>
        <v>21.100763954720353</v>
      </c>
    </row>
    <row r="16" spans="1:13">
      <c r="A16" s="12" t="s">
        <v>53</v>
      </c>
      <c r="B16" s="30">
        <v>0</v>
      </c>
      <c r="C16" s="30">
        <v>0</v>
      </c>
      <c r="D16" s="30">
        <v>0</v>
      </c>
      <c r="E16" s="31">
        <v>0</v>
      </c>
      <c r="F16" s="30">
        <v>6.2</v>
      </c>
      <c r="G16" s="30">
        <v>19</v>
      </c>
      <c r="H16" s="30">
        <v>3.5</v>
      </c>
      <c r="I16" s="30">
        <v>124.89</v>
      </c>
      <c r="J16" s="30">
        <v>36.300000000000011</v>
      </c>
      <c r="K16" s="32">
        <f t="shared" si="0"/>
        <v>0.29065577708383389</v>
      </c>
      <c r="L16" s="32">
        <f t="shared" si="1"/>
        <v>0.22520007444630569</v>
      </c>
      <c r="M16" s="32">
        <f t="shared" si="2"/>
        <v>22.520007444630568</v>
      </c>
    </row>
    <row r="17" spans="1:13">
      <c r="A17" s="12" t="s">
        <v>53</v>
      </c>
      <c r="B17" s="30">
        <v>0</v>
      </c>
      <c r="C17" s="30">
        <v>0</v>
      </c>
      <c r="D17" s="30">
        <v>0</v>
      </c>
      <c r="E17" s="31">
        <v>0</v>
      </c>
      <c r="F17" s="30">
        <v>5.6</v>
      </c>
      <c r="G17" s="30">
        <v>18</v>
      </c>
      <c r="H17" s="30">
        <v>3.6</v>
      </c>
      <c r="I17" s="30">
        <v>122.74000000000001</v>
      </c>
      <c r="J17" s="30">
        <v>35.789999999999992</v>
      </c>
      <c r="K17" s="32">
        <f t="shared" si="0"/>
        <v>0.29159198305360917</v>
      </c>
      <c r="L17" s="32">
        <f t="shared" si="1"/>
        <v>0.22576168548539705</v>
      </c>
      <c r="M17" s="32">
        <f t="shared" si="2"/>
        <v>22.576168548539705</v>
      </c>
    </row>
    <row r="18" spans="1:13">
      <c r="A18" s="12" t="s">
        <v>53</v>
      </c>
      <c r="B18" s="30">
        <v>0</v>
      </c>
      <c r="C18" s="30">
        <v>0</v>
      </c>
      <c r="D18" s="30">
        <v>0</v>
      </c>
      <c r="E18" s="31">
        <v>0</v>
      </c>
      <c r="F18" s="30">
        <v>2.8</v>
      </c>
      <c r="G18" s="30">
        <v>17</v>
      </c>
      <c r="H18" s="30">
        <v>3.5</v>
      </c>
      <c r="I18" s="30">
        <v>136.68</v>
      </c>
      <c r="J18" s="30">
        <v>37.03</v>
      </c>
      <c r="K18" s="32">
        <f t="shared" si="0"/>
        <v>0.270924787825578</v>
      </c>
      <c r="L18" s="32">
        <f t="shared" si="1"/>
        <v>0.21317137758332852</v>
      </c>
      <c r="M18" s="32">
        <f t="shared" si="2"/>
        <v>21.317137758332851</v>
      </c>
    </row>
    <row r="19" spans="1:13">
      <c r="A19" s="12" t="s">
        <v>53</v>
      </c>
      <c r="B19" s="30">
        <v>0</v>
      </c>
      <c r="C19" s="30">
        <v>0</v>
      </c>
      <c r="D19" s="30">
        <v>0</v>
      </c>
      <c r="E19" s="31">
        <v>0</v>
      </c>
      <c r="F19" s="30">
        <v>2.7</v>
      </c>
      <c r="G19" s="30">
        <v>18.899999999999999</v>
      </c>
      <c r="H19" s="30">
        <v>3.9</v>
      </c>
      <c r="I19" s="30">
        <v>123.82</v>
      </c>
      <c r="J19" s="30">
        <v>36.045000000000002</v>
      </c>
      <c r="K19" s="32">
        <f t="shared" si="0"/>
        <v>0.2911080600872234</v>
      </c>
      <c r="L19" s="32">
        <f t="shared" si="1"/>
        <v>0.22547149157101304</v>
      </c>
      <c r="M19" s="32">
        <f t="shared" si="2"/>
        <v>22.547149157101305</v>
      </c>
    </row>
    <row r="20" spans="1:13">
      <c r="A20" s="12" t="s">
        <v>53</v>
      </c>
      <c r="B20" s="30">
        <v>0</v>
      </c>
      <c r="C20" s="30">
        <v>0</v>
      </c>
      <c r="D20" s="30">
        <v>0</v>
      </c>
      <c r="E20" s="31">
        <v>0</v>
      </c>
      <c r="F20" s="30">
        <v>1.2</v>
      </c>
      <c r="G20" s="30">
        <v>19</v>
      </c>
      <c r="H20" s="30">
        <v>2.7</v>
      </c>
      <c r="I20" s="30">
        <v>142.29999999999998</v>
      </c>
      <c r="J20" s="30">
        <v>40.379999999999995</v>
      </c>
      <c r="K20" s="32">
        <f t="shared" si="0"/>
        <v>0.2837666900913563</v>
      </c>
      <c r="L20" s="32">
        <f t="shared" si="1"/>
        <v>0.22104225968907379</v>
      </c>
      <c r="M20" s="32">
        <f t="shared" si="2"/>
        <v>22.104225968907379</v>
      </c>
    </row>
    <row r="21" spans="1:13">
      <c r="A21" s="12" t="s">
        <v>53</v>
      </c>
      <c r="B21" s="30">
        <v>0</v>
      </c>
      <c r="C21" s="30">
        <v>0</v>
      </c>
      <c r="D21" s="30">
        <v>0</v>
      </c>
      <c r="E21" s="31">
        <v>0</v>
      </c>
      <c r="F21" s="30">
        <v>4.5999999999999996</v>
      </c>
      <c r="G21" s="30">
        <v>17.5</v>
      </c>
      <c r="H21" s="30">
        <v>3.3</v>
      </c>
      <c r="I21" s="30">
        <v>137.96</v>
      </c>
      <c r="J21" s="30">
        <v>35.659999999999997</v>
      </c>
      <c r="K21" s="32">
        <f t="shared" si="0"/>
        <v>0.25848071904899966</v>
      </c>
      <c r="L21" s="32">
        <f t="shared" si="1"/>
        <v>0.20539108397650038</v>
      </c>
      <c r="M21" s="32">
        <f t="shared" si="2"/>
        <v>20.53910839765004</v>
      </c>
    </row>
    <row r="22" spans="1:13">
      <c r="A22" s="12" t="s">
        <v>53</v>
      </c>
      <c r="B22" s="30">
        <v>0</v>
      </c>
      <c r="C22" s="30">
        <v>0</v>
      </c>
      <c r="D22" s="30">
        <v>0</v>
      </c>
      <c r="E22" s="31">
        <v>0</v>
      </c>
      <c r="F22" s="30">
        <v>3.6</v>
      </c>
      <c r="G22" s="30">
        <v>15</v>
      </c>
      <c r="H22" s="30">
        <v>4.0999999999999996</v>
      </c>
      <c r="I22" s="30">
        <v>140.01</v>
      </c>
      <c r="J22" s="30">
        <v>39.78</v>
      </c>
      <c r="K22" s="32">
        <f t="shared" si="0"/>
        <v>0.28412256267409475</v>
      </c>
      <c r="L22" s="32">
        <f t="shared" si="1"/>
        <v>0.22125813449023862</v>
      </c>
      <c r="M22" s="32">
        <f t="shared" si="2"/>
        <v>22.125813449023862</v>
      </c>
    </row>
    <row r="23" spans="1:13">
      <c r="A23" s="12" t="s">
        <v>53</v>
      </c>
      <c r="B23" s="30">
        <v>0</v>
      </c>
      <c r="C23" s="30">
        <v>0</v>
      </c>
      <c r="D23" s="30">
        <v>0</v>
      </c>
      <c r="E23" s="31">
        <v>0</v>
      </c>
      <c r="F23" s="30">
        <v>3.2</v>
      </c>
      <c r="G23" s="30">
        <v>17.5</v>
      </c>
      <c r="H23" s="30">
        <v>3.3</v>
      </c>
      <c r="I23" s="30">
        <v>142.63</v>
      </c>
      <c r="J23" s="30">
        <v>38.210000000000008</v>
      </c>
      <c r="K23" s="32">
        <f t="shared" si="0"/>
        <v>0.26789595456776283</v>
      </c>
      <c r="L23" s="32">
        <f t="shared" si="1"/>
        <v>0.21129174961291752</v>
      </c>
      <c r="M23" s="32">
        <f t="shared" si="2"/>
        <v>21.129174961291753</v>
      </c>
    </row>
    <row r="24" spans="1:13">
      <c r="A24" s="12" t="s">
        <v>53</v>
      </c>
      <c r="B24" s="30">
        <v>0</v>
      </c>
      <c r="C24" s="30">
        <v>0</v>
      </c>
      <c r="D24" s="30">
        <v>0</v>
      </c>
      <c r="E24" s="31">
        <v>0</v>
      </c>
      <c r="F24" s="30">
        <v>3.8</v>
      </c>
      <c r="G24" s="30">
        <v>19.100000000000001</v>
      </c>
      <c r="H24" s="30">
        <v>3.6999999999999997</v>
      </c>
      <c r="I24" s="30">
        <v>140.13</v>
      </c>
      <c r="J24" s="30">
        <v>38.019999999999996</v>
      </c>
      <c r="K24" s="32">
        <f t="shared" si="0"/>
        <v>0.27131948904588593</v>
      </c>
      <c r="L24" s="32">
        <f t="shared" si="1"/>
        <v>0.21341566095986528</v>
      </c>
      <c r="M24" s="32">
        <f t="shared" si="2"/>
        <v>21.341566095986529</v>
      </c>
    </row>
    <row r="25" spans="1:13">
      <c r="A25" s="12" t="s">
        <v>53</v>
      </c>
      <c r="B25" s="30">
        <v>0</v>
      </c>
      <c r="C25" s="30">
        <v>0</v>
      </c>
      <c r="D25" s="30">
        <v>0</v>
      </c>
      <c r="E25" s="31">
        <v>0</v>
      </c>
      <c r="F25" s="30">
        <v>1.6</v>
      </c>
      <c r="G25" s="30">
        <v>16</v>
      </c>
      <c r="H25" s="30">
        <v>1.7</v>
      </c>
      <c r="I25" s="30">
        <v>141.32</v>
      </c>
      <c r="J25" s="30">
        <v>38.995000000000005</v>
      </c>
      <c r="K25" s="32">
        <f t="shared" si="0"/>
        <v>0.27593405038211155</v>
      </c>
      <c r="L25" s="32">
        <f>J25/(I25+J25)</f>
        <v>0.21626043313090981</v>
      </c>
      <c r="M25" s="32">
        <f t="shared" si="2"/>
        <v>21.626043313090982</v>
      </c>
    </row>
    <row r="26" spans="1:13">
      <c r="A26" s="12" t="s">
        <v>2</v>
      </c>
      <c r="B26" s="30">
        <v>6</v>
      </c>
      <c r="C26" s="30">
        <v>6.7799999999999994</v>
      </c>
      <c r="D26" s="30">
        <v>4.3499999999999996</v>
      </c>
      <c r="E26" s="31">
        <v>11.129999999999999</v>
      </c>
      <c r="F26" s="30">
        <v>0</v>
      </c>
      <c r="G26" s="30">
        <v>14.899999999999999</v>
      </c>
      <c r="H26" s="30">
        <v>2.7</v>
      </c>
      <c r="I26" s="30">
        <v>150.96</v>
      </c>
      <c r="J26" s="30">
        <v>36.879999999999995</v>
      </c>
      <c r="K26" s="32">
        <f t="shared" ref="K26:K37" si="3">J14/I14</f>
        <v>0.27464361540794663</v>
      </c>
      <c r="L26" s="32">
        <f t="shared" ref="L26:L37" si="4">J14/(I14+J14)</f>
        <v>0.21546698393813207</v>
      </c>
      <c r="M26" s="32">
        <f t="shared" si="2"/>
        <v>21.546698393813209</v>
      </c>
    </row>
    <row r="27" spans="1:13">
      <c r="A27" s="12" t="s">
        <v>2</v>
      </c>
      <c r="B27" s="30">
        <v>11</v>
      </c>
      <c r="C27" s="30">
        <v>13.64</v>
      </c>
      <c r="D27" s="30">
        <v>8.14</v>
      </c>
      <c r="E27" s="31">
        <v>21.78</v>
      </c>
      <c r="F27" s="30">
        <v>0</v>
      </c>
      <c r="G27" s="30">
        <v>15.2</v>
      </c>
      <c r="H27" s="30">
        <v>3</v>
      </c>
      <c r="I27" s="30">
        <v>166.22</v>
      </c>
      <c r="J27" s="30">
        <v>33.550000000000011</v>
      </c>
      <c r="K27" s="32">
        <f t="shared" si="3"/>
        <v>0.26743939501024816</v>
      </c>
      <c r="L27" s="32">
        <f t="shared" si="4"/>
        <v>0.21100763954720353</v>
      </c>
      <c r="M27" s="32">
        <f t="shared" si="2"/>
        <v>21.100763954720353</v>
      </c>
    </row>
    <row r="28" spans="1:13">
      <c r="A28" s="12" t="s">
        <v>2</v>
      </c>
      <c r="B28" s="30">
        <v>12</v>
      </c>
      <c r="C28" s="30">
        <v>15.120000000000001</v>
      </c>
      <c r="D28" s="30">
        <v>5.5200000000000005</v>
      </c>
      <c r="E28" s="31">
        <v>20.64</v>
      </c>
      <c r="F28" s="30">
        <v>0</v>
      </c>
      <c r="G28" s="30">
        <v>15.9</v>
      </c>
      <c r="H28" s="30">
        <v>3.6</v>
      </c>
      <c r="I28" s="30">
        <v>166.48999999999998</v>
      </c>
      <c r="J28" s="30">
        <v>36.580000000000013</v>
      </c>
      <c r="K28" s="32">
        <f t="shared" si="3"/>
        <v>0.29065577708383389</v>
      </c>
      <c r="L28" s="32">
        <f t="shared" si="4"/>
        <v>0.22520007444630569</v>
      </c>
      <c r="M28" s="32">
        <f t="shared" si="2"/>
        <v>22.520007444630568</v>
      </c>
    </row>
    <row r="29" spans="1:13">
      <c r="A29" s="12" t="s">
        <v>2</v>
      </c>
      <c r="B29" s="30">
        <v>6</v>
      </c>
      <c r="C29" s="30">
        <v>8.64</v>
      </c>
      <c r="D29" s="30">
        <v>3.9000000000000004</v>
      </c>
      <c r="E29" s="31">
        <v>12.540000000000001</v>
      </c>
      <c r="F29" s="30">
        <v>0</v>
      </c>
      <c r="G29" s="30">
        <v>14.9</v>
      </c>
      <c r="H29" s="30">
        <v>2.8</v>
      </c>
      <c r="I29" s="30">
        <v>153.12</v>
      </c>
      <c r="J29" s="30">
        <v>38.490000000000009</v>
      </c>
      <c r="K29" s="32">
        <f t="shared" si="3"/>
        <v>0.29159198305360917</v>
      </c>
      <c r="L29" s="32">
        <f t="shared" si="4"/>
        <v>0.22576168548539705</v>
      </c>
      <c r="M29" s="32">
        <f t="shared" si="2"/>
        <v>22.576168548539705</v>
      </c>
    </row>
    <row r="30" spans="1:13">
      <c r="A30" s="12" t="s">
        <v>2</v>
      </c>
      <c r="B30" s="30">
        <v>3</v>
      </c>
      <c r="C30" s="30">
        <v>4.68</v>
      </c>
      <c r="D30" s="30">
        <v>1.3800000000000001</v>
      </c>
      <c r="E30" s="31">
        <v>6.06</v>
      </c>
      <c r="F30" s="30">
        <v>0</v>
      </c>
      <c r="G30" s="30">
        <v>15.6</v>
      </c>
      <c r="H30" s="30">
        <v>2.2999999999999998</v>
      </c>
      <c r="I30" s="30">
        <v>151.41999999999999</v>
      </c>
      <c r="J30" s="30">
        <v>35.390000000000015</v>
      </c>
      <c r="K30" s="32">
        <f t="shared" si="3"/>
        <v>0.270924787825578</v>
      </c>
      <c r="L30" s="32">
        <f t="shared" si="4"/>
        <v>0.21317137758332852</v>
      </c>
      <c r="M30" s="32">
        <f t="shared" si="2"/>
        <v>21.317137758332851</v>
      </c>
    </row>
    <row r="31" spans="1:13">
      <c r="A31" s="12" t="s">
        <v>2</v>
      </c>
      <c r="B31" s="30">
        <v>2</v>
      </c>
      <c r="C31" s="30">
        <v>3.3</v>
      </c>
      <c r="D31" s="30">
        <v>0.78</v>
      </c>
      <c r="E31" s="31">
        <v>4.08</v>
      </c>
      <c r="F31" s="30">
        <v>0</v>
      </c>
      <c r="G31" s="30">
        <v>15.3</v>
      </c>
      <c r="H31" s="30">
        <v>3.3</v>
      </c>
      <c r="I31" s="30">
        <v>158.85999999999999</v>
      </c>
      <c r="J31" s="30">
        <v>34.230000000000018</v>
      </c>
      <c r="K31" s="32">
        <f t="shared" si="3"/>
        <v>0.2911080600872234</v>
      </c>
      <c r="L31" s="32">
        <f t="shared" si="4"/>
        <v>0.22547149157101304</v>
      </c>
      <c r="M31" s="32">
        <f t="shared" si="2"/>
        <v>22.547149157101305</v>
      </c>
    </row>
    <row r="32" spans="1:13">
      <c r="A32" s="12" t="s">
        <v>2</v>
      </c>
      <c r="B32" s="30">
        <v>4</v>
      </c>
      <c r="C32" s="30">
        <v>4.04</v>
      </c>
      <c r="D32" s="30">
        <v>2.16</v>
      </c>
      <c r="E32" s="31">
        <v>6.2</v>
      </c>
      <c r="F32" s="30">
        <v>0</v>
      </c>
      <c r="G32" s="30">
        <v>16.3</v>
      </c>
      <c r="H32" s="30">
        <v>3.2</v>
      </c>
      <c r="I32" s="30">
        <v>140.67000000000002</v>
      </c>
      <c r="J32" s="30">
        <v>36.110000000000014</v>
      </c>
      <c r="K32" s="32">
        <f t="shared" si="3"/>
        <v>0.2837666900913563</v>
      </c>
      <c r="L32" s="32">
        <f t="shared" si="4"/>
        <v>0.22104225968907379</v>
      </c>
      <c r="M32" s="32">
        <f t="shared" si="2"/>
        <v>22.104225968907379</v>
      </c>
    </row>
    <row r="33" spans="1:13">
      <c r="A33" s="12" t="s">
        <v>2</v>
      </c>
      <c r="B33" s="30">
        <v>5</v>
      </c>
      <c r="C33" s="30">
        <v>4.9000000000000004</v>
      </c>
      <c r="D33" s="30">
        <v>2.5499999999999998</v>
      </c>
      <c r="E33" s="31">
        <v>7.45</v>
      </c>
      <c r="F33" s="30">
        <v>0</v>
      </c>
      <c r="G33" s="30">
        <v>16</v>
      </c>
      <c r="H33" s="30">
        <v>3.3</v>
      </c>
      <c r="I33" s="30">
        <v>150.70000000000002</v>
      </c>
      <c r="J33" s="30">
        <v>34.629999999999995</v>
      </c>
      <c r="K33" s="32">
        <f t="shared" si="3"/>
        <v>0.25848071904899966</v>
      </c>
      <c r="L33" s="32">
        <f t="shared" si="4"/>
        <v>0.20539108397650038</v>
      </c>
      <c r="M33" s="32">
        <f t="shared" si="2"/>
        <v>20.53910839765004</v>
      </c>
    </row>
    <row r="34" spans="1:13">
      <c r="A34" s="12" t="s">
        <v>2</v>
      </c>
      <c r="B34" s="30">
        <v>3</v>
      </c>
      <c r="C34" s="30">
        <v>4.1399999999999997</v>
      </c>
      <c r="D34" s="30">
        <v>1.23</v>
      </c>
      <c r="E34" s="31">
        <v>5.3699999999999992</v>
      </c>
      <c r="F34" s="30">
        <v>0</v>
      </c>
      <c r="G34" s="30">
        <v>15.3</v>
      </c>
      <c r="H34" s="30">
        <v>3.9</v>
      </c>
      <c r="I34" s="30">
        <v>146.87</v>
      </c>
      <c r="J34" s="30">
        <v>38.25</v>
      </c>
      <c r="K34" s="32">
        <f t="shared" si="3"/>
        <v>0.28412256267409475</v>
      </c>
      <c r="L34" s="32">
        <f t="shared" si="4"/>
        <v>0.22125813449023862</v>
      </c>
      <c r="M34" s="32">
        <f t="shared" si="2"/>
        <v>22.125813449023862</v>
      </c>
    </row>
    <row r="35" spans="1:13">
      <c r="A35" s="12" t="s">
        <v>2</v>
      </c>
      <c r="B35" s="30">
        <v>7</v>
      </c>
      <c r="C35" s="30">
        <v>10.780000000000001</v>
      </c>
      <c r="D35" s="30">
        <v>0.91</v>
      </c>
      <c r="E35" s="31">
        <v>11.690000000000001</v>
      </c>
      <c r="F35" s="30">
        <v>0</v>
      </c>
      <c r="G35" s="30">
        <v>16</v>
      </c>
      <c r="H35" s="30">
        <v>3.3</v>
      </c>
      <c r="I35" s="30">
        <v>159.87</v>
      </c>
      <c r="J35" s="30">
        <v>35.610000000000014</v>
      </c>
      <c r="K35" s="32">
        <f t="shared" si="3"/>
        <v>0.26789595456776283</v>
      </c>
      <c r="L35" s="32">
        <f t="shared" si="4"/>
        <v>0.21129174961291752</v>
      </c>
      <c r="M35" s="32">
        <f t="shared" si="2"/>
        <v>21.129174961291753</v>
      </c>
    </row>
    <row r="36" spans="1:13">
      <c r="A36" s="12" t="s">
        <v>2</v>
      </c>
      <c r="B36" s="30">
        <v>9</v>
      </c>
      <c r="C36" s="30">
        <v>9.99</v>
      </c>
      <c r="D36" s="30">
        <v>4.8600000000000003</v>
      </c>
      <c r="E36" s="31">
        <v>14.850000000000001</v>
      </c>
      <c r="F36" s="30">
        <v>0</v>
      </c>
      <c r="G36" s="30">
        <v>14.8</v>
      </c>
      <c r="H36" s="30">
        <v>2.7</v>
      </c>
      <c r="I36" s="30">
        <v>155.29</v>
      </c>
      <c r="J36" s="30">
        <v>35.75</v>
      </c>
      <c r="K36" s="32">
        <f t="shared" si="3"/>
        <v>0.27131948904588593</v>
      </c>
      <c r="L36" s="32">
        <f t="shared" si="4"/>
        <v>0.21341566095986528</v>
      </c>
      <c r="M36" s="32">
        <f t="shared" si="2"/>
        <v>21.341566095986529</v>
      </c>
    </row>
    <row r="37" spans="1:13">
      <c r="A37" s="12" t="s">
        <v>2</v>
      </c>
      <c r="B37" s="30">
        <v>5</v>
      </c>
      <c r="C37" s="30">
        <v>8.35</v>
      </c>
      <c r="D37" s="30">
        <v>2.3499999999999996</v>
      </c>
      <c r="E37" s="31">
        <v>10.7</v>
      </c>
      <c r="F37" s="30">
        <v>0</v>
      </c>
      <c r="G37" s="30">
        <v>15.5</v>
      </c>
      <c r="H37" s="30">
        <v>2.5</v>
      </c>
      <c r="I37" s="30">
        <v>166.18</v>
      </c>
      <c r="J37" s="30">
        <v>34.989999999999981</v>
      </c>
      <c r="K37" s="32">
        <f t="shared" si="3"/>
        <v>0.27593405038211155</v>
      </c>
      <c r="L37" s="32">
        <f t="shared" si="4"/>
        <v>0.21626043313090981</v>
      </c>
      <c r="M37" s="32">
        <f t="shared" si="2"/>
        <v>21.626043313090982</v>
      </c>
    </row>
    <row r="38" spans="1:13">
      <c r="A38" s="12" t="s">
        <v>92</v>
      </c>
      <c r="B38" s="30">
        <v>0</v>
      </c>
      <c r="C38" s="30">
        <v>0</v>
      </c>
      <c r="D38" s="30">
        <v>0</v>
      </c>
      <c r="E38" s="31">
        <v>0</v>
      </c>
      <c r="F38" s="30">
        <v>0</v>
      </c>
      <c r="G38" s="30">
        <v>24</v>
      </c>
      <c r="H38" s="30">
        <v>4</v>
      </c>
      <c r="I38" s="30">
        <v>134.21</v>
      </c>
      <c r="J38" s="30">
        <v>35.519999999999982</v>
      </c>
      <c r="K38" s="32">
        <f t="shared" si="0"/>
        <v>0.26465986141122105</v>
      </c>
      <c r="L38" s="32">
        <f t="shared" si="1"/>
        <v>0.20927355211217807</v>
      </c>
      <c r="M38" s="32">
        <f t="shared" si="2"/>
        <v>20.927355211217808</v>
      </c>
    </row>
    <row r="39" spans="1:13">
      <c r="A39" s="12" t="s">
        <v>92</v>
      </c>
      <c r="B39" s="30">
        <v>0</v>
      </c>
      <c r="C39" s="30">
        <v>0</v>
      </c>
      <c r="D39" s="30">
        <v>0</v>
      </c>
      <c r="E39" s="31">
        <v>0</v>
      </c>
      <c r="F39" s="30">
        <v>0</v>
      </c>
      <c r="G39" s="30">
        <v>23</v>
      </c>
      <c r="H39" s="30">
        <v>4.0999999999999996</v>
      </c>
      <c r="I39" s="30">
        <v>154.46</v>
      </c>
      <c r="J39" s="30">
        <v>34.770000000000003</v>
      </c>
      <c r="K39" s="32">
        <f t="shared" si="0"/>
        <v>0.22510682377314517</v>
      </c>
      <c r="L39" s="32">
        <f t="shared" si="1"/>
        <v>0.18374464936849336</v>
      </c>
      <c r="M39" s="32">
        <f t="shared" si="2"/>
        <v>18.374464936849336</v>
      </c>
    </row>
    <row r="40" spans="1:13">
      <c r="A40" s="12" t="s">
        <v>92</v>
      </c>
      <c r="B40" s="30">
        <v>0</v>
      </c>
      <c r="C40" s="30">
        <v>0</v>
      </c>
      <c r="D40" s="30">
        <v>0</v>
      </c>
      <c r="E40" s="31">
        <v>0</v>
      </c>
      <c r="F40" s="30">
        <v>0</v>
      </c>
      <c r="G40" s="30">
        <v>23.5</v>
      </c>
      <c r="H40" s="30">
        <v>3.9</v>
      </c>
      <c r="I40" s="30">
        <v>144.22</v>
      </c>
      <c r="J40" s="30">
        <v>34.1</v>
      </c>
      <c r="K40" s="32">
        <f t="shared" si="0"/>
        <v>0.23644432117598116</v>
      </c>
      <c r="L40" s="32">
        <f t="shared" si="1"/>
        <v>0.19122925078510544</v>
      </c>
      <c r="M40" s="32">
        <f t="shared" si="2"/>
        <v>19.122925078510544</v>
      </c>
    </row>
    <row r="41" spans="1:13">
      <c r="A41" s="12" t="s">
        <v>92</v>
      </c>
      <c r="B41" s="30">
        <v>0</v>
      </c>
      <c r="C41" s="30">
        <v>0</v>
      </c>
      <c r="D41" s="30">
        <v>0</v>
      </c>
      <c r="E41" s="31">
        <v>0</v>
      </c>
      <c r="F41" s="30">
        <v>0</v>
      </c>
      <c r="G41" s="30">
        <v>22</v>
      </c>
      <c r="H41" s="30">
        <v>3.9</v>
      </c>
      <c r="I41" s="30">
        <v>148.05000000000001</v>
      </c>
      <c r="J41" s="30">
        <v>36.45999999999998</v>
      </c>
      <c r="K41" s="32">
        <f t="shared" si="0"/>
        <v>0.24626815265113122</v>
      </c>
      <c r="L41" s="32">
        <f t="shared" si="1"/>
        <v>0.19760446588260788</v>
      </c>
      <c r="M41" s="32">
        <f t="shared" si="2"/>
        <v>19.760446588260788</v>
      </c>
    </row>
    <row r="42" spans="1:13">
      <c r="A42" s="12" t="s">
        <v>92</v>
      </c>
      <c r="B42" s="30">
        <v>0</v>
      </c>
      <c r="C42" s="30">
        <v>0</v>
      </c>
      <c r="D42" s="30">
        <v>0</v>
      </c>
      <c r="E42" s="31">
        <v>0</v>
      </c>
      <c r="F42" s="30">
        <v>0</v>
      </c>
      <c r="G42" s="30">
        <v>21.5</v>
      </c>
      <c r="H42" s="30">
        <v>4.2</v>
      </c>
      <c r="I42" s="30">
        <v>142.84</v>
      </c>
      <c r="J42" s="30">
        <v>32.645000000000003</v>
      </c>
      <c r="K42" s="32">
        <f t="shared" si="0"/>
        <v>0.22854242509101094</v>
      </c>
      <c r="L42" s="32">
        <f t="shared" si="1"/>
        <v>0.18602729578026611</v>
      </c>
      <c r="M42" s="32">
        <f t="shared" si="2"/>
        <v>18.602729578026612</v>
      </c>
    </row>
    <row r="43" spans="1:13">
      <c r="A43" s="12" t="s">
        <v>92</v>
      </c>
      <c r="B43" s="30">
        <v>0</v>
      </c>
      <c r="C43" s="30">
        <v>0</v>
      </c>
      <c r="D43" s="30">
        <v>0</v>
      </c>
      <c r="E43" s="31">
        <v>0</v>
      </c>
      <c r="F43" s="30">
        <v>0</v>
      </c>
      <c r="G43" s="30">
        <v>22</v>
      </c>
      <c r="H43" s="30">
        <v>3.9</v>
      </c>
      <c r="I43" s="30">
        <v>144.63999999999999</v>
      </c>
      <c r="J43" s="30">
        <v>33.78</v>
      </c>
      <c r="K43" s="32">
        <f t="shared" si="0"/>
        <v>0.23354535398230092</v>
      </c>
      <c r="L43" s="32">
        <f t="shared" si="1"/>
        <v>0.18932855061091808</v>
      </c>
      <c r="M43" s="32">
        <f t="shared" si="2"/>
        <v>18.932855061091807</v>
      </c>
    </row>
    <row r="44" spans="1:13">
      <c r="A44" s="12" t="s">
        <v>92</v>
      </c>
      <c r="B44" s="30">
        <v>0</v>
      </c>
      <c r="C44" s="30">
        <v>0</v>
      </c>
      <c r="D44" s="30">
        <v>0</v>
      </c>
      <c r="E44" s="31">
        <v>0</v>
      </c>
      <c r="F44" s="30">
        <v>0</v>
      </c>
      <c r="G44" s="30">
        <v>23</v>
      </c>
      <c r="H44" s="30">
        <v>3.8</v>
      </c>
      <c r="I44" s="30">
        <v>135.16</v>
      </c>
      <c r="J44" s="30">
        <v>35.610000000000014</v>
      </c>
      <c r="K44" s="32">
        <f t="shared" si="0"/>
        <v>0.26346552234388881</v>
      </c>
      <c r="L44" s="32">
        <f t="shared" si="1"/>
        <v>0.20852608772032566</v>
      </c>
      <c r="M44" s="32">
        <f t="shared" si="2"/>
        <v>20.852608772032568</v>
      </c>
    </row>
    <row r="45" spans="1:13">
      <c r="A45" s="12" t="s">
        <v>92</v>
      </c>
      <c r="B45" s="30">
        <v>0</v>
      </c>
      <c r="C45" s="30">
        <v>0</v>
      </c>
      <c r="D45" s="30">
        <v>0</v>
      </c>
      <c r="E45" s="31">
        <v>0</v>
      </c>
      <c r="F45" s="30">
        <v>0</v>
      </c>
      <c r="G45" s="30">
        <v>22</v>
      </c>
      <c r="H45" s="30">
        <v>4</v>
      </c>
      <c r="I45" s="30">
        <v>139.44</v>
      </c>
      <c r="J45" s="30">
        <v>36.180000000000007</v>
      </c>
      <c r="K45" s="32">
        <f t="shared" si="0"/>
        <v>0.25946643717728063</v>
      </c>
      <c r="L45" s="32">
        <f t="shared" si="1"/>
        <v>0.20601298257601644</v>
      </c>
      <c r="M45" s="32">
        <f t="shared" si="2"/>
        <v>20.601298257601645</v>
      </c>
    </row>
    <row r="46" spans="1:13">
      <c r="A46" s="12" t="s">
        <v>92</v>
      </c>
      <c r="B46" s="30">
        <v>0</v>
      </c>
      <c r="C46" s="30">
        <v>0</v>
      </c>
      <c r="D46" s="30">
        <v>0</v>
      </c>
      <c r="E46" s="31">
        <v>0</v>
      </c>
      <c r="F46" s="30">
        <v>0</v>
      </c>
      <c r="G46" s="30">
        <v>24</v>
      </c>
      <c r="H46" s="30">
        <v>4.9000000000000004</v>
      </c>
      <c r="I46" s="30">
        <v>162.21</v>
      </c>
      <c r="J46" s="30">
        <v>32.020000000000003</v>
      </c>
      <c r="K46" s="32">
        <f t="shared" si="0"/>
        <v>0.19739843412859873</v>
      </c>
      <c r="L46" s="32">
        <f t="shared" si="1"/>
        <v>0.16485609843999383</v>
      </c>
      <c r="M46" s="32">
        <f t="shared" si="2"/>
        <v>16.485609843999384</v>
      </c>
    </row>
    <row r="47" spans="1:13">
      <c r="A47" s="12" t="s">
        <v>92</v>
      </c>
      <c r="B47" s="30">
        <v>0</v>
      </c>
      <c r="C47" s="30">
        <v>0</v>
      </c>
      <c r="D47" s="30">
        <v>0</v>
      </c>
      <c r="E47" s="31">
        <v>0</v>
      </c>
      <c r="F47" s="30">
        <v>0</v>
      </c>
      <c r="G47" s="30">
        <v>22</v>
      </c>
      <c r="H47" s="30">
        <v>5</v>
      </c>
      <c r="I47" s="30">
        <v>140.06</v>
      </c>
      <c r="J47" s="30">
        <v>32.770000000000003</v>
      </c>
      <c r="K47" s="32">
        <f t="shared" si="0"/>
        <v>0.23397115521919179</v>
      </c>
      <c r="L47" s="32">
        <f t="shared" si="1"/>
        <v>0.18960828559856507</v>
      </c>
      <c r="M47" s="32">
        <f t="shared" si="2"/>
        <v>18.960828559856509</v>
      </c>
    </row>
    <row r="48" spans="1:13">
      <c r="A48" s="12" t="s">
        <v>92</v>
      </c>
      <c r="B48" s="30">
        <v>0</v>
      </c>
      <c r="C48" s="30">
        <v>0</v>
      </c>
      <c r="D48" s="30">
        <v>0</v>
      </c>
      <c r="E48" s="31">
        <v>0</v>
      </c>
      <c r="F48" s="30">
        <v>0</v>
      </c>
      <c r="G48" s="30">
        <v>23</v>
      </c>
      <c r="H48" s="30">
        <v>3.9</v>
      </c>
      <c r="I48" s="30">
        <v>137.30000000000001</v>
      </c>
      <c r="J48" s="30">
        <v>35.895000000000003</v>
      </c>
      <c r="K48" s="32">
        <f t="shared" si="0"/>
        <v>0.26143481427530957</v>
      </c>
      <c r="L48" s="32">
        <f t="shared" si="1"/>
        <v>0.20725194145327519</v>
      </c>
      <c r="M48" s="32">
        <f t="shared" si="2"/>
        <v>20.725194145327521</v>
      </c>
    </row>
    <row r="49" spans="1:13">
      <c r="A49" s="12" t="s">
        <v>92</v>
      </c>
      <c r="B49" s="30">
        <v>0</v>
      </c>
      <c r="C49" s="30">
        <v>0</v>
      </c>
      <c r="D49" s="30">
        <v>0</v>
      </c>
      <c r="E49" s="31">
        <v>0</v>
      </c>
      <c r="F49" s="30">
        <v>0</v>
      </c>
      <c r="G49" s="30">
        <v>21</v>
      </c>
      <c r="H49" s="30">
        <v>4.9000000000000004</v>
      </c>
      <c r="I49" s="30">
        <v>149.13999999999999</v>
      </c>
      <c r="J49" s="30">
        <v>33.395000000000003</v>
      </c>
      <c r="K49" s="32">
        <f t="shared" si="0"/>
        <v>0.22391712484913509</v>
      </c>
      <c r="L49" s="32">
        <f t="shared" si="1"/>
        <v>0.18295121483551102</v>
      </c>
      <c r="M49" s="32">
        <f t="shared" si="2"/>
        <v>18.295121483551103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sqref="A1:XFD1048576"/>
    </sheetView>
  </sheetViews>
  <sheetFormatPr baseColWidth="10" defaultColWidth="8.83203125" defaultRowHeight="16"/>
  <cols>
    <col min="1" max="1" width="23.83203125" style="14" customWidth="1"/>
    <col min="2" max="2" width="30.1640625" style="14" bestFit="1" customWidth="1"/>
    <col min="3" max="3" width="14.1640625" style="12" customWidth="1"/>
    <col min="4" max="4" width="16.33203125" style="12" customWidth="1"/>
    <col min="5" max="5" width="13.6640625" style="12" customWidth="1"/>
    <col min="6" max="6" width="15.83203125" style="12" customWidth="1"/>
    <col min="7" max="7" width="12.6640625" style="12" customWidth="1"/>
    <col min="8" max="8" width="14.83203125" style="12" customWidth="1"/>
    <col min="9" max="9" width="14.1640625" style="12" customWidth="1"/>
    <col min="10" max="10" width="10" style="12" bestFit="1" customWidth="1"/>
    <col min="11" max="16384" width="8.83203125" style="12"/>
  </cols>
  <sheetData>
    <row r="1" spans="1:2">
      <c r="A1" s="14" t="s">
        <v>56</v>
      </c>
      <c r="B1" s="14" t="s">
        <v>62</v>
      </c>
    </row>
    <row r="2" spans="1:2">
      <c r="A2" s="14">
        <v>8.5</v>
      </c>
      <c r="B2" s="14">
        <v>55</v>
      </c>
    </row>
    <row r="3" spans="1:2">
      <c r="A3" s="14">
        <v>7.6</v>
      </c>
      <c r="B3" s="14">
        <v>58</v>
      </c>
    </row>
    <row r="4" spans="1:2">
      <c r="A4" s="14">
        <v>5.4</v>
      </c>
      <c r="B4" s="14">
        <v>42</v>
      </c>
    </row>
    <row r="5" spans="1:2">
      <c r="A5" s="14">
        <v>6.7</v>
      </c>
      <c r="B5" s="14">
        <v>49</v>
      </c>
    </row>
    <row r="6" spans="1:2">
      <c r="A6" s="14">
        <v>5.5</v>
      </c>
      <c r="B6" s="14">
        <v>62</v>
      </c>
    </row>
    <row r="7" spans="1:2">
      <c r="A7" s="14">
        <v>3.4</v>
      </c>
      <c r="B7" s="14">
        <v>34</v>
      </c>
    </row>
    <row r="8" spans="1:2">
      <c r="A8" s="14">
        <v>2.6</v>
      </c>
      <c r="B8" s="14">
        <v>39</v>
      </c>
    </row>
    <row r="9" spans="1:2">
      <c r="A9" s="14">
        <v>6.8</v>
      </c>
      <c r="B9" s="14">
        <v>41</v>
      </c>
    </row>
    <row r="10" spans="1:2">
      <c r="A10" s="14">
        <v>7.9</v>
      </c>
      <c r="B10" s="14">
        <v>62</v>
      </c>
    </row>
    <row r="11" spans="1:2">
      <c r="A11" s="14">
        <v>5.4</v>
      </c>
      <c r="B11" s="14">
        <v>37</v>
      </c>
    </row>
    <row r="12" spans="1:2">
      <c r="A12" s="14">
        <v>9.6</v>
      </c>
      <c r="B12" s="14">
        <v>72</v>
      </c>
    </row>
    <row r="13" spans="1:2">
      <c r="A13" s="14">
        <v>4.5</v>
      </c>
      <c r="B13" s="14">
        <v>63</v>
      </c>
    </row>
    <row r="14" spans="1:2">
      <c r="A14" s="14">
        <v>7.8</v>
      </c>
      <c r="B14" s="14">
        <v>76</v>
      </c>
    </row>
    <row r="15" spans="1:2">
      <c r="A15" s="14">
        <v>6.5</v>
      </c>
      <c r="B15" s="14">
        <v>65</v>
      </c>
    </row>
    <row r="16" spans="1:2">
      <c r="A16" s="14">
        <v>4.2</v>
      </c>
      <c r="B16" s="14">
        <v>42</v>
      </c>
    </row>
    <row r="17" spans="1:2">
      <c r="A17" s="14">
        <v>4.5999999999999996</v>
      </c>
      <c r="B17" s="14">
        <v>21</v>
      </c>
    </row>
    <row r="18" spans="1:2">
      <c r="A18" s="14">
        <v>5.7</v>
      </c>
      <c r="B18" s="14">
        <v>19</v>
      </c>
    </row>
    <row r="19" spans="1:2">
      <c r="A19" s="14">
        <v>9.8000000000000007</v>
      </c>
      <c r="B19" s="14">
        <v>71</v>
      </c>
    </row>
    <row r="20" spans="1:2">
      <c r="A20" s="14">
        <v>6.4</v>
      </c>
      <c r="B20" s="14">
        <v>32</v>
      </c>
    </row>
    <row r="21" spans="1:2">
      <c r="A21" s="14">
        <v>5.6</v>
      </c>
      <c r="B21" s="14">
        <v>41</v>
      </c>
    </row>
    <row r="22" spans="1:2">
      <c r="A22" s="14">
        <v>5.4</v>
      </c>
      <c r="B22" s="14">
        <v>31</v>
      </c>
    </row>
    <row r="23" spans="1:2">
      <c r="A23" s="14">
        <v>5.0999999999999996</v>
      </c>
      <c r="B23" s="14">
        <v>32</v>
      </c>
    </row>
    <row r="24" spans="1:2">
      <c r="A24" s="14">
        <v>2.1</v>
      </c>
      <c r="B24" s="14">
        <v>18</v>
      </c>
    </row>
    <row r="25" spans="1:2">
      <c r="A25" s="14">
        <v>1.1000000000000001</v>
      </c>
      <c r="B25" s="14">
        <v>9</v>
      </c>
    </row>
    <row r="26" spans="1:2">
      <c r="A26" s="14">
        <v>1.1000000000000001</v>
      </c>
      <c r="B26" s="14">
        <v>21</v>
      </c>
    </row>
    <row r="27" spans="1:2">
      <c r="A27" s="14">
        <v>2.1</v>
      </c>
      <c r="B27" s="14">
        <v>6</v>
      </c>
    </row>
    <row r="28" spans="1:2">
      <c r="A28" s="14">
        <v>1.5</v>
      </c>
      <c r="B28" s="14">
        <v>17</v>
      </c>
    </row>
    <row r="29" spans="1:2">
      <c r="A29" s="14">
        <v>1</v>
      </c>
      <c r="B29" s="14">
        <v>9</v>
      </c>
    </row>
    <row r="30" spans="1:2">
      <c r="A30" s="14">
        <v>0.9</v>
      </c>
      <c r="B30" s="14">
        <v>4</v>
      </c>
    </row>
    <row r="31" spans="1:2">
      <c r="A31" s="14">
        <v>0.5</v>
      </c>
      <c r="B31" s="14">
        <v>6</v>
      </c>
    </row>
    <row r="32" spans="1:2">
      <c r="A32" s="14">
        <v>0.7</v>
      </c>
      <c r="B32" s="14">
        <v>4</v>
      </c>
    </row>
    <row r="33" spans="1:2">
      <c r="A33" s="14">
        <v>0.3</v>
      </c>
      <c r="B33" s="14">
        <v>11</v>
      </c>
    </row>
    <row r="34" spans="1:2">
      <c r="A34" s="14">
        <v>0.9</v>
      </c>
      <c r="B34" s="14">
        <v>6</v>
      </c>
    </row>
    <row r="35" spans="1:2">
      <c r="A35" s="14">
        <v>1.2</v>
      </c>
      <c r="B35" s="14">
        <v>4</v>
      </c>
    </row>
    <row r="36" spans="1:2">
      <c r="A36" s="14">
        <v>0.7</v>
      </c>
      <c r="B36" s="14">
        <v>3</v>
      </c>
    </row>
    <row r="37" spans="1:2">
      <c r="A37" s="14">
        <v>1.1000000000000001</v>
      </c>
      <c r="B37" s="14">
        <v>34</v>
      </c>
    </row>
    <row r="38" spans="1:2">
      <c r="A38" s="14">
        <v>1.3</v>
      </c>
      <c r="B38" s="14">
        <v>26</v>
      </c>
    </row>
    <row r="39" spans="1:2">
      <c r="A39" s="14">
        <v>1.7</v>
      </c>
      <c r="B39" s="14">
        <v>17</v>
      </c>
    </row>
    <row r="40" spans="1:2">
      <c r="A40" s="14">
        <v>2.1</v>
      </c>
      <c r="B40" s="14">
        <v>29</v>
      </c>
    </row>
    <row r="41" spans="1:2">
      <c r="A41" s="14">
        <v>2.8</v>
      </c>
      <c r="B41" s="14">
        <v>21</v>
      </c>
    </row>
    <row r="42" spans="1:2">
      <c r="A42" s="14">
        <v>3.1</v>
      </c>
      <c r="B42" s="14">
        <v>16</v>
      </c>
    </row>
    <row r="43" spans="1:2">
      <c r="A43" s="14">
        <v>0</v>
      </c>
      <c r="B43" s="14">
        <v>0</v>
      </c>
    </row>
    <row r="44" spans="1:2">
      <c r="A44" s="14">
        <v>0</v>
      </c>
      <c r="B44" s="14">
        <v>0</v>
      </c>
    </row>
    <row r="45" spans="1:2">
      <c r="A45" s="14">
        <v>0</v>
      </c>
      <c r="B45" s="14">
        <v>0</v>
      </c>
    </row>
    <row r="46" spans="1:2">
      <c r="A46" s="14">
        <v>0</v>
      </c>
      <c r="B46" s="14">
        <v>0</v>
      </c>
    </row>
    <row r="47" spans="1:2">
      <c r="A47" s="14">
        <v>0</v>
      </c>
      <c r="B47" s="14">
        <v>0</v>
      </c>
    </row>
    <row r="48" spans="1:2">
      <c r="A48" s="14">
        <v>0</v>
      </c>
      <c r="B48" s="14">
        <v>3</v>
      </c>
    </row>
    <row r="49" spans="1:2">
      <c r="A49" s="14">
        <v>0</v>
      </c>
      <c r="B49" s="14">
        <v>0</v>
      </c>
    </row>
    <row r="50" spans="1:2">
      <c r="A50" s="14">
        <v>0</v>
      </c>
      <c r="B50" s="14">
        <v>0</v>
      </c>
    </row>
    <row r="51" spans="1:2">
      <c r="A51" s="14">
        <v>0</v>
      </c>
      <c r="B51" s="14">
        <v>4</v>
      </c>
    </row>
    <row r="52" spans="1:2">
      <c r="A52" s="14">
        <v>0</v>
      </c>
      <c r="B52" s="14">
        <v>0</v>
      </c>
    </row>
    <row r="53" spans="1:2">
      <c r="A53" s="14">
        <v>0</v>
      </c>
      <c r="B53" s="14">
        <v>0</v>
      </c>
    </row>
    <row r="54" spans="1:2">
      <c r="A54" s="14">
        <v>0</v>
      </c>
      <c r="B54" s="14">
        <v>3</v>
      </c>
    </row>
    <row r="55" spans="1:2">
      <c r="A55" s="14">
        <v>0</v>
      </c>
      <c r="B55" s="14">
        <v>0</v>
      </c>
    </row>
    <row r="56" spans="1:2">
      <c r="A56" s="14">
        <v>0</v>
      </c>
      <c r="B56" s="14">
        <v>4</v>
      </c>
    </row>
    <row r="57" spans="1:2">
      <c r="A57" s="14">
        <v>0</v>
      </c>
      <c r="B57" s="14">
        <v>2</v>
      </c>
    </row>
    <row r="58" spans="1:2">
      <c r="A58" s="14">
        <v>0</v>
      </c>
      <c r="B58" s="14">
        <v>0</v>
      </c>
    </row>
    <row r="59" spans="1:2">
      <c r="A59" s="14">
        <v>0</v>
      </c>
      <c r="B59" s="14">
        <v>0</v>
      </c>
    </row>
    <row r="60" spans="1:2">
      <c r="A60" s="14">
        <v>0</v>
      </c>
      <c r="B60" s="14">
        <v>0</v>
      </c>
    </row>
    <row r="61" spans="1:2">
      <c r="A61" s="14">
        <v>0</v>
      </c>
      <c r="B61" s="14">
        <v>0</v>
      </c>
    </row>
    <row r="62" spans="1:2">
      <c r="A62" s="14">
        <v>0</v>
      </c>
      <c r="B62" s="14">
        <v>2</v>
      </c>
    </row>
  </sheetData>
  <phoneticPr fontId="1" type="noConversion"/>
  <pageMargins left="0.7" right="0.7" top="0.75" bottom="0.75" header="0.3" footer="0.3"/>
  <pageSetup paperSize="8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7"/>
  <sheetViews>
    <sheetView workbookViewId="0">
      <selection activeCell="W20" sqref="W20"/>
    </sheetView>
  </sheetViews>
  <sheetFormatPr baseColWidth="10" defaultColWidth="8.83203125" defaultRowHeight="14"/>
  <cols>
    <col min="1" max="2" width="21.83203125" style="11" customWidth="1"/>
    <col min="3" max="3" width="15.83203125" style="11" customWidth="1"/>
    <col min="4" max="4" width="12.6640625" style="11" customWidth="1"/>
    <col min="5" max="5" width="11.1640625" style="11" bestFit="1" customWidth="1"/>
    <col min="6" max="6" width="12.6640625" style="11" bestFit="1" customWidth="1"/>
    <col min="7" max="7" width="11.1640625" style="11" bestFit="1" customWidth="1"/>
    <col min="8" max="8" width="12.6640625" style="11" bestFit="1" customWidth="1"/>
    <col min="9" max="9" width="11.1640625" style="11" bestFit="1" customWidth="1"/>
    <col min="10" max="10" width="12.6640625" style="11" bestFit="1" customWidth="1"/>
    <col min="11" max="11" width="11.1640625" style="11" bestFit="1" customWidth="1"/>
    <col min="12" max="12" width="12.6640625" style="11" bestFit="1" customWidth="1"/>
    <col min="13" max="13" width="14.83203125" style="11" customWidth="1"/>
    <col min="14" max="14" width="14.1640625" style="11" customWidth="1"/>
    <col min="15" max="15" width="11.1640625" style="11" bestFit="1" customWidth="1"/>
    <col min="16" max="16" width="12.6640625" style="11" bestFit="1" customWidth="1"/>
    <col min="17" max="17" width="11.1640625" style="11" bestFit="1" customWidth="1"/>
    <col min="18" max="18" width="12.6640625" style="11" bestFit="1" customWidth="1"/>
    <col min="19" max="19" width="11.1640625" style="11" bestFit="1" customWidth="1"/>
    <col min="20" max="21" width="12.6640625" style="11" bestFit="1" customWidth="1"/>
    <col min="22" max="22" width="11.1640625" style="11" bestFit="1" customWidth="1"/>
    <col min="23" max="23" width="12.6640625" style="11" bestFit="1" customWidth="1"/>
    <col min="24" max="16384" width="8.83203125" style="11"/>
  </cols>
  <sheetData>
    <row r="1" spans="1:20" ht="16">
      <c r="A1" s="10" t="s">
        <v>63</v>
      </c>
      <c r="B1" s="10" t="s">
        <v>64</v>
      </c>
      <c r="C1" s="1" t="s">
        <v>3</v>
      </c>
      <c r="D1" s="1" t="s">
        <v>4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4</v>
      </c>
      <c r="J1" s="1" t="s">
        <v>4</v>
      </c>
      <c r="K1" s="1" t="s">
        <v>40</v>
      </c>
      <c r="L1" s="1" t="s">
        <v>5</v>
      </c>
      <c r="M1" s="1" t="s">
        <v>5</v>
      </c>
      <c r="N1" s="1" t="s">
        <v>5</v>
      </c>
      <c r="O1" s="1" t="s">
        <v>5</v>
      </c>
      <c r="P1" s="1" t="s">
        <v>6</v>
      </c>
      <c r="Q1" s="1" t="s">
        <v>7</v>
      </c>
      <c r="R1" s="1" t="s">
        <v>7</v>
      </c>
      <c r="S1" s="1" t="s">
        <v>7</v>
      </c>
      <c r="T1" s="1" t="s">
        <v>68</v>
      </c>
    </row>
    <row r="2" spans="1:20" ht="16">
      <c r="A2" s="9" t="s">
        <v>94</v>
      </c>
      <c r="B2" s="9" t="s">
        <v>66</v>
      </c>
      <c r="C2" s="9">
        <v>2.4E-2</v>
      </c>
      <c r="D2" s="2">
        <v>1.2999999999999999E-2</v>
      </c>
      <c r="E2" s="1"/>
      <c r="F2" s="2">
        <v>5.0999999999999997E-2</v>
      </c>
      <c r="G2" s="1"/>
      <c r="H2" s="1">
        <v>1.7000000000000001E-2</v>
      </c>
      <c r="I2" s="1">
        <v>2.4E-2</v>
      </c>
      <c r="J2" s="1"/>
      <c r="K2" s="1"/>
      <c r="L2" s="2">
        <v>4.7E-2</v>
      </c>
      <c r="M2" s="4"/>
      <c r="N2" s="2">
        <v>1.4999999999999999E-2</v>
      </c>
      <c r="O2" s="2">
        <v>4.0000000000000001E-3</v>
      </c>
      <c r="P2" s="2">
        <v>6.0000000000000001E-3</v>
      </c>
      <c r="Q2" s="2"/>
      <c r="R2" s="2">
        <v>3.4000000000000002E-2</v>
      </c>
      <c r="S2" s="2"/>
      <c r="T2" s="11">
        <v>2.35</v>
      </c>
    </row>
    <row r="3" spans="1:20" ht="16">
      <c r="A3" s="9" t="s">
        <v>94</v>
      </c>
      <c r="B3" s="9" t="s">
        <v>66</v>
      </c>
      <c r="C3" s="9">
        <v>3.2000000000000001E-2</v>
      </c>
      <c r="D3" s="2">
        <v>1.4E-2</v>
      </c>
      <c r="E3" s="1"/>
      <c r="F3" s="2">
        <v>7.0000000000000001E-3</v>
      </c>
      <c r="G3" s="1"/>
      <c r="H3" s="1"/>
      <c r="I3" s="1">
        <v>2.1000000000000001E-2</v>
      </c>
      <c r="J3" s="1"/>
      <c r="K3" s="1">
        <v>2.5000000000000001E-2</v>
      </c>
      <c r="L3" s="2">
        <v>4.5999999999999999E-2</v>
      </c>
      <c r="M3" s="4"/>
      <c r="N3" s="2"/>
      <c r="O3" s="2"/>
      <c r="P3" s="2"/>
      <c r="Q3" s="2"/>
      <c r="R3" s="2">
        <v>5.0999999999999997E-2</v>
      </c>
      <c r="S3" s="2"/>
      <c r="T3" s="11">
        <v>1.96</v>
      </c>
    </row>
    <row r="4" spans="1:20" ht="16">
      <c r="A4" s="9" t="s">
        <v>94</v>
      </c>
      <c r="B4" s="9" t="s">
        <v>66</v>
      </c>
      <c r="C4" s="9"/>
      <c r="D4" s="2">
        <v>2.5000000000000001E-2</v>
      </c>
      <c r="E4" s="2"/>
      <c r="F4" s="2">
        <v>1.4E-2</v>
      </c>
      <c r="G4" s="2"/>
      <c r="H4" s="2">
        <v>4.7E-2</v>
      </c>
      <c r="I4" s="2">
        <v>3.3000000000000002E-2</v>
      </c>
      <c r="J4" s="2">
        <v>1.6E-2</v>
      </c>
      <c r="K4" s="2"/>
      <c r="L4" s="2">
        <v>0.37</v>
      </c>
      <c r="M4" s="2">
        <v>0.01</v>
      </c>
      <c r="N4" s="2"/>
      <c r="O4" s="2"/>
      <c r="P4" s="2"/>
      <c r="Q4" s="2">
        <v>1.7000000000000001E-2</v>
      </c>
      <c r="R4" s="2">
        <v>6.0000000000000001E-3</v>
      </c>
      <c r="S4" s="2">
        <v>6.0000000000000001E-3</v>
      </c>
      <c r="T4" s="11">
        <v>5.44</v>
      </c>
    </row>
    <row r="5" spans="1:20" ht="16">
      <c r="A5" s="9" t="s">
        <v>94</v>
      </c>
      <c r="B5" s="9" t="s">
        <v>66</v>
      </c>
      <c r="C5" s="9"/>
      <c r="D5" s="2">
        <v>1.6E-2</v>
      </c>
      <c r="E5" s="2"/>
      <c r="F5" s="2">
        <v>2.4E-2</v>
      </c>
      <c r="G5" s="2"/>
      <c r="H5" s="2"/>
      <c r="I5" s="2">
        <v>2.5999999999999999E-2</v>
      </c>
      <c r="J5" s="2"/>
      <c r="K5" s="2">
        <v>0.48199999999999998</v>
      </c>
      <c r="L5" s="2">
        <v>0.67</v>
      </c>
      <c r="M5" s="4"/>
      <c r="N5" s="2">
        <v>2.4E-2</v>
      </c>
      <c r="O5" s="2"/>
      <c r="P5" s="2"/>
      <c r="Q5" s="2"/>
      <c r="R5" s="2">
        <v>0.113</v>
      </c>
      <c r="S5" s="2"/>
      <c r="T5" s="11">
        <v>13.55</v>
      </c>
    </row>
    <row r="6" spans="1:20" ht="16">
      <c r="A6" s="9" t="s">
        <v>94</v>
      </c>
      <c r="B6" s="9" t="s">
        <v>66</v>
      </c>
      <c r="C6" s="9"/>
      <c r="D6" s="2">
        <v>5.0000000000000001E-3</v>
      </c>
      <c r="E6" s="2"/>
      <c r="F6" s="2">
        <v>3.4000000000000002E-2</v>
      </c>
      <c r="G6" s="2">
        <v>7.0000000000000001E-3</v>
      </c>
      <c r="H6" s="2">
        <v>1.6E-2</v>
      </c>
      <c r="I6" s="2">
        <v>6.8000000000000005E-2</v>
      </c>
      <c r="J6" s="2"/>
      <c r="K6" s="2"/>
      <c r="L6" s="2">
        <v>4.5999999999999999E-2</v>
      </c>
      <c r="M6" s="2">
        <v>1.0999999999999999E-2</v>
      </c>
      <c r="N6" s="2"/>
      <c r="O6" s="2"/>
      <c r="P6" s="2">
        <v>5.0000000000000001E-3</v>
      </c>
      <c r="Q6" s="2"/>
      <c r="R6" s="2">
        <v>6.0999999999999999E-2</v>
      </c>
      <c r="S6" s="2"/>
      <c r="T6" s="11">
        <v>2.5300000000000002</v>
      </c>
    </row>
    <row r="7" spans="1:20" ht="16">
      <c r="A7" s="9" t="s">
        <v>94</v>
      </c>
      <c r="B7" s="9" t="s">
        <v>66</v>
      </c>
      <c r="C7" s="9"/>
      <c r="D7" s="2">
        <v>2.7E-2</v>
      </c>
      <c r="E7" s="2"/>
      <c r="F7" s="2"/>
      <c r="G7" s="2"/>
      <c r="H7" s="2">
        <v>2.1999999999999999E-2</v>
      </c>
      <c r="I7" s="2">
        <v>3.6999999999999998E-2</v>
      </c>
      <c r="J7" s="2"/>
      <c r="K7" s="2"/>
      <c r="L7" s="2">
        <v>1.0449999999999999</v>
      </c>
      <c r="M7" s="4"/>
      <c r="N7" s="2">
        <v>1.2999999999999999E-2</v>
      </c>
      <c r="O7" s="2">
        <v>6.0000000000000001E-3</v>
      </c>
      <c r="P7" s="2">
        <v>6.0000000000000001E-3</v>
      </c>
      <c r="Q7" s="2"/>
      <c r="R7" s="2"/>
      <c r="S7" s="2"/>
      <c r="T7" s="11">
        <v>11.559999999999999</v>
      </c>
    </row>
    <row r="8" spans="1:20" ht="16">
      <c r="A8" s="9" t="s">
        <v>93</v>
      </c>
      <c r="B8" s="9" t="s">
        <v>65</v>
      </c>
      <c r="C8" s="9"/>
      <c r="D8" s="2">
        <v>2.3E-2</v>
      </c>
      <c r="E8" s="1"/>
      <c r="F8" s="2">
        <v>1.2999999999999999E-2</v>
      </c>
      <c r="G8" s="1"/>
      <c r="H8" s="1"/>
      <c r="I8" s="1"/>
      <c r="J8" s="1"/>
      <c r="K8" s="1"/>
      <c r="L8" s="1"/>
      <c r="M8" s="2">
        <v>5.0000000000000001E-3</v>
      </c>
      <c r="N8" s="2">
        <v>6.0000000000000001E-3</v>
      </c>
      <c r="O8" s="2">
        <v>4.0000000000000001E-3</v>
      </c>
      <c r="P8" s="2"/>
      <c r="Q8" s="2"/>
      <c r="R8" s="2">
        <v>4.7E-2</v>
      </c>
      <c r="S8" s="2"/>
      <c r="T8" s="11">
        <v>0.97999999999999987</v>
      </c>
    </row>
    <row r="9" spans="1:20" ht="16">
      <c r="A9" s="9" t="s">
        <v>93</v>
      </c>
      <c r="B9" s="9" t="s">
        <v>65</v>
      </c>
      <c r="C9" s="9"/>
      <c r="D9" s="2">
        <v>3.4000000000000002E-2</v>
      </c>
      <c r="E9" s="1"/>
      <c r="F9" s="2">
        <v>7.0999999999999994E-2</v>
      </c>
      <c r="G9" s="3">
        <v>5.0000000000000001E-3</v>
      </c>
      <c r="H9" s="3"/>
      <c r="I9" s="3"/>
      <c r="J9" s="3"/>
      <c r="K9" s="3"/>
      <c r="L9" s="1"/>
      <c r="M9" s="2"/>
      <c r="N9" s="2"/>
      <c r="O9" s="2">
        <v>7.0000000000000001E-3</v>
      </c>
      <c r="P9" s="2"/>
      <c r="Q9" s="2">
        <v>0.14299999999999999</v>
      </c>
      <c r="R9" s="4"/>
      <c r="S9" s="2"/>
      <c r="T9" s="11">
        <v>2.6</v>
      </c>
    </row>
    <row r="10" spans="1:20" ht="16">
      <c r="A10" s="9" t="s">
        <v>93</v>
      </c>
      <c r="B10" s="9" t="s">
        <v>65</v>
      </c>
      <c r="C10" s="9"/>
      <c r="D10" s="2">
        <v>2.7E-2</v>
      </c>
      <c r="E10" s="1"/>
      <c r="F10" s="2"/>
      <c r="G10" s="1"/>
      <c r="H10" s="1"/>
      <c r="I10" s="1"/>
      <c r="J10" s="1"/>
      <c r="K10" s="1"/>
      <c r="L10" s="3">
        <v>3.7999999999999999E-2</v>
      </c>
      <c r="M10" s="2">
        <v>3.1E-2</v>
      </c>
      <c r="N10" s="2"/>
      <c r="O10" s="2"/>
      <c r="P10" s="2"/>
      <c r="Q10" s="2"/>
      <c r="R10" s="2">
        <v>3.4000000000000002E-2</v>
      </c>
      <c r="S10" s="2"/>
      <c r="T10" s="11">
        <v>1.3</v>
      </c>
    </row>
    <row r="11" spans="1:20" ht="16">
      <c r="A11" s="9" t="s">
        <v>93</v>
      </c>
      <c r="B11" s="9" t="s">
        <v>65</v>
      </c>
      <c r="C11" s="9"/>
      <c r="D11" s="2">
        <v>3.1E-2</v>
      </c>
      <c r="E11" s="1"/>
      <c r="F11" s="2">
        <v>2.3E-2</v>
      </c>
      <c r="G11" s="1"/>
      <c r="H11" s="1"/>
      <c r="I11" s="1"/>
      <c r="J11" s="1"/>
      <c r="K11" s="1"/>
      <c r="L11" s="3">
        <v>0.50900000000000001</v>
      </c>
      <c r="M11" s="2">
        <v>7.0000000000000001E-3</v>
      </c>
      <c r="N11" s="2">
        <v>1.4E-2</v>
      </c>
      <c r="O11" s="2"/>
      <c r="P11" s="2">
        <v>6.0000000000000001E-3</v>
      </c>
      <c r="Q11" s="2">
        <v>0.437</v>
      </c>
      <c r="R11" s="4"/>
      <c r="S11" s="2"/>
      <c r="T11" s="11">
        <v>10.270000000000001</v>
      </c>
    </row>
    <row r="12" spans="1:20" ht="16">
      <c r="A12" s="9" t="s">
        <v>93</v>
      </c>
      <c r="B12" s="9" t="s">
        <v>65</v>
      </c>
      <c r="C12" s="9"/>
      <c r="D12" s="2">
        <v>2.5000000000000001E-2</v>
      </c>
      <c r="E12" s="2"/>
      <c r="F12" s="2">
        <v>3.4000000000000002E-2</v>
      </c>
      <c r="G12" s="2"/>
      <c r="H12" s="2"/>
      <c r="I12" s="2"/>
      <c r="J12" s="2"/>
      <c r="K12" s="2"/>
      <c r="L12" s="4"/>
      <c r="M12" s="2">
        <v>4.7E-2</v>
      </c>
      <c r="N12" s="2"/>
      <c r="O12" s="2"/>
      <c r="P12" s="2">
        <v>6.0000000000000001E-3</v>
      </c>
      <c r="Q12" s="2"/>
      <c r="R12" s="2">
        <v>2.1000000000000001E-2</v>
      </c>
      <c r="S12" s="2"/>
      <c r="T12" s="11">
        <v>1.33</v>
      </c>
    </row>
    <row r="13" spans="1:20" ht="16">
      <c r="A13" s="9" t="s">
        <v>93</v>
      </c>
      <c r="B13" s="9" t="s">
        <v>65</v>
      </c>
      <c r="C13" s="9"/>
      <c r="D13" s="2">
        <v>2.1000000000000001E-2</v>
      </c>
      <c r="E13" s="2"/>
      <c r="F13" s="2">
        <v>2.5999999999999999E-2</v>
      </c>
      <c r="G13" s="2"/>
      <c r="H13" s="2"/>
      <c r="I13" s="2"/>
      <c r="J13" s="2"/>
      <c r="K13" s="2"/>
      <c r="L13" s="2"/>
      <c r="M13" s="2">
        <v>6.0000000000000001E-3</v>
      </c>
      <c r="N13" s="2">
        <v>1.4E-2</v>
      </c>
      <c r="O13" s="2"/>
      <c r="P13" s="2">
        <v>7.0000000000000001E-3</v>
      </c>
      <c r="Q13" s="2"/>
      <c r="R13" s="2">
        <v>1.9E-2</v>
      </c>
      <c r="S13" s="2"/>
      <c r="T13" s="11">
        <v>0.93000000000000016</v>
      </c>
    </row>
    <row r="14" spans="1:20" ht="16">
      <c r="A14" s="9" t="s">
        <v>95</v>
      </c>
      <c r="B14" s="9" t="s">
        <v>104</v>
      </c>
      <c r="C14" s="9">
        <v>1</v>
      </c>
      <c r="D14" s="2">
        <v>3</v>
      </c>
      <c r="E14" s="1"/>
      <c r="F14" s="2">
        <v>3</v>
      </c>
      <c r="G14" s="1"/>
      <c r="H14" s="1">
        <v>1</v>
      </c>
      <c r="I14" s="1">
        <v>3</v>
      </c>
      <c r="J14" s="1"/>
      <c r="K14" s="1"/>
      <c r="L14" s="2">
        <v>2</v>
      </c>
      <c r="M14" s="4"/>
      <c r="N14" s="2">
        <v>2</v>
      </c>
      <c r="O14" s="2">
        <v>1</v>
      </c>
      <c r="P14" s="2">
        <v>1</v>
      </c>
      <c r="Q14" s="2"/>
      <c r="R14" s="2">
        <v>2</v>
      </c>
      <c r="S14" s="2"/>
      <c r="T14" s="11">
        <v>19</v>
      </c>
    </row>
    <row r="15" spans="1:20" ht="16">
      <c r="A15" s="9" t="s">
        <v>95</v>
      </c>
      <c r="B15" s="9" t="s">
        <v>104</v>
      </c>
      <c r="C15" s="9">
        <v>1</v>
      </c>
      <c r="D15" s="2">
        <v>4</v>
      </c>
      <c r="E15" s="1"/>
      <c r="F15" s="2">
        <v>1</v>
      </c>
      <c r="G15" s="1"/>
      <c r="H15" s="1"/>
      <c r="I15" s="1">
        <v>2</v>
      </c>
      <c r="J15" s="1"/>
      <c r="K15" s="1">
        <v>1</v>
      </c>
      <c r="L15" s="2">
        <v>1</v>
      </c>
      <c r="M15" s="4"/>
      <c r="N15" s="2"/>
      <c r="O15" s="2"/>
      <c r="P15" s="2"/>
      <c r="Q15" s="2"/>
      <c r="R15" s="2">
        <v>3</v>
      </c>
      <c r="S15" s="2"/>
      <c r="T15" s="11">
        <v>13</v>
      </c>
    </row>
    <row r="16" spans="1:20" ht="16">
      <c r="A16" s="9" t="s">
        <v>95</v>
      </c>
      <c r="B16" s="9" t="s">
        <v>104</v>
      </c>
      <c r="C16" s="9"/>
      <c r="D16" s="2">
        <v>13</v>
      </c>
      <c r="E16" s="2"/>
      <c r="F16" s="2">
        <v>1</v>
      </c>
      <c r="G16" s="2"/>
      <c r="H16" s="2">
        <v>5</v>
      </c>
      <c r="I16" s="2">
        <v>3</v>
      </c>
      <c r="J16" s="2">
        <v>1</v>
      </c>
      <c r="K16" s="2"/>
      <c r="L16" s="2">
        <v>5</v>
      </c>
      <c r="M16" s="2">
        <v>2</v>
      </c>
      <c r="N16" s="2"/>
      <c r="O16" s="2"/>
      <c r="P16" s="2"/>
      <c r="Q16" s="2">
        <v>1</v>
      </c>
      <c r="R16" s="2">
        <v>2</v>
      </c>
      <c r="S16" s="2">
        <v>1</v>
      </c>
      <c r="T16" s="11">
        <v>34</v>
      </c>
    </row>
    <row r="17" spans="1:20" ht="16">
      <c r="A17" s="9" t="s">
        <v>95</v>
      </c>
      <c r="B17" s="9" t="s">
        <v>104</v>
      </c>
      <c r="C17" s="9"/>
      <c r="D17" s="2">
        <v>9</v>
      </c>
      <c r="E17" s="2"/>
      <c r="F17" s="2">
        <v>1</v>
      </c>
      <c r="G17" s="2"/>
      <c r="H17" s="2"/>
      <c r="I17" s="2">
        <v>4</v>
      </c>
      <c r="J17" s="2"/>
      <c r="K17" s="2">
        <v>1</v>
      </c>
      <c r="L17" s="2">
        <v>11</v>
      </c>
      <c r="M17" s="4"/>
      <c r="N17" s="2">
        <v>3</v>
      </c>
      <c r="O17" s="2"/>
      <c r="P17" s="2"/>
      <c r="Q17" s="2"/>
      <c r="R17" s="2">
        <v>2</v>
      </c>
      <c r="S17" s="2"/>
      <c r="T17" s="11">
        <v>31</v>
      </c>
    </row>
    <row r="18" spans="1:20" ht="16">
      <c r="A18" s="9" t="s">
        <v>95</v>
      </c>
      <c r="B18" s="9" t="s">
        <v>104</v>
      </c>
      <c r="C18" s="9"/>
      <c r="D18" s="2">
        <v>6</v>
      </c>
      <c r="E18" s="2"/>
      <c r="F18" s="2">
        <v>4</v>
      </c>
      <c r="G18" s="2">
        <v>1</v>
      </c>
      <c r="H18" s="2">
        <v>2</v>
      </c>
      <c r="I18" s="2">
        <v>6</v>
      </c>
      <c r="J18" s="2"/>
      <c r="K18" s="2"/>
      <c r="L18" s="2">
        <v>2</v>
      </c>
      <c r="M18" s="2">
        <v>1</v>
      </c>
      <c r="N18" s="2"/>
      <c r="O18" s="2"/>
      <c r="P18" s="2">
        <v>1</v>
      </c>
      <c r="Q18" s="2"/>
      <c r="R18" s="2">
        <v>3</v>
      </c>
      <c r="S18" s="2"/>
      <c r="T18" s="11">
        <v>26</v>
      </c>
    </row>
    <row r="19" spans="1:20" ht="16">
      <c r="A19" s="9" t="s">
        <v>95</v>
      </c>
      <c r="B19" s="9" t="s">
        <v>104</v>
      </c>
      <c r="C19" s="9"/>
      <c r="D19" s="2">
        <v>6</v>
      </c>
      <c r="E19" s="2"/>
      <c r="F19" s="2"/>
      <c r="G19" s="2"/>
      <c r="H19" s="2">
        <v>3</v>
      </c>
      <c r="I19" s="2">
        <v>4</v>
      </c>
      <c r="J19" s="2"/>
      <c r="K19" s="2"/>
      <c r="L19" s="2">
        <v>5</v>
      </c>
      <c r="M19" s="4"/>
      <c r="N19" s="2">
        <v>3</v>
      </c>
      <c r="O19" s="2">
        <v>1</v>
      </c>
      <c r="P19" s="2">
        <v>1</v>
      </c>
      <c r="Q19" s="2"/>
      <c r="R19" s="2"/>
      <c r="S19" s="2"/>
      <c r="T19" s="11">
        <v>23</v>
      </c>
    </row>
    <row r="20" spans="1:20" ht="16">
      <c r="A20" s="9" t="s">
        <v>96</v>
      </c>
      <c r="B20" s="9" t="s">
        <v>104</v>
      </c>
      <c r="C20" s="9"/>
      <c r="D20" s="2">
        <v>11</v>
      </c>
      <c r="E20" s="1"/>
      <c r="F20" s="2">
        <v>1</v>
      </c>
      <c r="G20" s="1"/>
      <c r="I20" s="1"/>
      <c r="J20" s="1"/>
      <c r="K20" s="1"/>
      <c r="L20" s="1"/>
      <c r="M20" s="2">
        <v>1</v>
      </c>
      <c r="N20" s="2">
        <v>2</v>
      </c>
      <c r="O20" s="2">
        <v>1</v>
      </c>
      <c r="P20" s="2"/>
      <c r="Q20" s="2"/>
      <c r="R20" s="2">
        <v>1</v>
      </c>
      <c r="S20" s="2"/>
      <c r="T20" s="11">
        <v>17</v>
      </c>
    </row>
    <row r="21" spans="1:20" ht="16">
      <c r="A21" s="9" t="s">
        <v>96</v>
      </c>
      <c r="B21" s="9" t="s">
        <v>104</v>
      </c>
      <c r="C21" s="9"/>
      <c r="D21" s="2">
        <v>14</v>
      </c>
      <c r="E21" s="1"/>
      <c r="F21" s="2">
        <v>2</v>
      </c>
      <c r="G21" s="3">
        <v>1</v>
      </c>
      <c r="H21" s="3"/>
      <c r="I21" s="3"/>
      <c r="J21" s="3"/>
      <c r="K21" s="3"/>
      <c r="L21" s="1"/>
      <c r="M21" s="2"/>
      <c r="N21" s="2"/>
      <c r="O21" s="2">
        <v>1</v>
      </c>
      <c r="P21" s="2"/>
      <c r="Q21" s="2">
        <v>1</v>
      </c>
      <c r="R21" s="4"/>
      <c r="S21" s="2"/>
      <c r="T21" s="11">
        <v>19</v>
      </c>
    </row>
    <row r="22" spans="1:20" ht="16">
      <c r="A22" s="9" t="s">
        <v>96</v>
      </c>
      <c r="B22" s="9" t="s">
        <v>104</v>
      </c>
      <c r="C22" s="9"/>
      <c r="D22" s="2">
        <v>11</v>
      </c>
      <c r="E22" s="1"/>
      <c r="F22" s="2"/>
      <c r="G22" s="1"/>
      <c r="H22" s="1"/>
      <c r="I22" s="1"/>
      <c r="J22" s="1"/>
      <c r="K22" s="1"/>
      <c r="L22" s="3">
        <v>2</v>
      </c>
      <c r="M22" s="2">
        <v>2</v>
      </c>
      <c r="N22" s="2"/>
      <c r="O22" s="2"/>
      <c r="P22" s="2"/>
      <c r="Q22" s="2"/>
      <c r="R22" s="2">
        <v>1</v>
      </c>
      <c r="S22" s="2"/>
      <c r="T22" s="11">
        <v>16</v>
      </c>
    </row>
    <row r="23" spans="1:20" ht="16">
      <c r="A23" s="9" t="s">
        <v>96</v>
      </c>
      <c r="B23" s="9" t="s">
        <v>104</v>
      </c>
      <c r="C23" s="9"/>
      <c r="D23" s="2">
        <v>18</v>
      </c>
      <c r="E23" s="1"/>
      <c r="F23" s="2">
        <v>3</v>
      </c>
      <c r="G23" s="1"/>
      <c r="H23" s="1"/>
      <c r="I23" s="1"/>
      <c r="J23" s="1"/>
      <c r="K23" s="1"/>
      <c r="L23" s="3">
        <v>4</v>
      </c>
      <c r="M23" s="2">
        <v>1</v>
      </c>
      <c r="N23" s="2">
        <v>10</v>
      </c>
      <c r="O23" s="2"/>
      <c r="P23" s="2">
        <v>1</v>
      </c>
      <c r="Q23" s="2">
        <v>1</v>
      </c>
      <c r="R23" s="4"/>
      <c r="S23" s="2"/>
      <c r="T23" s="11">
        <v>38</v>
      </c>
    </row>
    <row r="24" spans="1:20" ht="16">
      <c r="A24" s="9" t="s">
        <v>96</v>
      </c>
      <c r="B24" s="9" t="s">
        <v>104</v>
      </c>
      <c r="C24" s="9"/>
      <c r="D24" s="2">
        <v>13</v>
      </c>
      <c r="E24" s="2"/>
      <c r="F24" s="2">
        <v>2</v>
      </c>
      <c r="G24" s="2"/>
      <c r="H24" s="2"/>
      <c r="I24" s="2"/>
      <c r="J24" s="2"/>
      <c r="K24" s="2"/>
      <c r="L24" s="4"/>
      <c r="M24" s="2">
        <v>5</v>
      </c>
      <c r="N24" s="2"/>
      <c r="O24" s="2"/>
      <c r="P24" s="2">
        <v>1</v>
      </c>
      <c r="Q24" s="2"/>
      <c r="R24" s="2">
        <v>1</v>
      </c>
      <c r="S24" s="2"/>
      <c r="T24" s="11">
        <v>22</v>
      </c>
    </row>
    <row r="25" spans="1:20" ht="16">
      <c r="A25" s="9" t="s">
        <v>96</v>
      </c>
      <c r="B25" s="9" t="s">
        <v>104</v>
      </c>
      <c r="C25" s="9"/>
      <c r="D25" s="2">
        <v>15</v>
      </c>
      <c r="E25" s="2"/>
      <c r="F25" s="2">
        <v>3</v>
      </c>
      <c r="G25" s="2"/>
      <c r="H25" s="2"/>
      <c r="I25" s="2"/>
      <c r="J25" s="2"/>
      <c r="K25" s="2"/>
      <c r="L25" s="2"/>
      <c r="M25" s="2">
        <v>1</v>
      </c>
      <c r="N25" s="2">
        <v>7</v>
      </c>
      <c r="O25" s="2"/>
      <c r="P25" s="2">
        <v>2</v>
      </c>
      <c r="Q25" s="2"/>
      <c r="R25" s="2">
        <v>1</v>
      </c>
      <c r="S25" s="2"/>
      <c r="T25" s="11">
        <v>29</v>
      </c>
    </row>
    <row r="26" spans="1:20" ht="16">
      <c r="A26" s="9" t="s">
        <v>95</v>
      </c>
      <c r="B26" s="9" t="s">
        <v>67</v>
      </c>
      <c r="C26" s="9">
        <v>1</v>
      </c>
      <c r="D26" s="2">
        <v>1</v>
      </c>
      <c r="E26" s="1"/>
      <c r="F26" s="2">
        <v>1</v>
      </c>
      <c r="G26" s="1"/>
      <c r="H26" s="1">
        <v>1</v>
      </c>
      <c r="I26" s="1">
        <v>1</v>
      </c>
      <c r="J26" s="1"/>
      <c r="K26" s="1"/>
      <c r="L26" s="2">
        <v>1</v>
      </c>
      <c r="M26" s="4"/>
      <c r="N26" s="2">
        <v>1</v>
      </c>
      <c r="O26" s="2">
        <v>1</v>
      </c>
      <c r="P26" s="2">
        <v>1</v>
      </c>
      <c r="Q26" s="2"/>
      <c r="R26" s="2">
        <v>1</v>
      </c>
      <c r="S26" s="2"/>
      <c r="T26" s="11">
        <v>10</v>
      </c>
    </row>
    <row r="27" spans="1:20" ht="16">
      <c r="A27" s="9" t="s">
        <v>95</v>
      </c>
      <c r="B27" s="9" t="s">
        <v>67</v>
      </c>
      <c r="C27" s="9">
        <v>1</v>
      </c>
      <c r="D27" s="2">
        <v>1</v>
      </c>
      <c r="E27" s="1"/>
      <c r="F27" s="2">
        <v>1</v>
      </c>
      <c r="G27" s="1"/>
      <c r="H27" s="1"/>
      <c r="I27" s="1">
        <v>1</v>
      </c>
      <c r="J27" s="1"/>
      <c r="K27" s="1">
        <v>1</v>
      </c>
      <c r="L27" s="2">
        <v>1</v>
      </c>
      <c r="M27" s="4"/>
      <c r="N27" s="2"/>
      <c r="O27" s="2"/>
      <c r="P27" s="2"/>
      <c r="Q27" s="2"/>
      <c r="R27" s="2">
        <v>1</v>
      </c>
      <c r="S27" s="2"/>
      <c r="T27" s="11">
        <v>7</v>
      </c>
    </row>
    <row r="28" spans="1:20" ht="16">
      <c r="A28" s="9" t="s">
        <v>95</v>
      </c>
      <c r="B28" s="9" t="s">
        <v>67</v>
      </c>
      <c r="C28" s="9"/>
      <c r="D28" s="2">
        <v>1</v>
      </c>
      <c r="E28" s="2"/>
      <c r="F28" s="2">
        <v>1</v>
      </c>
      <c r="G28" s="2"/>
      <c r="H28" s="2">
        <v>1</v>
      </c>
      <c r="I28" s="2">
        <v>1</v>
      </c>
      <c r="J28" s="2">
        <v>1</v>
      </c>
      <c r="K28" s="2"/>
      <c r="L28" s="2">
        <v>1</v>
      </c>
      <c r="M28" s="2">
        <v>1</v>
      </c>
      <c r="N28" s="2"/>
      <c r="O28" s="2"/>
      <c r="P28" s="2"/>
      <c r="Q28" s="2">
        <v>1</v>
      </c>
      <c r="R28" s="2">
        <v>1</v>
      </c>
      <c r="S28" s="2">
        <v>1</v>
      </c>
      <c r="T28" s="11">
        <v>10</v>
      </c>
    </row>
    <row r="29" spans="1:20" ht="16">
      <c r="A29" s="9" t="s">
        <v>95</v>
      </c>
      <c r="B29" s="9" t="s">
        <v>67</v>
      </c>
      <c r="C29" s="9"/>
      <c r="D29" s="2">
        <v>1</v>
      </c>
      <c r="E29" s="2"/>
      <c r="F29" s="2">
        <v>1</v>
      </c>
      <c r="G29" s="2"/>
      <c r="H29" s="2"/>
      <c r="I29" s="2">
        <v>1</v>
      </c>
      <c r="J29" s="2"/>
      <c r="K29" s="2">
        <v>1</v>
      </c>
      <c r="L29" s="2">
        <v>1</v>
      </c>
      <c r="M29" s="4"/>
      <c r="N29" s="2">
        <v>1</v>
      </c>
      <c r="O29" s="2"/>
      <c r="P29" s="2"/>
      <c r="Q29" s="2"/>
      <c r="R29" s="2">
        <v>1</v>
      </c>
      <c r="S29" s="2"/>
      <c r="T29" s="11">
        <v>7</v>
      </c>
    </row>
    <row r="30" spans="1:20" ht="16">
      <c r="A30" s="9" t="s">
        <v>95</v>
      </c>
      <c r="B30" s="9" t="s">
        <v>67</v>
      </c>
      <c r="C30" s="9"/>
      <c r="D30" s="2">
        <v>1</v>
      </c>
      <c r="E30" s="2"/>
      <c r="F30" s="2">
        <v>1</v>
      </c>
      <c r="G30" s="2">
        <v>1</v>
      </c>
      <c r="H30" s="2">
        <v>1</v>
      </c>
      <c r="I30" s="2">
        <v>1</v>
      </c>
      <c r="J30" s="2"/>
      <c r="K30" s="2"/>
      <c r="L30" s="2">
        <v>1</v>
      </c>
      <c r="M30" s="2">
        <v>1</v>
      </c>
      <c r="N30" s="2"/>
      <c r="O30" s="2"/>
      <c r="P30" s="2">
        <v>1</v>
      </c>
      <c r="Q30" s="2"/>
      <c r="R30" s="2">
        <v>1</v>
      </c>
      <c r="S30" s="2"/>
      <c r="T30" s="11">
        <v>9</v>
      </c>
    </row>
    <row r="31" spans="1:20" ht="16">
      <c r="A31" s="9" t="s">
        <v>95</v>
      </c>
      <c r="B31" s="9" t="s">
        <v>67</v>
      </c>
      <c r="C31" s="9"/>
      <c r="D31" s="2">
        <v>1</v>
      </c>
      <c r="E31" s="2"/>
      <c r="F31" s="2"/>
      <c r="G31" s="2"/>
      <c r="H31" s="2">
        <v>1</v>
      </c>
      <c r="I31" s="2">
        <v>1</v>
      </c>
      <c r="J31" s="2"/>
      <c r="K31" s="2"/>
      <c r="L31" s="2">
        <v>1</v>
      </c>
      <c r="M31" s="4"/>
      <c r="N31" s="2">
        <v>1</v>
      </c>
      <c r="O31" s="2">
        <v>1</v>
      </c>
      <c r="P31" s="2">
        <v>1</v>
      </c>
      <c r="Q31" s="2"/>
      <c r="R31" s="2"/>
      <c r="S31" s="2"/>
      <c r="T31" s="11">
        <v>7</v>
      </c>
    </row>
    <row r="32" spans="1:20" ht="16">
      <c r="A32" s="9" t="s">
        <v>96</v>
      </c>
      <c r="B32" s="9" t="s">
        <v>67</v>
      </c>
      <c r="C32" s="9"/>
      <c r="D32" s="2">
        <v>1</v>
      </c>
      <c r="E32" s="1"/>
      <c r="F32" s="2">
        <v>1</v>
      </c>
      <c r="G32" s="1"/>
      <c r="I32" s="1"/>
      <c r="J32" s="1"/>
      <c r="K32" s="1"/>
      <c r="L32" s="1"/>
      <c r="M32" s="2">
        <v>1</v>
      </c>
      <c r="N32" s="2">
        <v>1</v>
      </c>
      <c r="O32" s="2">
        <v>1</v>
      </c>
      <c r="P32" s="2"/>
      <c r="Q32" s="2"/>
      <c r="R32" s="2">
        <v>1</v>
      </c>
      <c r="S32" s="2"/>
      <c r="T32" s="11">
        <v>6</v>
      </c>
    </row>
    <row r="33" spans="1:20" ht="16">
      <c r="A33" s="9" t="s">
        <v>96</v>
      </c>
      <c r="B33" s="9" t="s">
        <v>67</v>
      </c>
      <c r="C33" s="9"/>
      <c r="D33" s="2">
        <v>1</v>
      </c>
      <c r="E33" s="1"/>
      <c r="F33" s="2">
        <v>1</v>
      </c>
      <c r="G33" s="3">
        <v>1</v>
      </c>
      <c r="H33" s="3"/>
      <c r="I33" s="3"/>
      <c r="J33" s="3"/>
      <c r="K33" s="3"/>
      <c r="L33" s="1"/>
      <c r="M33" s="2"/>
      <c r="N33" s="2"/>
      <c r="O33" s="2">
        <v>1</v>
      </c>
      <c r="P33" s="2"/>
      <c r="Q33" s="2">
        <v>1</v>
      </c>
      <c r="R33" s="4"/>
      <c r="S33" s="2"/>
      <c r="T33" s="11">
        <v>5</v>
      </c>
    </row>
    <row r="34" spans="1:20" ht="16">
      <c r="A34" s="9" t="s">
        <v>96</v>
      </c>
      <c r="B34" s="9" t="s">
        <v>67</v>
      </c>
      <c r="C34" s="9"/>
      <c r="D34" s="2">
        <v>1</v>
      </c>
      <c r="E34" s="1"/>
      <c r="F34" s="2"/>
      <c r="G34" s="1"/>
      <c r="H34" s="1"/>
      <c r="I34" s="1"/>
      <c r="J34" s="1"/>
      <c r="K34" s="1"/>
      <c r="L34" s="3">
        <v>1</v>
      </c>
      <c r="M34" s="2">
        <v>1</v>
      </c>
      <c r="N34" s="2"/>
      <c r="O34" s="2"/>
      <c r="P34" s="2"/>
      <c r="Q34" s="2"/>
      <c r="R34" s="2">
        <v>1</v>
      </c>
      <c r="S34" s="2"/>
      <c r="T34" s="11">
        <v>4</v>
      </c>
    </row>
    <row r="35" spans="1:20" ht="16">
      <c r="A35" s="9" t="s">
        <v>96</v>
      </c>
      <c r="B35" s="9" t="s">
        <v>67</v>
      </c>
      <c r="C35" s="9"/>
      <c r="D35" s="2">
        <v>1</v>
      </c>
      <c r="E35" s="1"/>
      <c r="F35" s="2">
        <v>1</v>
      </c>
      <c r="G35" s="1"/>
      <c r="H35" s="1"/>
      <c r="I35" s="1"/>
      <c r="J35" s="1"/>
      <c r="K35" s="1"/>
      <c r="L35" s="3">
        <v>1</v>
      </c>
      <c r="M35" s="2">
        <v>1</v>
      </c>
      <c r="N35" s="2">
        <v>1</v>
      </c>
      <c r="O35" s="2"/>
      <c r="P35" s="2">
        <v>1</v>
      </c>
      <c r="Q35" s="2">
        <v>1</v>
      </c>
      <c r="R35" s="4"/>
      <c r="S35" s="2"/>
      <c r="T35" s="11">
        <v>7</v>
      </c>
    </row>
    <row r="36" spans="1:20" ht="16">
      <c r="A36" s="9" t="s">
        <v>96</v>
      </c>
      <c r="B36" s="9" t="s">
        <v>67</v>
      </c>
      <c r="C36" s="9"/>
      <c r="D36" s="2">
        <v>1</v>
      </c>
      <c r="E36" s="2"/>
      <c r="F36" s="2">
        <v>1</v>
      </c>
      <c r="G36" s="2"/>
      <c r="H36" s="2"/>
      <c r="I36" s="2"/>
      <c r="J36" s="2"/>
      <c r="K36" s="2"/>
      <c r="L36" s="4"/>
      <c r="M36" s="2">
        <v>1</v>
      </c>
      <c r="N36" s="2"/>
      <c r="O36" s="2"/>
      <c r="P36" s="2">
        <v>1</v>
      </c>
      <c r="Q36" s="2"/>
      <c r="R36" s="2">
        <v>1</v>
      </c>
      <c r="S36" s="2"/>
      <c r="T36" s="11">
        <v>5</v>
      </c>
    </row>
    <row r="37" spans="1:20" ht="16">
      <c r="A37" s="9" t="s">
        <v>96</v>
      </c>
      <c r="B37" s="9" t="s">
        <v>67</v>
      </c>
      <c r="C37" s="9"/>
      <c r="D37" s="2">
        <v>1</v>
      </c>
      <c r="E37" s="2"/>
      <c r="F37" s="2">
        <v>1</v>
      </c>
      <c r="G37" s="2"/>
      <c r="H37" s="2"/>
      <c r="I37" s="2"/>
      <c r="J37" s="2"/>
      <c r="K37" s="2"/>
      <c r="L37" s="2"/>
      <c r="M37" s="2">
        <v>1</v>
      </c>
      <c r="N37" s="2">
        <v>1</v>
      </c>
      <c r="O37" s="2"/>
      <c r="P37" s="2">
        <v>1</v>
      </c>
      <c r="Q37" s="2"/>
      <c r="R37" s="2">
        <v>1</v>
      </c>
      <c r="S37" s="2"/>
      <c r="T37" s="11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73"/>
  <sheetViews>
    <sheetView topLeftCell="D1" zoomScaleNormal="100" workbookViewId="0">
      <selection activeCell="B50" sqref="B50:B73"/>
    </sheetView>
  </sheetViews>
  <sheetFormatPr baseColWidth="10" defaultColWidth="9" defaultRowHeight="16"/>
  <cols>
    <col min="1" max="3" width="18" style="2" customWidth="1"/>
    <col min="4" max="4" width="12.83203125" style="2" customWidth="1"/>
    <col min="5" max="5" width="16.1640625" style="2" customWidth="1"/>
    <col min="6" max="6" width="10.83203125" style="2" customWidth="1"/>
    <col min="7" max="7" width="11.83203125" style="2" customWidth="1"/>
    <col min="8" max="8" width="14.5" style="2" bestFit="1" customWidth="1"/>
    <col min="9" max="9" width="15.1640625" style="2" customWidth="1"/>
    <col min="10" max="10" width="17" style="2" customWidth="1"/>
    <col min="11" max="11" width="17.1640625" style="2" customWidth="1"/>
    <col min="12" max="12" width="18.6640625" style="2" customWidth="1"/>
    <col min="13" max="13" width="12.83203125" style="2" customWidth="1"/>
    <col min="14" max="16384" width="9" style="2"/>
  </cols>
  <sheetData>
    <row r="1" spans="1:14" ht="21" customHeight="1">
      <c r="A1" s="25" t="s">
        <v>0</v>
      </c>
      <c r="B1" s="25" t="s">
        <v>79</v>
      </c>
      <c r="C1" s="25" t="s">
        <v>78</v>
      </c>
      <c r="D1" s="19" t="s">
        <v>34</v>
      </c>
      <c r="E1" s="19" t="s">
        <v>69</v>
      </c>
      <c r="F1" s="15" t="s">
        <v>71</v>
      </c>
      <c r="G1" s="16" t="s">
        <v>76</v>
      </c>
      <c r="H1" s="17" t="s">
        <v>70</v>
      </c>
      <c r="I1" s="26" t="s">
        <v>72</v>
      </c>
      <c r="J1" s="19" t="s">
        <v>73</v>
      </c>
      <c r="K1" s="19" t="s">
        <v>74</v>
      </c>
      <c r="L1" s="16" t="s">
        <v>77</v>
      </c>
      <c r="M1" s="26" t="s">
        <v>75</v>
      </c>
      <c r="N1" s="27" t="s">
        <v>80</v>
      </c>
    </row>
    <row r="2" spans="1:14">
      <c r="A2" s="2" t="s">
        <v>35</v>
      </c>
      <c r="B2" s="2" t="s">
        <v>97</v>
      </c>
      <c r="C2" s="2">
        <v>20160621</v>
      </c>
      <c r="D2" s="20">
        <v>1</v>
      </c>
      <c r="E2" s="21">
        <v>19.012</v>
      </c>
      <c r="F2" s="22">
        <v>2.1000000000000001E-2</v>
      </c>
      <c r="G2" s="23">
        <f>F2*10</f>
        <v>0.21000000000000002</v>
      </c>
      <c r="H2" s="22">
        <v>0.1069</v>
      </c>
      <c r="I2" s="23">
        <f t="shared" ref="I2:I17" si="0">H2*10</f>
        <v>1.069</v>
      </c>
      <c r="J2" s="18">
        <v>0.5</v>
      </c>
      <c r="K2" s="23">
        <v>0.60440000000000005</v>
      </c>
      <c r="L2" s="23">
        <f t="shared" ref="L2:L17" si="1">I2*K2/J2</f>
        <v>1.2922072</v>
      </c>
      <c r="M2" s="23">
        <v>1.633</v>
      </c>
      <c r="N2" s="2">
        <f>L2/G2</f>
        <v>6.1533676190476188</v>
      </c>
    </row>
    <row r="3" spans="1:14">
      <c r="A3" s="2" t="s">
        <v>35</v>
      </c>
      <c r="B3" s="2" t="s">
        <v>97</v>
      </c>
      <c r="C3" s="2">
        <v>20160621</v>
      </c>
      <c r="D3" s="20">
        <v>2</v>
      </c>
      <c r="E3" s="21">
        <v>18.931999999999999</v>
      </c>
      <c r="F3" s="22">
        <v>2.1600000000000001E-2</v>
      </c>
      <c r="G3" s="23">
        <f t="shared" ref="G3:G66" si="2">F3*10</f>
        <v>0.21600000000000003</v>
      </c>
      <c r="H3" s="22">
        <v>0.1239</v>
      </c>
      <c r="I3" s="23">
        <f t="shared" si="0"/>
        <v>1.2389999999999999</v>
      </c>
      <c r="J3" s="18">
        <v>0.5</v>
      </c>
      <c r="K3" s="23">
        <v>0.6</v>
      </c>
      <c r="L3" s="23">
        <f t="shared" si="1"/>
        <v>1.4867999999999999</v>
      </c>
      <c r="M3" s="23">
        <v>1.7450000000000001</v>
      </c>
      <c r="N3" s="2">
        <f t="shared" ref="N3:N66" si="3">L3/G3</f>
        <v>6.883333333333332</v>
      </c>
    </row>
    <row r="4" spans="1:14">
      <c r="A4" s="2" t="s">
        <v>35</v>
      </c>
      <c r="B4" s="2" t="s">
        <v>97</v>
      </c>
      <c r="C4" s="2">
        <v>20160621</v>
      </c>
      <c r="D4" s="20">
        <v>3</v>
      </c>
      <c r="E4" s="21">
        <v>19.228999999999999</v>
      </c>
      <c r="F4" s="22">
        <v>1.9E-2</v>
      </c>
      <c r="G4" s="23">
        <f t="shared" si="2"/>
        <v>0.19</v>
      </c>
      <c r="H4" s="22">
        <v>0.1013</v>
      </c>
      <c r="I4" s="23">
        <f t="shared" si="0"/>
        <v>1.0129999999999999</v>
      </c>
      <c r="J4" s="18">
        <v>0.5</v>
      </c>
      <c r="K4" s="23">
        <v>0.57649999999999901</v>
      </c>
      <c r="L4" s="23">
        <f t="shared" si="1"/>
        <v>1.1679889999999979</v>
      </c>
      <c r="M4" s="23">
        <v>0.99099999999999999</v>
      </c>
      <c r="N4" s="2">
        <f t="shared" si="3"/>
        <v>6.1473105263157786</v>
      </c>
    </row>
    <row r="5" spans="1:14">
      <c r="A5" s="2" t="s">
        <v>35</v>
      </c>
      <c r="B5" s="2" t="s">
        <v>97</v>
      </c>
      <c r="C5" s="2">
        <v>20160621</v>
      </c>
      <c r="D5" s="20">
        <v>4</v>
      </c>
      <c r="E5" s="21">
        <v>18.728000000000002</v>
      </c>
      <c r="F5" s="22">
        <v>2.0299999999999999E-2</v>
      </c>
      <c r="G5" s="23">
        <f t="shared" si="2"/>
        <v>0.20299999999999999</v>
      </c>
      <c r="H5" s="22">
        <v>0.104</v>
      </c>
      <c r="I5" s="23">
        <f t="shared" si="0"/>
        <v>1.04</v>
      </c>
      <c r="J5" s="18">
        <v>0.5</v>
      </c>
      <c r="K5" s="23">
        <v>0.57989999999999897</v>
      </c>
      <c r="L5" s="23">
        <f t="shared" si="1"/>
        <v>1.2061919999999979</v>
      </c>
      <c r="M5" s="23">
        <v>1.333</v>
      </c>
      <c r="N5" s="2">
        <f t="shared" si="3"/>
        <v>5.9418325123152611</v>
      </c>
    </row>
    <row r="6" spans="1:14">
      <c r="A6" s="2" t="s">
        <v>35</v>
      </c>
      <c r="B6" s="2" t="s">
        <v>97</v>
      </c>
      <c r="C6" s="2">
        <v>20160621</v>
      </c>
      <c r="D6" s="20">
        <v>5</v>
      </c>
      <c r="E6" s="21">
        <v>18.186</v>
      </c>
      <c r="F6" s="22">
        <v>1.9800000000000002E-2</v>
      </c>
      <c r="G6" s="23">
        <f t="shared" si="2"/>
        <v>0.19800000000000001</v>
      </c>
      <c r="H6" s="22">
        <v>0.12989999999999999</v>
      </c>
      <c r="I6" s="23">
        <f t="shared" ref="I6:I13" si="4">H6*10</f>
        <v>1.2989999999999999</v>
      </c>
      <c r="J6" s="18">
        <v>0.5</v>
      </c>
      <c r="K6" s="23">
        <v>0.60360000000000003</v>
      </c>
      <c r="L6" s="23">
        <f t="shared" ref="L6:L13" si="5">I6*K6/J6</f>
        <v>1.5681528</v>
      </c>
      <c r="M6" s="23">
        <v>1.6379999999999999</v>
      </c>
      <c r="N6" s="2">
        <f t="shared" si="3"/>
        <v>7.9199636363636357</v>
      </c>
    </row>
    <row r="7" spans="1:14">
      <c r="A7" s="2" t="s">
        <v>35</v>
      </c>
      <c r="B7" s="2" t="s">
        <v>97</v>
      </c>
      <c r="C7" s="2">
        <v>20160621</v>
      </c>
      <c r="D7" s="20">
        <v>6</v>
      </c>
      <c r="E7" s="21">
        <v>19.724</v>
      </c>
      <c r="F7" s="22">
        <v>1.8599999999999998E-2</v>
      </c>
      <c r="G7" s="23">
        <f t="shared" si="2"/>
        <v>0.186</v>
      </c>
      <c r="H7" s="22">
        <v>9.6199999999999994E-2</v>
      </c>
      <c r="I7" s="23">
        <f t="shared" si="4"/>
        <v>0.96199999999999997</v>
      </c>
      <c r="J7" s="18">
        <v>0.5</v>
      </c>
      <c r="K7" s="23">
        <v>0.59740000000000004</v>
      </c>
      <c r="L7" s="23">
        <f t="shared" si="5"/>
        <v>1.1493976000000001</v>
      </c>
      <c r="M7" s="23">
        <v>1.6879999999999999</v>
      </c>
      <c r="N7" s="2">
        <f t="shared" si="3"/>
        <v>6.1795569892473123</v>
      </c>
    </row>
    <row r="8" spans="1:14">
      <c r="A8" s="2" t="s">
        <v>35</v>
      </c>
      <c r="B8" s="2" t="s">
        <v>97</v>
      </c>
      <c r="C8" s="2">
        <v>20160621</v>
      </c>
      <c r="D8" s="20">
        <v>7</v>
      </c>
      <c r="E8" s="21">
        <v>18.196000000000002</v>
      </c>
      <c r="F8" s="22">
        <v>1.8800000000000001E-2</v>
      </c>
      <c r="G8" s="23">
        <f t="shared" si="2"/>
        <v>0.188</v>
      </c>
      <c r="H8" s="22">
        <v>9.3299999999999994E-2</v>
      </c>
      <c r="I8" s="23">
        <f t="shared" si="4"/>
        <v>0.93299999999999994</v>
      </c>
      <c r="J8" s="18">
        <v>0.5</v>
      </c>
      <c r="K8" s="23">
        <v>0.57869999999999999</v>
      </c>
      <c r="L8" s="23">
        <f t="shared" si="5"/>
        <v>1.0798542</v>
      </c>
      <c r="M8" s="23">
        <v>1.5449999999999999</v>
      </c>
      <c r="N8" s="2">
        <f t="shared" si="3"/>
        <v>5.7439053191489364</v>
      </c>
    </row>
    <row r="9" spans="1:14">
      <c r="A9" s="2" t="s">
        <v>35</v>
      </c>
      <c r="B9" s="2" t="s">
        <v>97</v>
      </c>
      <c r="C9" s="2">
        <v>20160621</v>
      </c>
      <c r="D9" s="20">
        <v>8</v>
      </c>
      <c r="E9" s="21">
        <v>19.649000000000001</v>
      </c>
      <c r="F9" s="22">
        <v>1.8499999999999999E-2</v>
      </c>
      <c r="G9" s="23">
        <f t="shared" si="2"/>
        <v>0.185</v>
      </c>
      <c r="H9" s="22">
        <v>8.1600000000000006E-2</v>
      </c>
      <c r="I9" s="23">
        <f t="shared" si="4"/>
        <v>0.81600000000000006</v>
      </c>
      <c r="J9" s="18">
        <v>0.5</v>
      </c>
      <c r="K9" s="23">
        <v>0.57850000000000001</v>
      </c>
      <c r="L9" s="23">
        <f t="shared" si="5"/>
        <v>0.94411200000000006</v>
      </c>
      <c r="M9" s="23">
        <v>1.21</v>
      </c>
      <c r="N9" s="2">
        <f t="shared" si="3"/>
        <v>5.1033081081081084</v>
      </c>
    </row>
    <row r="10" spans="1:14">
      <c r="A10" s="2" t="s">
        <v>35</v>
      </c>
      <c r="B10" s="2" t="s">
        <v>97</v>
      </c>
      <c r="C10" s="2">
        <v>20160621</v>
      </c>
      <c r="D10" s="20">
        <v>9</v>
      </c>
      <c r="E10" s="21">
        <v>18.472000000000001</v>
      </c>
      <c r="F10" s="22">
        <v>2.2700000000000001E-2</v>
      </c>
      <c r="G10" s="23">
        <f t="shared" si="2"/>
        <v>0.22700000000000001</v>
      </c>
      <c r="H10" s="22">
        <v>0.16</v>
      </c>
      <c r="I10" s="23">
        <f t="shared" si="4"/>
        <v>1.6</v>
      </c>
      <c r="J10" s="18">
        <v>0.5</v>
      </c>
      <c r="K10" s="23">
        <v>0.57999999999999996</v>
      </c>
      <c r="L10" s="23">
        <f t="shared" si="5"/>
        <v>1.8559999999999999</v>
      </c>
      <c r="M10" s="23">
        <v>1.5840000000000001</v>
      </c>
      <c r="N10" s="2">
        <f t="shared" si="3"/>
        <v>8.176211453744493</v>
      </c>
    </row>
    <row r="11" spans="1:14">
      <c r="A11" s="2" t="s">
        <v>35</v>
      </c>
      <c r="B11" s="2" t="s">
        <v>97</v>
      </c>
      <c r="C11" s="2">
        <v>20160621</v>
      </c>
      <c r="D11" s="20">
        <v>10</v>
      </c>
      <c r="E11" s="21">
        <v>19.510000000000002</v>
      </c>
      <c r="F11" s="22">
        <v>1.9699999999999999E-2</v>
      </c>
      <c r="G11" s="23">
        <f t="shared" si="2"/>
        <v>0.19699999999999998</v>
      </c>
      <c r="H11" s="22">
        <v>0.11650000000000001</v>
      </c>
      <c r="I11" s="23">
        <f t="shared" si="4"/>
        <v>1.165</v>
      </c>
      <c r="J11" s="18">
        <v>0.5</v>
      </c>
      <c r="K11" s="23">
        <v>0.59889999999999899</v>
      </c>
      <c r="L11" s="23">
        <f t="shared" si="5"/>
        <v>1.3954369999999976</v>
      </c>
      <c r="M11" s="23">
        <v>1.665</v>
      </c>
      <c r="N11" s="2">
        <f t="shared" si="3"/>
        <v>7.0834365482233386</v>
      </c>
    </row>
    <row r="12" spans="1:14">
      <c r="A12" s="2" t="s">
        <v>35</v>
      </c>
      <c r="B12" s="2" t="s">
        <v>97</v>
      </c>
      <c r="C12" s="2">
        <v>20160621</v>
      </c>
      <c r="D12" s="20">
        <v>11</v>
      </c>
      <c r="E12" s="21">
        <v>19.259</v>
      </c>
      <c r="F12" s="22">
        <v>2.1499999999999998E-2</v>
      </c>
      <c r="G12" s="23">
        <f t="shared" si="2"/>
        <v>0.21499999999999997</v>
      </c>
      <c r="H12" s="22">
        <v>0.13389999999999999</v>
      </c>
      <c r="I12" s="23">
        <f t="shared" si="4"/>
        <v>1.339</v>
      </c>
      <c r="J12" s="18">
        <v>0.5</v>
      </c>
      <c r="K12" s="23">
        <v>0.57679999999999998</v>
      </c>
      <c r="L12" s="23">
        <f t="shared" si="5"/>
        <v>1.5446704</v>
      </c>
      <c r="M12" s="23">
        <v>1.381</v>
      </c>
      <c r="N12" s="2">
        <f t="shared" si="3"/>
        <v>7.1845134883720938</v>
      </c>
    </row>
    <row r="13" spans="1:14">
      <c r="A13" s="2" t="s">
        <v>35</v>
      </c>
      <c r="B13" s="2" t="s">
        <v>97</v>
      </c>
      <c r="C13" s="2">
        <v>20160621</v>
      </c>
      <c r="D13" s="20">
        <v>12</v>
      </c>
      <c r="E13" s="21">
        <v>19.66</v>
      </c>
      <c r="F13" s="22">
        <v>2.0400000000000001E-2</v>
      </c>
      <c r="G13" s="23">
        <f t="shared" si="2"/>
        <v>0.20400000000000001</v>
      </c>
      <c r="H13" s="22">
        <v>0.11799999999999999</v>
      </c>
      <c r="I13" s="23">
        <f t="shared" si="4"/>
        <v>1.18</v>
      </c>
      <c r="J13" s="18">
        <v>0.5</v>
      </c>
      <c r="K13" s="23">
        <v>0.58890000000000098</v>
      </c>
      <c r="L13" s="23">
        <f t="shared" si="5"/>
        <v>1.3898040000000023</v>
      </c>
      <c r="M13" s="23">
        <v>1.72</v>
      </c>
      <c r="N13" s="2">
        <f t="shared" si="3"/>
        <v>6.8127647058823637</v>
      </c>
    </row>
    <row r="14" spans="1:14">
      <c r="A14" s="2" t="s">
        <v>39</v>
      </c>
      <c r="B14" s="2" t="s">
        <v>97</v>
      </c>
      <c r="C14" s="2">
        <v>20160621</v>
      </c>
      <c r="D14" s="20">
        <v>1</v>
      </c>
      <c r="E14" s="21">
        <v>18.718</v>
      </c>
      <c r="F14" s="22">
        <v>1.8499999999999999E-2</v>
      </c>
      <c r="G14" s="23">
        <f t="shared" si="2"/>
        <v>0.185</v>
      </c>
      <c r="H14" s="22">
        <v>9.2200000000000004E-2</v>
      </c>
      <c r="I14" s="23">
        <f t="shared" si="0"/>
        <v>0.92200000000000004</v>
      </c>
      <c r="J14" s="18">
        <v>0.5</v>
      </c>
      <c r="K14" s="23">
        <v>0.58679999999999799</v>
      </c>
      <c r="L14" s="23">
        <f t="shared" si="1"/>
        <v>1.0820591999999964</v>
      </c>
      <c r="M14" s="23">
        <v>1.508</v>
      </c>
      <c r="N14" s="2">
        <f t="shared" si="3"/>
        <v>5.8489686486486292</v>
      </c>
    </row>
    <row r="15" spans="1:14">
      <c r="A15" s="2" t="s">
        <v>37</v>
      </c>
      <c r="B15" s="2" t="s">
        <v>97</v>
      </c>
      <c r="C15" s="2">
        <v>20160621</v>
      </c>
      <c r="D15" s="20">
        <v>2</v>
      </c>
      <c r="E15" s="21">
        <v>19.288</v>
      </c>
      <c r="F15" s="22">
        <v>0.02</v>
      </c>
      <c r="G15" s="23">
        <f t="shared" si="2"/>
        <v>0.2</v>
      </c>
      <c r="H15" s="22">
        <v>8.4099999999999994E-2</v>
      </c>
      <c r="I15" s="23">
        <f t="shared" si="0"/>
        <v>0.84099999999999997</v>
      </c>
      <c r="J15" s="18">
        <v>0.5</v>
      </c>
      <c r="K15" s="23">
        <v>0.58210000000000095</v>
      </c>
      <c r="L15" s="23">
        <f t="shared" si="1"/>
        <v>0.97909220000000152</v>
      </c>
      <c r="M15" s="23">
        <v>1.536</v>
      </c>
      <c r="N15" s="2">
        <f t="shared" si="3"/>
        <v>4.8954610000000072</v>
      </c>
    </row>
    <row r="16" spans="1:14">
      <c r="A16" s="2" t="s">
        <v>37</v>
      </c>
      <c r="B16" s="2" t="s">
        <v>97</v>
      </c>
      <c r="C16" s="2">
        <v>20160621</v>
      </c>
      <c r="D16" s="20">
        <v>3</v>
      </c>
      <c r="E16" s="21">
        <v>18.742999999999999</v>
      </c>
      <c r="F16" s="22">
        <v>1.95E-2</v>
      </c>
      <c r="G16" s="23">
        <f t="shared" si="2"/>
        <v>0.19500000000000001</v>
      </c>
      <c r="H16" s="22">
        <v>8.8300000000000003E-2</v>
      </c>
      <c r="I16" s="23">
        <f t="shared" si="0"/>
        <v>0.88300000000000001</v>
      </c>
      <c r="J16" s="18">
        <v>0.5</v>
      </c>
      <c r="K16" s="23">
        <v>0.582699999999999</v>
      </c>
      <c r="L16" s="23">
        <f t="shared" si="1"/>
        <v>1.0290481999999983</v>
      </c>
      <c r="M16" s="23">
        <v>1.5149999999999999</v>
      </c>
      <c r="N16" s="2">
        <f t="shared" si="3"/>
        <v>5.2771702564102476</v>
      </c>
    </row>
    <row r="17" spans="1:14">
      <c r="A17" s="2" t="s">
        <v>37</v>
      </c>
      <c r="B17" s="2" t="s">
        <v>97</v>
      </c>
      <c r="C17" s="2">
        <v>20160621</v>
      </c>
      <c r="D17" s="20">
        <v>4</v>
      </c>
      <c r="E17" s="21">
        <v>19.765000000000001</v>
      </c>
      <c r="F17" s="22">
        <v>1.55E-2</v>
      </c>
      <c r="G17" s="23">
        <f t="shared" si="2"/>
        <v>0.155</v>
      </c>
      <c r="H17" s="22">
        <v>7.0499999999999993E-2</v>
      </c>
      <c r="I17" s="23">
        <f t="shared" si="0"/>
        <v>0.70499999999999996</v>
      </c>
      <c r="J17" s="18">
        <v>0.5</v>
      </c>
      <c r="K17" s="23">
        <v>0.57050000000000101</v>
      </c>
      <c r="L17" s="23">
        <f t="shared" si="1"/>
        <v>0.80440500000000137</v>
      </c>
      <c r="M17" s="23">
        <v>1.286</v>
      </c>
      <c r="N17" s="2">
        <f t="shared" si="3"/>
        <v>5.1897096774193638</v>
      </c>
    </row>
    <row r="18" spans="1:14">
      <c r="A18" s="2" t="s">
        <v>37</v>
      </c>
      <c r="B18" s="2" t="s">
        <v>97</v>
      </c>
      <c r="C18" s="2">
        <v>20160621</v>
      </c>
      <c r="D18" s="20">
        <v>5</v>
      </c>
      <c r="E18" s="21">
        <v>18.919</v>
      </c>
      <c r="F18" s="22">
        <v>2.12E-2</v>
      </c>
      <c r="G18" s="23">
        <f t="shared" si="2"/>
        <v>0.21199999999999999</v>
      </c>
      <c r="H18" s="22">
        <v>0.108</v>
      </c>
      <c r="I18" s="23">
        <f t="shared" ref="I18:I21" si="6">H18*10</f>
        <v>1.08</v>
      </c>
      <c r="J18" s="18">
        <v>0.5</v>
      </c>
      <c r="K18" s="23">
        <v>0.59360000000000002</v>
      </c>
      <c r="L18" s="23">
        <f t="shared" ref="L18:L21" si="7">I18*K18/J18</f>
        <v>1.2821760000000002</v>
      </c>
      <c r="M18" s="23">
        <v>1.631</v>
      </c>
      <c r="N18" s="2">
        <f t="shared" si="3"/>
        <v>6.0480000000000009</v>
      </c>
    </row>
    <row r="19" spans="1:14">
      <c r="A19" s="2" t="s">
        <v>37</v>
      </c>
      <c r="B19" s="2" t="s">
        <v>97</v>
      </c>
      <c r="C19" s="2">
        <v>20160621</v>
      </c>
      <c r="D19" s="20">
        <v>6</v>
      </c>
      <c r="E19" s="21">
        <v>18.724</v>
      </c>
      <c r="F19" s="22">
        <v>2.35E-2</v>
      </c>
      <c r="G19" s="23">
        <f t="shared" si="2"/>
        <v>0.23499999999999999</v>
      </c>
      <c r="H19" s="22">
        <v>0.1186</v>
      </c>
      <c r="I19" s="23">
        <f t="shared" si="6"/>
        <v>1.1859999999999999</v>
      </c>
      <c r="J19" s="18">
        <v>0.5</v>
      </c>
      <c r="K19" s="23">
        <v>0.59389999999999998</v>
      </c>
      <c r="L19" s="23">
        <f t="shared" si="7"/>
        <v>1.4087307999999998</v>
      </c>
      <c r="M19" s="23">
        <v>1.7989999999999999</v>
      </c>
      <c r="N19" s="2">
        <f t="shared" si="3"/>
        <v>5.9945991489361701</v>
      </c>
    </row>
    <row r="20" spans="1:14">
      <c r="A20" s="2" t="s">
        <v>37</v>
      </c>
      <c r="B20" s="2" t="s">
        <v>97</v>
      </c>
      <c r="C20" s="2">
        <v>20160621</v>
      </c>
      <c r="D20" s="20">
        <v>7</v>
      </c>
      <c r="E20" s="21">
        <v>19.852</v>
      </c>
      <c r="F20" s="22">
        <v>2.1600000000000001E-2</v>
      </c>
      <c r="G20" s="23">
        <f t="shared" si="2"/>
        <v>0.21600000000000003</v>
      </c>
      <c r="H20" s="22">
        <v>0.11</v>
      </c>
      <c r="I20" s="23">
        <f t="shared" si="6"/>
        <v>1.1000000000000001</v>
      </c>
      <c r="J20" s="18">
        <v>0.5</v>
      </c>
      <c r="K20" s="23">
        <v>0.59790000000000099</v>
      </c>
      <c r="L20" s="23">
        <f t="shared" si="7"/>
        <v>1.3153800000000022</v>
      </c>
      <c r="M20" s="23">
        <v>1.8169999999999999</v>
      </c>
      <c r="N20" s="2">
        <f t="shared" si="3"/>
        <v>6.0897222222222318</v>
      </c>
    </row>
    <row r="21" spans="1:14">
      <c r="A21" s="2" t="s">
        <v>37</v>
      </c>
      <c r="B21" s="2" t="s">
        <v>97</v>
      </c>
      <c r="C21" s="2">
        <v>20160621</v>
      </c>
      <c r="D21" s="20">
        <v>8</v>
      </c>
      <c r="E21" s="21">
        <v>19.992000000000001</v>
      </c>
      <c r="F21" s="22">
        <v>2.0299999999999999E-2</v>
      </c>
      <c r="G21" s="23">
        <f t="shared" si="2"/>
        <v>0.20299999999999999</v>
      </c>
      <c r="H21" s="22">
        <v>9.4500000000000001E-2</v>
      </c>
      <c r="I21" s="23">
        <f t="shared" si="6"/>
        <v>0.94500000000000006</v>
      </c>
      <c r="J21" s="18">
        <v>0.5</v>
      </c>
      <c r="K21" s="23">
        <v>0.56589999999999896</v>
      </c>
      <c r="L21" s="23">
        <f t="shared" si="7"/>
        <v>1.0695509999999981</v>
      </c>
      <c r="M21" s="23">
        <v>1.427</v>
      </c>
      <c r="N21" s="2">
        <f t="shared" si="3"/>
        <v>5.2687241379310255</v>
      </c>
    </row>
    <row r="22" spans="1:14">
      <c r="A22" s="2" t="s">
        <v>37</v>
      </c>
      <c r="B22" s="2" t="s">
        <v>97</v>
      </c>
      <c r="C22" s="2">
        <v>20160621</v>
      </c>
      <c r="D22" s="20">
        <v>9</v>
      </c>
      <c r="E22" s="21">
        <v>19.588000000000001</v>
      </c>
      <c r="F22" s="22">
        <v>1.7600000000000001E-2</v>
      </c>
      <c r="G22" s="23">
        <f t="shared" si="2"/>
        <v>0.17600000000000002</v>
      </c>
      <c r="H22" s="22">
        <v>8.9700000000000002E-2</v>
      </c>
      <c r="I22" s="23">
        <f>H22*10</f>
        <v>0.89700000000000002</v>
      </c>
      <c r="J22" s="18">
        <v>0.5</v>
      </c>
      <c r="K22" s="23">
        <v>0.56220000000000103</v>
      </c>
      <c r="L22" s="23">
        <f>I22*K22/J22</f>
        <v>1.0085868000000018</v>
      </c>
      <c r="M22" s="23">
        <v>1.278</v>
      </c>
      <c r="N22" s="2">
        <f t="shared" si="3"/>
        <v>5.7306068181818279</v>
      </c>
    </row>
    <row r="23" spans="1:14">
      <c r="A23" s="2" t="s">
        <v>37</v>
      </c>
      <c r="B23" s="2" t="s">
        <v>97</v>
      </c>
      <c r="C23" s="2">
        <v>20160621</v>
      </c>
      <c r="D23" s="20">
        <v>10</v>
      </c>
      <c r="E23" s="21">
        <v>18.184999999999999</v>
      </c>
      <c r="F23" s="22">
        <v>1.8200000000000001E-2</v>
      </c>
      <c r="G23" s="23">
        <f t="shared" si="2"/>
        <v>0.182</v>
      </c>
      <c r="H23" s="22">
        <v>0.10150000000000001</v>
      </c>
      <c r="I23" s="23">
        <f>H23*10</f>
        <v>1.0150000000000001</v>
      </c>
      <c r="J23" s="18">
        <v>0.5</v>
      </c>
      <c r="K23" s="23">
        <v>0.58040000000000103</v>
      </c>
      <c r="L23" s="23">
        <f>I23*K23/J23</f>
        <v>1.1782120000000023</v>
      </c>
      <c r="M23" s="23">
        <v>1.5249999999999999</v>
      </c>
      <c r="N23" s="2">
        <f t="shared" si="3"/>
        <v>6.4736923076923203</v>
      </c>
    </row>
    <row r="24" spans="1:14">
      <c r="A24" s="2" t="s">
        <v>37</v>
      </c>
      <c r="B24" s="2" t="s">
        <v>97</v>
      </c>
      <c r="C24" s="2">
        <v>20160621</v>
      </c>
      <c r="D24" s="20">
        <v>11</v>
      </c>
      <c r="E24" s="21">
        <v>18.465</v>
      </c>
      <c r="F24" s="22">
        <v>1.8800000000000001E-2</v>
      </c>
      <c r="G24" s="23">
        <f t="shared" si="2"/>
        <v>0.188</v>
      </c>
      <c r="H24" s="22">
        <v>8.9499999999999996E-2</v>
      </c>
      <c r="I24" s="23">
        <f>H24*10</f>
        <v>0.89500000000000002</v>
      </c>
      <c r="J24" s="18">
        <v>0.5</v>
      </c>
      <c r="K24" s="23">
        <v>0.58979999999999899</v>
      </c>
      <c r="L24" s="23">
        <f>I24*K24/J24</f>
        <v>1.0557419999999982</v>
      </c>
      <c r="M24" s="23">
        <v>1.379</v>
      </c>
      <c r="N24" s="2">
        <f t="shared" si="3"/>
        <v>5.6156489361702029</v>
      </c>
    </row>
    <row r="25" spans="1:14">
      <c r="A25" s="2" t="s">
        <v>37</v>
      </c>
      <c r="B25" s="2" t="s">
        <v>97</v>
      </c>
      <c r="C25" s="2">
        <v>20160621</v>
      </c>
      <c r="D25" s="20">
        <v>12</v>
      </c>
      <c r="E25" s="21">
        <v>18.876999999999999</v>
      </c>
      <c r="F25" s="22">
        <v>1.7000000000000001E-2</v>
      </c>
      <c r="G25" s="23">
        <f t="shared" si="2"/>
        <v>0.17</v>
      </c>
      <c r="H25" s="22">
        <v>7.6999999999999999E-2</v>
      </c>
      <c r="I25" s="23">
        <f>H25*10</f>
        <v>0.77</v>
      </c>
      <c r="J25" s="18">
        <v>0.5</v>
      </c>
      <c r="K25" s="23">
        <v>0.591700000000001</v>
      </c>
      <c r="L25" s="23">
        <f>I25*K25/J25</f>
        <v>0.91121800000000153</v>
      </c>
      <c r="M25" s="23">
        <v>1.323</v>
      </c>
      <c r="N25" s="2">
        <f t="shared" si="3"/>
        <v>5.3601058823529497</v>
      </c>
    </row>
    <row r="26" spans="1:14">
      <c r="A26" s="2" t="s">
        <v>35</v>
      </c>
      <c r="B26" s="2" t="s">
        <v>98</v>
      </c>
      <c r="C26" s="2">
        <v>20161003</v>
      </c>
      <c r="D26" s="20" t="s">
        <v>10</v>
      </c>
      <c r="E26" s="21">
        <v>18.782</v>
      </c>
      <c r="F26" s="22">
        <v>2.0899999999999998E-2</v>
      </c>
      <c r="G26" s="23">
        <f t="shared" si="2"/>
        <v>0.20899999999999999</v>
      </c>
      <c r="H26" s="22">
        <v>0.1265</v>
      </c>
      <c r="I26" s="23">
        <f t="shared" ref="I26:I73" si="8">H26*10</f>
        <v>1.2650000000000001</v>
      </c>
      <c r="J26" s="18">
        <v>0.5</v>
      </c>
      <c r="K26" s="23">
        <v>0.60429999999999895</v>
      </c>
      <c r="L26" s="23">
        <f t="shared" ref="L26:L73" si="9">I26*K26/J26</f>
        <v>1.5288789999999974</v>
      </c>
      <c r="M26" s="23">
        <v>1.7490000000000001</v>
      </c>
      <c r="N26" s="2">
        <f t="shared" si="3"/>
        <v>7.3152105263157772</v>
      </c>
    </row>
    <row r="27" spans="1:14">
      <c r="A27" s="2" t="s">
        <v>35</v>
      </c>
      <c r="B27" s="2" t="s">
        <v>98</v>
      </c>
      <c r="C27" s="2">
        <v>20161003</v>
      </c>
      <c r="D27" s="20" t="s">
        <v>11</v>
      </c>
      <c r="E27" s="21">
        <v>19.138999999999999</v>
      </c>
      <c r="F27" s="22">
        <v>1.83E-2</v>
      </c>
      <c r="G27" s="23">
        <f t="shared" si="2"/>
        <v>0.183</v>
      </c>
      <c r="H27" s="22">
        <v>0.1313</v>
      </c>
      <c r="I27" s="23">
        <f t="shared" si="8"/>
        <v>1.3129999999999999</v>
      </c>
      <c r="J27" s="18">
        <v>0.5</v>
      </c>
      <c r="K27" s="23">
        <v>0.584700000000002</v>
      </c>
      <c r="L27" s="23">
        <f t="shared" si="9"/>
        <v>1.5354222000000051</v>
      </c>
      <c r="M27" s="23">
        <v>1.776</v>
      </c>
      <c r="N27" s="2">
        <f t="shared" si="3"/>
        <v>8.3902852459016675</v>
      </c>
    </row>
    <row r="28" spans="1:14">
      <c r="A28" s="2" t="s">
        <v>35</v>
      </c>
      <c r="B28" s="2" t="s">
        <v>98</v>
      </c>
      <c r="C28" s="2">
        <v>20161003</v>
      </c>
      <c r="D28" s="20" t="s">
        <v>12</v>
      </c>
      <c r="E28" s="21">
        <v>19.536000000000001</v>
      </c>
      <c r="F28" s="22">
        <v>2.0799999999999999E-2</v>
      </c>
      <c r="G28" s="23">
        <f t="shared" si="2"/>
        <v>0.20799999999999999</v>
      </c>
      <c r="H28" s="22">
        <v>0.12139999999999999</v>
      </c>
      <c r="I28" s="23">
        <f t="shared" si="8"/>
        <v>1.214</v>
      </c>
      <c r="J28" s="18">
        <v>0.5</v>
      </c>
      <c r="K28" s="24">
        <v>0.60159999999999902</v>
      </c>
      <c r="L28" s="24">
        <f t="shared" si="9"/>
        <v>1.4606847999999977</v>
      </c>
      <c r="M28" s="24">
        <v>1.8169999999999999</v>
      </c>
      <c r="N28" s="2">
        <f t="shared" si="3"/>
        <v>7.0225230769230658</v>
      </c>
    </row>
    <row r="29" spans="1:14">
      <c r="A29" s="2" t="s">
        <v>35</v>
      </c>
      <c r="B29" s="2" t="s">
        <v>98</v>
      </c>
      <c r="C29" s="2">
        <v>20161003</v>
      </c>
      <c r="D29" s="20" t="s">
        <v>13</v>
      </c>
      <c r="E29" s="21">
        <v>19.236999999999998</v>
      </c>
      <c r="F29" s="22">
        <v>1.9699999999999999E-2</v>
      </c>
      <c r="G29" s="23">
        <f t="shared" si="2"/>
        <v>0.19699999999999998</v>
      </c>
      <c r="H29" s="22">
        <v>0.12470000000000001</v>
      </c>
      <c r="I29" s="23">
        <f t="shared" si="8"/>
        <v>1.2470000000000001</v>
      </c>
      <c r="J29" s="18">
        <v>0.5</v>
      </c>
      <c r="K29" s="23">
        <v>0.60370000000000001</v>
      </c>
      <c r="L29" s="23">
        <f t="shared" si="9"/>
        <v>1.5056278000000001</v>
      </c>
      <c r="M29" s="23">
        <v>1.897</v>
      </c>
      <c r="N29" s="2">
        <f t="shared" si="3"/>
        <v>7.6427807106598999</v>
      </c>
    </row>
    <row r="30" spans="1:14">
      <c r="A30" s="2" t="s">
        <v>35</v>
      </c>
      <c r="B30" s="2" t="s">
        <v>98</v>
      </c>
      <c r="C30" s="2">
        <v>20161003</v>
      </c>
      <c r="D30" s="20" t="s">
        <v>14</v>
      </c>
      <c r="E30" s="21">
        <v>19.835000000000001</v>
      </c>
      <c r="F30" s="22">
        <v>2.1600000000000001E-2</v>
      </c>
      <c r="G30" s="23">
        <f t="shared" si="2"/>
        <v>0.21600000000000003</v>
      </c>
      <c r="H30" s="22">
        <v>0.13370000000000001</v>
      </c>
      <c r="I30" s="23">
        <f t="shared" si="8"/>
        <v>1.3370000000000002</v>
      </c>
      <c r="J30" s="18">
        <v>0.5</v>
      </c>
      <c r="K30" s="23">
        <v>0.59519999999999995</v>
      </c>
      <c r="L30" s="23">
        <f t="shared" si="9"/>
        <v>1.5915648</v>
      </c>
      <c r="M30" s="23">
        <v>2.0190000000000001</v>
      </c>
      <c r="N30" s="2">
        <f t="shared" si="3"/>
        <v>7.3683555555555547</v>
      </c>
    </row>
    <row r="31" spans="1:14">
      <c r="A31" s="2" t="s">
        <v>35</v>
      </c>
      <c r="B31" s="2" t="s">
        <v>98</v>
      </c>
      <c r="C31" s="2">
        <v>20161003</v>
      </c>
      <c r="D31" s="20" t="s">
        <v>15</v>
      </c>
      <c r="E31" s="21">
        <v>19.606999999999999</v>
      </c>
      <c r="F31" s="22">
        <v>2.2100000000000002E-2</v>
      </c>
      <c r="G31" s="23">
        <f t="shared" si="2"/>
        <v>0.22100000000000003</v>
      </c>
      <c r="H31" s="22">
        <v>0.1358</v>
      </c>
      <c r="I31" s="23">
        <f t="shared" si="8"/>
        <v>1.3580000000000001</v>
      </c>
      <c r="J31" s="18">
        <v>0.5</v>
      </c>
      <c r="K31" s="23">
        <v>0.56640000000000001</v>
      </c>
      <c r="L31" s="23">
        <f t="shared" si="9"/>
        <v>1.5383424000000001</v>
      </c>
      <c r="M31" s="23">
        <v>1.7</v>
      </c>
      <c r="N31" s="2">
        <f t="shared" si="3"/>
        <v>6.9608253393665152</v>
      </c>
    </row>
    <row r="32" spans="1:14">
      <c r="A32" s="2" t="s">
        <v>36</v>
      </c>
      <c r="B32" s="2" t="s">
        <v>98</v>
      </c>
      <c r="C32" s="2">
        <v>20161003</v>
      </c>
      <c r="D32" s="20" t="s">
        <v>16</v>
      </c>
      <c r="E32" s="21">
        <v>19.036000000000001</v>
      </c>
      <c r="F32" s="22">
        <v>1.7999999999999999E-2</v>
      </c>
      <c r="G32" s="23">
        <f t="shared" si="2"/>
        <v>0.18</v>
      </c>
      <c r="H32" s="22">
        <v>0.1123</v>
      </c>
      <c r="I32" s="23">
        <f t="shared" si="8"/>
        <v>1.123</v>
      </c>
      <c r="J32" s="18">
        <v>0.5</v>
      </c>
      <c r="K32" s="23">
        <v>0.59360000000000002</v>
      </c>
      <c r="L32" s="23">
        <f t="shared" si="9"/>
        <v>1.3332256</v>
      </c>
      <c r="M32" s="23">
        <v>1.756</v>
      </c>
      <c r="N32" s="2">
        <f t="shared" si="3"/>
        <v>7.4068088888888894</v>
      </c>
    </row>
    <row r="33" spans="1:14">
      <c r="A33" s="2" t="s">
        <v>36</v>
      </c>
      <c r="B33" s="2" t="s">
        <v>98</v>
      </c>
      <c r="C33" s="2">
        <v>20161003</v>
      </c>
      <c r="D33" s="20" t="s">
        <v>17</v>
      </c>
      <c r="E33" s="21">
        <v>18.588000000000001</v>
      </c>
      <c r="F33" s="22">
        <v>1.9E-2</v>
      </c>
      <c r="G33" s="23">
        <f t="shared" si="2"/>
        <v>0.19</v>
      </c>
      <c r="H33" s="22">
        <v>0.113</v>
      </c>
      <c r="I33" s="23">
        <f t="shared" si="8"/>
        <v>1.1300000000000001</v>
      </c>
      <c r="J33" s="18">
        <v>0.5</v>
      </c>
      <c r="K33" s="23">
        <v>0.59869999999999901</v>
      </c>
      <c r="L33" s="23">
        <f t="shared" si="9"/>
        <v>1.353061999999998</v>
      </c>
      <c r="M33" s="23">
        <v>1.8360000000000001</v>
      </c>
      <c r="N33" s="2">
        <f t="shared" si="3"/>
        <v>7.1213789473684104</v>
      </c>
    </row>
    <row r="34" spans="1:14">
      <c r="A34" s="2" t="s">
        <v>36</v>
      </c>
      <c r="B34" s="2" t="s">
        <v>98</v>
      </c>
      <c r="C34" s="2">
        <v>20161003</v>
      </c>
      <c r="D34" s="20" t="s">
        <v>18</v>
      </c>
      <c r="E34" s="21">
        <v>19.677</v>
      </c>
      <c r="F34" s="22">
        <v>1.9699999999999999E-2</v>
      </c>
      <c r="G34" s="23">
        <f t="shared" si="2"/>
        <v>0.19699999999999998</v>
      </c>
      <c r="H34" s="22">
        <v>0.1157</v>
      </c>
      <c r="I34" s="23">
        <f t="shared" si="8"/>
        <v>1.157</v>
      </c>
      <c r="J34" s="18">
        <v>0.5</v>
      </c>
      <c r="K34" s="23">
        <v>0.60429999999999995</v>
      </c>
      <c r="L34" s="23">
        <f t="shared" si="9"/>
        <v>1.3983501999999999</v>
      </c>
      <c r="M34" s="23">
        <v>1.8129999999999999</v>
      </c>
      <c r="N34" s="2">
        <f t="shared" si="3"/>
        <v>7.0982243654822339</v>
      </c>
    </row>
    <row r="35" spans="1:14">
      <c r="A35" s="2" t="s">
        <v>36</v>
      </c>
      <c r="B35" s="2" t="s">
        <v>98</v>
      </c>
      <c r="C35" s="2">
        <v>20161003</v>
      </c>
      <c r="D35" s="20" t="s">
        <v>19</v>
      </c>
      <c r="E35" s="21">
        <v>19.015000000000001</v>
      </c>
      <c r="F35" s="22">
        <v>1.9300000000000001E-2</v>
      </c>
      <c r="G35" s="23">
        <f t="shared" si="2"/>
        <v>0.193</v>
      </c>
      <c r="H35" s="22">
        <v>0.1179</v>
      </c>
      <c r="I35" s="23">
        <f t="shared" si="8"/>
        <v>1.179</v>
      </c>
      <c r="J35" s="18">
        <v>0.5</v>
      </c>
      <c r="K35" s="23">
        <v>0.58599999999999997</v>
      </c>
      <c r="L35" s="23">
        <f t="shared" si="9"/>
        <v>1.381788</v>
      </c>
      <c r="M35" s="23">
        <v>1.97</v>
      </c>
      <c r="N35" s="2">
        <f t="shared" si="3"/>
        <v>7.1595233160621765</v>
      </c>
    </row>
    <row r="36" spans="1:14">
      <c r="A36" s="2" t="s">
        <v>36</v>
      </c>
      <c r="B36" s="2" t="s">
        <v>98</v>
      </c>
      <c r="C36" s="2">
        <v>20161003</v>
      </c>
      <c r="D36" s="20" t="s">
        <v>20</v>
      </c>
      <c r="E36" s="21">
        <v>19.773</v>
      </c>
      <c r="F36" s="22">
        <v>1.6E-2</v>
      </c>
      <c r="G36" s="23">
        <f t="shared" si="2"/>
        <v>0.16</v>
      </c>
      <c r="H36" s="22">
        <v>0.1143</v>
      </c>
      <c r="I36" s="23">
        <f t="shared" si="8"/>
        <v>1.143</v>
      </c>
      <c r="J36" s="18">
        <v>0.5</v>
      </c>
      <c r="K36" s="23">
        <v>0.59720000000000095</v>
      </c>
      <c r="L36" s="23">
        <f t="shared" si="9"/>
        <v>1.3651992000000022</v>
      </c>
      <c r="M36" s="23">
        <v>1.6859999999999999</v>
      </c>
      <c r="N36" s="2">
        <f t="shared" si="3"/>
        <v>8.5324950000000133</v>
      </c>
    </row>
    <row r="37" spans="1:14">
      <c r="A37" s="2" t="s">
        <v>36</v>
      </c>
      <c r="B37" s="2" t="s">
        <v>98</v>
      </c>
      <c r="C37" s="2">
        <v>20161003</v>
      </c>
      <c r="D37" s="20" t="s">
        <v>21</v>
      </c>
      <c r="E37" s="21">
        <v>19.231999999999999</v>
      </c>
      <c r="F37" s="22">
        <v>1.89E-2</v>
      </c>
      <c r="G37" s="23">
        <f t="shared" si="2"/>
        <v>0.189</v>
      </c>
      <c r="H37" s="22">
        <v>0.115</v>
      </c>
      <c r="I37" s="23">
        <f t="shared" si="8"/>
        <v>1.1500000000000001</v>
      </c>
      <c r="J37" s="18">
        <v>0.5</v>
      </c>
      <c r="K37" s="23">
        <v>0.59460000000000002</v>
      </c>
      <c r="L37" s="23">
        <f t="shared" si="9"/>
        <v>1.3675800000000002</v>
      </c>
      <c r="M37" s="23">
        <v>1.853</v>
      </c>
      <c r="N37" s="2">
        <f t="shared" si="3"/>
        <v>7.2358730158730173</v>
      </c>
    </row>
    <row r="38" spans="1:14">
      <c r="A38" s="2" t="s">
        <v>37</v>
      </c>
      <c r="B38" s="2" t="s">
        <v>98</v>
      </c>
      <c r="C38" s="2">
        <v>20161003</v>
      </c>
      <c r="D38" s="20" t="s">
        <v>22</v>
      </c>
      <c r="E38" s="21">
        <v>19.212</v>
      </c>
      <c r="F38" s="22">
        <v>1.8200000000000001E-2</v>
      </c>
      <c r="G38" s="23">
        <f t="shared" si="2"/>
        <v>0.182</v>
      </c>
      <c r="H38" s="22">
        <v>0.11799999999999999</v>
      </c>
      <c r="I38" s="23">
        <f t="shared" si="8"/>
        <v>1.18</v>
      </c>
      <c r="J38" s="18">
        <v>0.5</v>
      </c>
      <c r="K38" s="23">
        <v>0.59029999999999905</v>
      </c>
      <c r="L38" s="23">
        <f t="shared" si="9"/>
        <v>1.3931079999999976</v>
      </c>
      <c r="M38" s="23">
        <v>1.8759999999999999</v>
      </c>
      <c r="N38" s="2">
        <f t="shared" si="3"/>
        <v>7.6544395604395472</v>
      </c>
    </row>
    <row r="39" spans="1:14">
      <c r="A39" s="2" t="s">
        <v>37</v>
      </c>
      <c r="B39" s="2" t="s">
        <v>98</v>
      </c>
      <c r="C39" s="2">
        <v>20161003</v>
      </c>
      <c r="D39" s="20" t="s">
        <v>23</v>
      </c>
      <c r="E39" s="21">
        <v>19.942</v>
      </c>
      <c r="F39" s="22">
        <v>1.8700000000000001E-2</v>
      </c>
      <c r="G39" s="23">
        <f t="shared" si="2"/>
        <v>0.187</v>
      </c>
      <c r="H39" s="22">
        <v>0.1203</v>
      </c>
      <c r="I39" s="23">
        <f t="shared" si="8"/>
        <v>1.2030000000000001</v>
      </c>
      <c r="J39" s="18">
        <v>0.5</v>
      </c>
      <c r="K39" s="23">
        <v>0.60019999999999896</v>
      </c>
      <c r="L39" s="23">
        <f t="shared" si="9"/>
        <v>1.4440811999999976</v>
      </c>
      <c r="M39" s="23">
        <v>1.9690000000000001</v>
      </c>
      <c r="N39" s="2">
        <f t="shared" si="3"/>
        <v>7.7223593582887577</v>
      </c>
    </row>
    <row r="40" spans="1:14">
      <c r="A40" s="2" t="s">
        <v>37</v>
      </c>
      <c r="B40" s="2" t="s">
        <v>98</v>
      </c>
      <c r="C40" s="2">
        <v>20161003</v>
      </c>
      <c r="D40" s="20" t="s">
        <v>24</v>
      </c>
      <c r="E40" s="21">
        <v>18.216000000000001</v>
      </c>
      <c r="F40" s="22">
        <v>1.6E-2</v>
      </c>
      <c r="G40" s="23">
        <f t="shared" si="2"/>
        <v>0.16</v>
      </c>
      <c r="H40" s="22">
        <v>0.1094</v>
      </c>
      <c r="I40" s="23">
        <f t="shared" si="8"/>
        <v>1.0939999999999999</v>
      </c>
      <c r="J40" s="18">
        <v>0.5</v>
      </c>
      <c r="K40" s="23">
        <v>0.57670000000000099</v>
      </c>
      <c r="L40" s="23">
        <f t="shared" si="9"/>
        <v>1.2618196000000019</v>
      </c>
      <c r="M40" s="23">
        <v>1.58</v>
      </c>
      <c r="N40" s="2">
        <f t="shared" si="3"/>
        <v>7.8863725000000118</v>
      </c>
    </row>
    <row r="41" spans="1:14">
      <c r="A41" s="2" t="s">
        <v>37</v>
      </c>
      <c r="B41" s="2" t="s">
        <v>98</v>
      </c>
      <c r="C41" s="2">
        <v>20161003</v>
      </c>
      <c r="D41" s="20" t="s">
        <v>25</v>
      </c>
      <c r="E41" s="21">
        <v>19.895</v>
      </c>
      <c r="F41" s="22">
        <v>1.84E-2</v>
      </c>
      <c r="G41" s="23">
        <f t="shared" si="2"/>
        <v>0.184</v>
      </c>
      <c r="H41" s="22">
        <v>0.111</v>
      </c>
      <c r="I41" s="23">
        <f t="shared" si="8"/>
        <v>1.1100000000000001</v>
      </c>
      <c r="J41" s="18">
        <v>0.5</v>
      </c>
      <c r="K41" s="23">
        <v>0.59450000000000003</v>
      </c>
      <c r="L41" s="23">
        <f t="shared" si="9"/>
        <v>1.3197900000000002</v>
      </c>
      <c r="M41" s="23">
        <v>1.897</v>
      </c>
      <c r="N41" s="2">
        <f t="shared" si="3"/>
        <v>7.172771739130436</v>
      </c>
    </row>
    <row r="42" spans="1:14">
      <c r="A42" s="2" t="s">
        <v>37</v>
      </c>
      <c r="B42" s="2" t="s">
        <v>98</v>
      </c>
      <c r="C42" s="2">
        <v>20161003</v>
      </c>
      <c r="D42" s="20" t="s">
        <v>26</v>
      </c>
      <c r="E42" s="21">
        <v>18.588000000000001</v>
      </c>
      <c r="F42" s="22">
        <v>1.9E-2</v>
      </c>
      <c r="G42" s="23">
        <f t="shared" si="2"/>
        <v>0.19</v>
      </c>
      <c r="H42" s="22">
        <v>0.113</v>
      </c>
      <c r="I42" s="23">
        <f t="shared" si="8"/>
        <v>1.1300000000000001</v>
      </c>
      <c r="J42" s="18">
        <v>0.5</v>
      </c>
      <c r="K42" s="23">
        <v>0.59869999999999901</v>
      </c>
      <c r="L42" s="23">
        <f t="shared" si="9"/>
        <v>1.353061999999998</v>
      </c>
      <c r="M42" s="23">
        <v>1.8360000000000001</v>
      </c>
      <c r="N42" s="2">
        <f t="shared" si="3"/>
        <v>7.1213789473684104</v>
      </c>
    </row>
    <row r="43" spans="1:14">
      <c r="A43" s="2" t="s">
        <v>37</v>
      </c>
      <c r="B43" s="2" t="s">
        <v>98</v>
      </c>
      <c r="C43" s="2">
        <v>20161003</v>
      </c>
      <c r="D43" s="20" t="s">
        <v>27</v>
      </c>
      <c r="E43" s="21">
        <v>19.84</v>
      </c>
      <c r="F43" s="22">
        <v>1.7100000000000001E-2</v>
      </c>
      <c r="G43" s="23">
        <f t="shared" si="2"/>
        <v>0.17100000000000001</v>
      </c>
      <c r="H43" s="22">
        <v>0.1138</v>
      </c>
      <c r="I43" s="23">
        <f t="shared" si="8"/>
        <v>1.1379999999999999</v>
      </c>
      <c r="J43" s="18">
        <v>0.5</v>
      </c>
      <c r="K43" s="23">
        <v>0.6</v>
      </c>
      <c r="L43" s="23">
        <f t="shared" si="9"/>
        <v>1.3655999999999999</v>
      </c>
      <c r="M43" s="23">
        <v>1.823</v>
      </c>
      <c r="N43" s="2">
        <f t="shared" si="3"/>
        <v>7.9859649122807008</v>
      </c>
    </row>
    <row r="44" spans="1:14">
      <c r="A44" s="2" t="s">
        <v>38</v>
      </c>
      <c r="B44" s="2" t="s">
        <v>98</v>
      </c>
      <c r="C44" s="2">
        <v>20161003</v>
      </c>
      <c r="D44" s="20" t="s">
        <v>28</v>
      </c>
      <c r="E44" s="21">
        <v>18.727</v>
      </c>
      <c r="F44" s="22">
        <v>1.78E-2</v>
      </c>
      <c r="G44" s="23">
        <f t="shared" si="2"/>
        <v>0.17799999999999999</v>
      </c>
      <c r="H44" s="22">
        <v>0.1074</v>
      </c>
      <c r="I44" s="23">
        <f t="shared" si="8"/>
        <v>1.0739999999999998</v>
      </c>
      <c r="J44" s="18">
        <v>0.5</v>
      </c>
      <c r="K44" s="23">
        <v>0.59960000000000102</v>
      </c>
      <c r="L44" s="23">
        <f t="shared" si="9"/>
        <v>1.2879408000000021</v>
      </c>
      <c r="M44" s="23">
        <v>1.849</v>
      </c>
      <c r="N44" s="2">
        <f t="shared" si="3"/>
        <v>7.2356224719101245</v>
      </c>
    </row>
    <row r="45" spans="1:14">
      <c r="A45" s="2" t="s">
        <v>38</v>
      </c>
      <c r="B45" s="2" t="s">
        <v>98</v>
      </c>
      <c r="C45" s="2">
        <v>20161003</v>
      </c>
      <c r="D45" s="20" t="s">
        <v>29</v>
      </c>
      <c r="E45" s="21">
        <v>18.866</v>
      </c>
      <c r="F45" s="22">
        <v>1.6500000000000001E-2</v>
      </c>
      <c r="G45" s="23">
        <f t="shared" si="2"/>
        <v>0.16500000000000001</v>
      </c>
      <c r="H45" s="22">
        <v>0.1085</v>
      </c>
      <c r="I45" s="23">
        <f t="shared" si="8"/>
        <v>1.085</v>
      </c>
      <c r="J45" s="18">
        <v>0.5</v>
      </c>
      <c r="K45" s="23">
        <v>0.59709999999999896</v>
      </c>
      <c r="L45" s="23">
        <f t="shared" si="9"/>
        <v>1.2957069999999977</v>
      </c>
      <c r="M45" s="23">
        <v>1.821</v>
      </c>
      <c r="N45" s="2">
        <f t="shared" si="3"/>
        <v>7.8527696969696832</v>
      </c>
    </row>
    <row r="46" spans="1:14">
      <c r="A46" s="2" t="s">
        <v>38</v>
      </c>
      <c r="B46" s="2" t="s">
        <v>98</v>
      </c>
      <c r="C46" s="2">
        <v>20161003</v>
      </c>
      <c r="D46" s="20" t="s">
        <v>30</v>
      </c>
      <c r="E46" s="21">
        <v>18.785</v>
      </c>
      <c r="F46" s="22">
        <v>1.6400000000000001E-2</v>
      </c>
      <c r="G46" s="23">
        <f t="shared" si="2"/>
        <v>0.16400000000000001</v>
      </c>
      <c r="H46" s="22">
        <v>8.48E-2</v>
      </c>
      <c r="I46" s="23">
        <f t="shared" si="8"/>
        <v>0.84799999999999998</v>
      </c>
      <c r="J46" s="18">
        <v>0.5</v>
      </c>
      <c r="K46" s="23">
        <v>0.58979999999999999</v>
      </c>
      <c r="L46" s="23">
        <f t="shared" si="9"/>
        <v>1.0003008</v>
      </c>
      <c r="M46" s="23">
        <v>1.3720000000000001</v>
      </c>
      <c r="N46" s="2">
        <f t="shared" si="3"/>
        <v>6.0993951219512192</v>
      </c>
    </row>
    <row r="47" spans="1:14">
      <c r="A47" s="2" t="s">
        <v>38</v>
      </c>
      <c r="B47" s="2" t="s">
        <v>98</v>
      </c>
      <c r="C47" s="2">
        <v>20161003</v>
      </c>
      <c r="D47" s="20" t="s">
        <v>31</v>
      </c>
      <c r="E47" s="21">
        <v>18.719000000000001</v>
      </c>
      <c r="F47" s="22">
        <v>2.0199999999999999E-2</v>
      </c>
      <c r="G47" s="23">
        <f t="shared" si="2"/>
        <v>0.20199999999999999</v>
      </c>
      <c r="H47" s="22">
        <v>0.1038</v>
      </c>
      <c r="I47" s="23">
        <f t="shared" si="8"/>
        <v>1.038</v>
      </c>
      <c r="J47" s="18">
        <v>0.5</v>
      </c>
      <c r="K47" s="23">
        <v>0.58699999999999997</v>
      </c>
      <c r="L47" s="23">
        <f t="shared" si="9"/>
        <v>1.218612</v>
      </c>
      <c r="M47" s="23">
        <v>1.7270000000000001</v>
      </c>
      <c r="N47" s="2">
        <f t="shared" si="3"/>
        <v>6.0327326732673274</v>
      </c>
    </row>
    <row r="48" spans="1:14">
      <c r="A48" s="2" t="s">
        <v>38</v>
      </c>
      <c r="B48" s="2" t="s">
        <v>98</v>
      </c>
      <c r="C48" s="2">
        <v>20161003</v>
      </c>
      <c r="D48" s="20" t="s">
        <v>32</v>
      </c>
      <c r="E48" s="21">
        <v>19.143999999999998</v>
      </c>
      <c r="F48" s="22">
        <v>1.8800000000000001E-2</v>
      </c>
      <c r="G48" s="23">
        <f t="shared" si="2"/>
        <v>0.188</v>
      </c>
      <c r="H48" s="22">
        <v>0.104</v>
      </c>
      <c r="I48" s="23">
        <f t="shared" si="8"/>
        <v>1.04</v>
      </c>
      <c r="J48" s="18">
        <v>0.5</v>
      </c>
      <c r="K48" s="23">
        <v>0.59989999999999999</v>
      </c>
      <c r="L48" s="23">
        <f t="shared" si="9"/>
        <v>1.247792</v>
      </c>
      <c r="M48" s="23">
        <v>1.9650000000000001</v>
      </c>
      <c r="N48" s="2">
        <f t="shared" si="3"/>
        <v>6.6371914893617019</v>
      </c>
    </row>
    <row r="49" spans="1:14">
      <c r="A49" s="2" t="s">
        <v>38</v>
      </c>
      <c r="B49" s="2" t="s">
        <v>98</v>
      </c>
      <c r="C49" s="2">
        <v>20161003</v>
      </c>
      <c r="D49" s="20" t="s">
        <v>33</v>
      </c>
      <c r="E49" s="21">
        <v>18.600000000000001</v>
      </c>
      <c r="F49" s="22">
        <v>1.66E-2</v>
      </c>
      <c r="G49" s="23">
        <f t="shared" si="2"/>
        <v>0.16600000000000001</v>
      </c>
      <c r="H49" s="22">
        <v>0.10630000000000001</v>
      </c>
      <c r="I49" s="23">
        <f t="shared" si="8"/>
        <v>1.0630000000000002</v>
      </c>
      <c r="J49" s="18">
        <v>0.5</v>
      </c>
      <c r="K49" s="23">
        <v>0.59200000000000097</v>
      </c>
      <c r="L49" s="23">
        <f t="shared" si="9"/>
        <v>1.2585920000000022</v>
      </c>
      <c r="M49" s="23">
        <v>1.45</v>
      </c>
      <c r="N49" s="2">
        <f t="shared" si="3"/>
        <v>7.5818795180723013</v>
      </c>
    </row>
    <row r="50" spans="1:14">
      <c r="A50" s="2" t="s">
        <v>35</v>
      </c>
      <c r="B50" s="2" t="s">
        <v>99</v>
      </c>
      <c r="C50" s="2">
        <v>20161203</v>
      </c>
      <c r="D50" s="20" t="s">
        <v>10</v>
      </c>
      <c r="E50" s="21">
        <v>19.864000000000001</v>
      </c>
      <c r="F50" s="22">
        <v>1.6899999999999998E-2</v>
      </c>
      <c r="G50" s="23">
        <f t="shared" si="2"/>
        <v>0.16899999999999998</v>
      </c>
      <c r="H50" s="22">
        <v>0.1492</v>
      </c>
      <c r="I50" s="23">
        <f t="shared" si="8"/>
        <v>1.492</v>
      </c>
      <c r="J50" s="18">
        <v>0.5</v>
      </c>
      <c r="K50" s="23">
        <v>0.57909999999999895</v>
      </c>
      <c r="L50" s="23">
        <f t="shared" si="9"/>
        <v>1.7280343999999968</v>
      </c>
      <c r="M50" s="23">
        <v>1.607</v>
      </c>
      <c r="N50" s="2">
        <f t="shared" si="3"/>
        <v>10.225055621301756</v>
      </c>
    </row>
    <row r="51" spans="1:14">
      <c r="A51" s="2" t="s">
        <v>35</v>
      </c>
      <c r="B51" s="2" t="s">
        <v>99</v>
      </c>
      <c r="C51" s="2">
        <v>20161203</v>
      </c>
      <c r="D51" s="20" t="s">
        <v>11</v>
      </c>
      <c r="E51" s="21">
        <v>18.643000000000001</v>
      </c>
      <c r="F51" s="22">
        <v>1.8499999999999999E-2</v>
      </c>
      <c r="G51" s="23">
        <f t="shared" si="2"/>
        <v>0.185</v>
      </c>
      <c r="H51" s="22">
        <v>0.153</v>
      </c>
      <c r="I51" s="23">
        <f t="shared" si="8"/>
        <v>1.53</v>
      </c>
      <c r="J51" s="18">
        <v>0.5</v>
      </c>
      <c r="K51" s="23">
        <v>0.57169999999999999</v>
      </c>
      <c r="L51" s="23">
        <f t="shared" si="9"/>
        <v>1.7494019999999999</v>
      </c>
      <c r="M51" s="23">
        <v>1.8120000000000001</v>
      </c>
      <c r="N51" s="2">
        <f t="shared" si="3"/>
        <v>9.4562270270270261</v>
      </c>
    </row>
    <row r="52" spans="1:14">
      <c r="A52" s="2" t="s">
        <v>35</v>
      </c>
      <c r="B52" s="2" t="s">
        <v>99</v>
      </c>
      <c r="C52" s="2">
        <v>20161203</v>
      </c>
      <c r="D52" s="20" t="s">
        <v>12</v>
      </c>
      <c r="E52" s="21">
        <v>19.387</v>
      </c>
      <c r="F52" s="22">
        <v>1.5599999999999999E-2</v>
      </c>
      <c r="G52" s="23">
        <f t="shared" si="2"/>
        <v>0.156</v>
      </c>
      <c r="H52" s="22">
        <v>0.1583</v>
      </c>
      <c r="I52" s="23">
        <f t="shared" si="8"/>
        <v>1.583</v>
      </c>
      <c r="J52" s="18">
        <v>0.5</v>
      </c>
      <c r="K52" s="23">
        <v>0.57740000000000102</v>
      </c>
      <c r="L52" s="23">
        <f t="shared" si="9"/>
        <v>1.8280484000000032</v>
      </c>
      <c r="M52" s="23">
        <v>1.5629999999999999</v>
      </c>
      <c r="N52" s="2">
        <f t="shared" si="3"/>
        <v>11.718258974358996</v>
      </c>
    </row>
    <row r="53" spans="1:14">
      <c r="A53" s="2" t="s">
        <v>35</v>
      </c>
      <c r="B53" s="2" t="s">
        <v>99</v>
      </c>
      <c r="C53" s="2">
        <v>20161203</v>
      </c>
      <c r="D53" s="20" t="s">
        <v>13</v>
      </c>
      <c r="E53" s="21">
        <v>18.37</v>
      </c>
      <c r="F53" s="22">
        <v>1.8599999999999998E-2</v>
      </c>
      <c r="G53" s="23">
        <f t="shared" si="2"/>
        <v>0.186</v>
      </c>
      <c r="H53" s="22">
        <v>0.16839999999999999</v>
      </c>
      <c r="I53" s="23">
        <f t="shared" si="8"/>
        <v>1.6839999999999999</v>
      </c>
      <c r="J53" s="18">
        <v>0.5</v>
      </c>
      <c r="K53" s="23">
        <v>0.57710000000000194</v>
      </c>
      <c r="L53" s="23">
        <f t="shared" si="9"/>
        <v>1.9436728000000065</v>
      </c>
      <c r="M53" s="23">
        <v>1.677</v>
      </c>
      <c r="N53" s="2">
        <f t="shared" si="3"/>
        <v>10.449853763440895</v>
      </c>
    </row>
    <row r="54" spans="1:14">
      <c r="A54" s="2" t="s">
        <v>35</v>
      </c>
      <c r="B54" s="2" t="s">
        <v>99</v>
      </c>
      <c r="C54" s="2">
        <v>20161203</v>
      </c>
      <c r="D54" s="20" t="s">
        <v>14</v>
      </c>
      <c r="E54" s="21">
        <v>19.992999999999999</v>
      </c>
      <c r="F54" s="22">
        <v>2.0799999999999999E-2</v>
      </c>
      <c r="G54" s="23">
        <f t="shared" si="2"/>
        <v>0.20799999999999999</v>
      </c>
      <c r="H54" s="22">
        <v>0.15509999999999999</v>
      </c>
      <c r="I54" s="23">
        <f t="shared" si="8"/>
        <v>1.5509999999999999</v>
      </c>
      <c r="J54" s="18">
        <v>0.5</v>
      </c>
      <c r="K54" s="23">
        <v>0.58040000000000103</v>
      </c>
      <c r="L54" s="23">
        <f t="shared" si="9"/>
        <v>1.8004008000000031</v>
      </c>
      <c r="M54" s="23">
        <v>1.593</v>
      </c>
      <c r="N54" s="2">
        <f t="shared" si="3"/>
        <v>8.6557730769230918</v>
      </c>
    </row>
    <row r="55" spans="1:14">
      <c r="A55" s="2" t="s">
        <v>35</v>
      </c>
      <c r="B55" s="2" t="s">
        <v>99</v>
      </c>
      <c r="C55" s="2">
        <v>20161203</v>
      </c>
      <c r="D55" s="20" t="s">
        <v>15</v>
      </c>
      <c r="E55" s="21">
        <v>18.417000000000002</v>
      </c>
      <c r="F55" s="22">
        <v>1.83E-2</v>
      </c>
      <c r="G55" s="23">
        <f t="shared" si="2"/>
        <v>0.183</v>
      </c>
      <c r="H55" s="22">
        <v>0.15690000000000001</v>
      </c>
      <c r="I55" s="23">
        <f t="shared" si="8"/>
        <v>1.5690000000000002</v>
      </c>
      <c r="J55" s="18">
        <v>0.5</v>
      </c>
      <c r="K55" s="23">
        <v>0.58330000000000104</v>
      </c>
      <c r="L55" s="23">
        <f t="shared" si="9"/>
        <v>1.8303954000000036</v>
      </c>
      <c r="M55" s="23">
        <v>1.377</v>
      </c>
      <c r="N55" s="2">
        <f t="shared" si="3"/>
        <v>10.002160655737725</v>
      </c>
    </row>
    <row r="56" spans="1:14">
      <c r="A56" s="2" t="s">
        <v>36</v>
      </c>
      <c r="B56" s="2" t="s">
        <v>99</v>
      </c>
      <c r="C56" s="2">
        <v>20161203</v>
      </c>
      <c r="D56" s="20" t="s">
        <v>16</v>
      </c>
      <c r="E56" s="21">
        <v>19.861999999999998</v>
      </c>
      <c r="F56" s="22">
        <v>1.6199999999999999E-2</v>
      </c>
      <c r="G56" s="23">
        <f t="shared" si="2"/>
        <v>0.16199999999999998</v>
      </c>
      <c r="H56" s="22">
        <v>0.14419999999999999</v>
      </c>
      <c r="I56" s="23">
        <f t="shared" si="8"/>
        <v>1.4419999999999999</v>
      </c>
      <c r="J56" s="18">
        <v>0.5</v>
      </c>
      <c r="K56" s="23">
        <v>0.58110000000000095</v>
      </c>
      <c r="L56" s="23">
        <f t="shared" si="9"/>
        <v>1.6758924000000026</v>
      </c>
      <c r="M56" s="23">
        <v>1.514</v>
      </c>
      <c r="N56" s="2">
        <f t="shared" si="3"/>
        <v>10.345014814814832</v>
      </c>
    </row>
    <row r="57" spans="1:14">
      <c r="A57" s="2" t="s">
        <v>36</v>
      </c>
      <c r="B57" s="2" t="s">
        <v>99</v>
      </c>
      <c r="C57" s="2">
        <v>20161203</v>
      </c>
      <c r="D57" s="20" t="s">
        <v>17</v>
      </c>
      <c r="E57" s="21">
        <v>18.414000000000001</v>
      </c>
      <c r="F57" s="22">
        <v>1.7500000000000002E-2</v>
      </c>
      <c r="G57" s="23">
        <f t="shared" si="2"/>
        <v>0.17500000000000002</v>
      </c>
      <c r="H57" s="22">
        <v>0.14530000000000001</v>
      </c>
      <c r="I57" s="23">
        <f t="shared" si="8"/>
        <v>1.4530000000000001</v>
      </c>
      <c r="J57" s="18">
        <v>0.5</v>
      </c>
      <c r="K57" s="23">
        <v>0.58130000000000104</v>
      </c>
      <c r="L57" s="23">
        <f t="shared" si="9"/>
        <v>1.6892578000000031</v>
      </c>
      <c r="M57" s="23">
        <v>1.5329999999999999</v>
      </c>
      <c r="N57" s="2">
        <f t="shared" si="3"/>
        <v>9.652901714285731</v>
      </c>
    </row>
    <row r="58" spans="1:14">
      <c r="A58" s="2" t="s">
        <v>36</v>
      </c>
      <c r="B58" s="2" t="s">
        <v>99</v>
      </c>
      <c r="C58" s="2">
        <v>20161203</v>
      </c>
      <c r="D58" s="20" t="s">
        <v>18</v>
      </c>
      <c r="E58" s="21">
        <v>19.071999999999999</v>
      </c>
      <c r="F58" s="22">
        <v>1.6E-2</v>
      </c>
      <c r="G58" s="23">
        <f t="shared" si="2"/>
        <v>0.16</v>
      </c>
      <c r="H58" s="22">
        <v>0.1477</v>
      </c>
      <c r="I58" s="23">
        <f t="shared" si="8"/>
        <v>1.4769999999999999</v>
      </c>
      <c r="J58" s="18">
        <v>0.5</v>
      </c>
      <c r="K58" s="23">
        <v>0.58009999999999995</v>
      </c>
      <c r="L58" s="23">
        <f t="shared" si="9"/>
        <v>1.7136153999999997</v>
      </c>
      <c r="M58" s="23">
        <v>1.5589999999999999</v>
      </c>
      <c r="N58" s="2">
        <f t="shared" si="3"/>
        <v>10.710096249999998</v>
      </c>
    </row>
    <row r="59" spans="1:14">
      <c r="A59" s="2" t="s">
        <v>36</v>
      </c>
      <c r="B59" s="2" t="s">
        <v>99</v>
      </c>
      <c r="C59" s="2">
        <v>20161203</v>
      </c>
      <c r="D59" s="20" t="s">
        <v>19</v>
      </c>
      <c r="E59" s="21">
        <v>19.291</v>
      </c>
      <c r="F59" s="22">
        <v>0.02</v>
      </c>
      <c r="G59" s="23">
        <f t="shared" si="2"/>
        <v>0.2</v>
      </c>
      <c r="H59" s="22">
        <v>0.14810000000000001</v>
      </c>
      <c r="I59" s="23">
        <f t="shared" si="8"/>
        <v>1.4810000000000001</v>
      </c>
      <c r="J59" s="18">
        <v>0.5</v>
      </c>
      <c r="K59" s="23">
        <v>0.58109999999999895</v>
      </c>
      <c r="L59" s="23">
        <f t="shared" si="9"/>
        <v>1.7212181999999969</v>
      </c>
      <c r="M59" s="23">
        <v>1.4650000000000001</v>
      </c>
      <c r="N59" s="2">
        <f t="shared" si="3"/>
        <v>8.6060909999999833</v>
      </c>
    </row>
    <row r="60" spans="1:14">
      <c r="A60" s="2" t="s">
        <v>36</v>
      </c>
      <c r="B60" s="2" t="s">
        <v>99</v>
      </c>
      <c r="C60" s="2">
        <v>20161203</v>
      </c>
      <c r="D60" s="20" t="s">
        <v>20</v>
      </c>
      <c r="E60" s="21">
        <v>19.529</v>
      </c>
      <c r="F60" s="22">
        <v>1.6199999999999999E-2</v>
      </c>
      <c r="G60" s="23">
        <f t="shared" si="2"/>
        <v>0.16199999999999998</v>
      </c>
      <c r="H60" s="22">
        <v>0.14130000000000001</v>
      </c>
      <c r="I60" s="23">
        <f t="shared" si="8"/>
        <v>1.413</v>
      </c>
      <c r="J60" s="18">
        <v>0.5</v>
      </c>
      <c r="K60" s="23">
        <v>0.58130000000000104</v>
      </c>
      <c r="L60" s="23">
        <f t="shared" si="9"/>
        <v>1.642753800000003</v>
      </c>
      <c r="M60" s="23">
        <v>1.5469999999999999</v>
      </c>
      <c r="N60" s="2">
        <f t="shared" si="3"/>
        <v>10.140455555555576</v>
      </c>
    </row>
    <row r="61" spans="1:14">
      <c r="A61" s="2" t="s">
        <v>36</v>
      </c>
      <c r="B61" s="2" t="s">
        <v>99</v>
      </c>
      <c r="C61" s="2">
        <v>20161203</v>
      </c>
      <c r="D61" s="20" t="s">
        <v>21</v>
      </c>
      <c r="E61" s="21">
        <v>19.141999999999999</v>
      </c>
      <c r="F61" s="22">
        <v>1.6500000000000001E-2</v>
      </c>
      <c r="G61" s="23">
        <f t="shared" si="2"/>
        <v>0.16500000000000001</v>
      </c>
      <c r="H61" s="22">
        <v>0.14199999999999999</v>
      </c>
      <c r="I61" s="23">
        <f t="shared" si="8"/>
        <v>1.42</v>
      </c>
      <c r="J61" s="18">
        <v>0.5</v>
      </c>
      <c r="K61" s="23">
        <v>0.57489999999999997</v>
      </c>
      <c r="L61" s="23">
        <f t="shared" si="9"/>
        <v>1.6327159999999998</v>
      </c>
      <c r="M61" s="23">
        <v>1.681</v>
      </c>
      <c r="N61" s="2">
        <f t="shared" si="3"/>
        <v>9.8952484848484836</v>
      </c>
    </row>
    <row r="62" spans="1:14">
      <c r="A62" s="2" t="s">
        <v>37</v>
      </c>
      <c r="B62" s="2" t="s">
        <v>99</v>
      </c>
      <c r="C62" s="2">
        <v>20161203</v>
      </c>
      <c r="D62" s="20" t="s">
        <v>22</v>
      </c>
      <c r="E62" s="21">
        <v>19.356000000000002</v>
      </c>
      <c r="F62" s="22">
        <v>1.6199999999999999E-2</v>
      </c>
      <c r="G62" s="23">
        <f t="shared" si="2"/>
        <v>0.16199999999999998</v>
      </c>
      <c r="H62" s="22">
        <v>0.14660000000000001</v>
      </c>
      <c r="I62" s="23">
        <f t="shared" si="8"/>
        <v>1.4660000000000002</v>
      </c>
      <c r="J62" s="18">
        <v>0.5</v>
      </c>
      <c r="K62" s="23">
        <v>0.57989999999999997</v>
      </c>
      <c r="L62" s="23">
        <f t="shared" si="9"/>
        <v>1.7002668000000001</v>
      </c>
      <c r="M62" s="23">
        <v>1.4279999999999999</v>
      </c>
      <c r="N62" s="2">
        <f t="shared" si="3"/>
        <v>10.495474074074076</v>
      </c>
    </row>
    <row r="63" spans="1:14">
      <c r="A63" s="2" t="s">
        <v>37</v>
      </c>
      <c r="B63" s="2" t="s">
        <v>99</v>
      </c>
      <c r="C63" s="2">
        <v>20161203</v>
      </c>
      <c r="D63" s="20" t="s">
        <v>23</v>
      </c>
      <c r="E63" s="21">
        <v>19.66</v>
      </c>
      <c r="F63" s="22">
        <v>1.77E-2</v>
      </c>
      <c r="G63" s="23">
        <f t="shared" si="2"/>
        <v>0.17699999999999999</v>
      </c>
      <c r="H63" s="22">
        <v>0.1474</v>
      </c>
      <c r="I63" s="23">
        <f t="shared" si="8"/>
        <v>1.474</v>
      </c>
      <c r="J63" s="18">
        <v>0.5</v>
      </c>
      <c r="K63" s="23">
        <v>0.57520000000000104</v>
      </c>
      <c r="L63" s="23">
        <f t="shared" si="9"/>
        <v>1.695689600000003</v>
      </c>
      <c r="M63" s="23">
        <v>1.7430000000000001</v>
      </c>
      <c r="N63" s="2">
        <f t="shared" si="3"/>
        <v>9.5801672316384359</v>
      </c>
    </row>
    <row r="64" spans="1:14">
      <c r="A64" s="2" t="s">
        <v>37</v>
      </c>
      <c r="B64" s="2" t="s">
        <v>99</v>
      </c>
      <c r="C64" s="2">
        <v>20161203</v>
      </c>
      <c r="D64" s="20" t="s">
        <v>24</v>
      </c>
      <c r="E64" s="21">
        <v>19.100000000000001</v>
      </c>
      <c r="F64" s="22">
        <v>1.83E-2</v>
      </c>
      <c r="G64" s="23">
        <f t="shared" si="2"/>
        <v>0.183</v>
      </c>
      <c r="H64" s="22">
        <v>0.14380000000000001</v>
      </c>
      <c r="I64" s="23">
        <f t="shared" si="8"/>
        <v>1.4380000000000002</v>
      </c>
      <c r="J64" s="18">
        <v>0.5</v>
      </c>
      <c r="K64" s="23">
        <v>0.57640000000000002</v>
      </c>
      <c r="L64" s="23">
        <f t="shared" si="9"/>
        <v>1.6577264000000003</v>
      </c>
      <c r="M64" s="23">
        <v>1.8580000000000001</v>
      </c>
      <c r="N64" s="2">
        <f t="shared" si="3"/>
        <v>9.0586142076502743</v>
      </c>
    </row>
    <row r="65" spans="1:14">
      <c r="A65" s="2" t="s">
        <v>37</v>
      </c>
      <c r="B65" s="2" t="s">
        <v>99</v>
      </c>
      <c r="C65" s="2">
        <v>20161203</v>
      </c>
      <c r="D65" s="20" t="s">
        <v>25</v>
      </c>
      <c r="E65" s="21">
        <v>19.03</v>
      </c>
      <c r="F65" s="22">
        <v>1.66E-2</v>
      </c>
      <c r="G65" s="23">
        <f t="shared" si="2"/>
        <v>0.16600000000000001</v>
      </c>
      <c r="H65" s="22">
        <v>0.1439</v>
      </c>
      <c r="I65" s="23">
        <f t="shared" si="8"/>
        <v>1.4390000000000001</v>
      </c>
      <c r="J65" s="18">
        <v>0.5</v>
      </c>
      <c r="K65" s="23">
        <v>0.57419999999999904</v>
      </c>
      <c r="L65" s="23">
        <f t="shared" si="9"/>
        <v>1.6525475999999972</v>
      </c>
      <c r="M65" s="23">
        <v>1.371</v>
      </c>
      <c r="N65" s="2">
        <f t="shared" si="3"/>
        <v>9.9551060240963682</v>
      </c>
    </row>
    <row r="66" spans="1:14">
      <c r="A66" s="2" t="s">
        <v>37</v>
      </c>
      <c r="B66" s="2" t="s">
        <v>99</v>
      </c>
      <c r="C66" s="2">
        <v>20161203</v>
      </c>
      <c r="D66" s="20" t="s">
        <v>26</v>
      </c>
      <c r="E66" s="21">
        <v>19.437000000000001</v>
      </c>
      <c r="F66" s="22">
        <v>1.8700000000000001E-2</v>
      </c>
      <c r="G66" s="23">
        <f t="shared" si="2"/>
        <v>0.187</v>
      </c>
      <c r="H66" s="22">
        <v>0.1399</v>
      </c>
      <c r="I66" s="23">
        <f t="shared" si="8"/>
        <v>1.399</v>
      </c>
      <c r="J66" s="18">
        <v>0.5</v>
      </c>
      <c r="K66" s="23">
        <v>0.57590000000000097</v>
      </c>
      <c r="L66" s="23">
        <f t="shared" si="9"/>
        <v>1.6113682000000027</v>
      </c>
      <c r="M66" s="23">
        <v>1.4</v>
      </c>
      <c r="N66" s="2">
        <f t="shared" si="3"/>
        <v>8.6169422459893195</v>
      </c>
    </row>
    <row r="67" spans="1:14">
      <c r="A67" s="2" t="s">
        <v>37</v>
      </c>
      <c r="B67" s="2" t="s">
        <v>99</v>
      </c>
      <c r="C67" s="2">
        <v>20161203</v>
      </c>
      <c r="D67" s="20" t="s">
        <v>27</v>
      </c>
      <c r="E67" s="21">
        <v>18.841000000000001</v>
      </c>
      <c r="F67" s="22">
        <v>1.6E-2</v>
      </c>
      <c r="G67" s="23">
        <f t="shared" ref="G67:G73" si="10">F67*10</f>
        <v>0.16</v>
      </c>
      <c r="H67" s="22">
        <v>0.14050000000000001</v>
      </c>
      <c r="I67" s="23">
        <f t="shared" si="8"/>
        <v>1.4050000000000002</v>
      </c>
      <c r="J67" s="18">
        <v>0.5</v>
      </c>
      <c r="K67" s="23">
        <v>0.57789999999999997</v>
      </c>
      <c r="L67" s="23">
        <f t="shared" si="9"/>
        <v>1.6238990000000002</v>
      </c>
      <c r="M67" s="23">
        <v>1.675</v>
      </c>
      <c r="N67" s="2">
        <f t="shared" ref="N67:N73" si="11">L67/G67</f>
        <v>10.149368750000001</v>
      </c>
    </row>
    <row r="68" spans="1:14">
      <c r="A68" s="2" t="s">
        <v>38</v>
      </c>
      <c r="B68" s="2" t="s">
        <v>99</v>
      </c>
      <c r="C68" s="2">
        <v>20161203</v>
      </c>
      <c r="D68" s="20" t="s">
        <v>28</v>
      </c>
      <c r="E68" s="21">
        <v>19.268999999999998</v>
      </c>
      <c r="F68" s="22">
        <v>1.6899999999999998E-2</v>
      </c>
      <c r="G68" s="23">
        <f t="shared" si="10"/>
        <v>0.16899999999999998</v>
      </c>
      <c r="H68" s="22">
        <v>0.1331</v>
      </c>
      <c r="I68" s="23">
        <f t="shared" si="8"/>
        <v>1.331</v>
      </c>
      <c r="J68" s="18">
        <v>0.5</v>
      </c>
      <c r="K68" s="23">
        <v>0.58109999999999895</v>
      </c>
      <c r="L68" s="23">
        <f t="shared" si="9"/>
        <v>1.5468881999999973</v>
      </c>
      <c r="M68" s="23">
        <v>1.6160000000000001</v>
      </c>
      <c r="N68" s="2">
        <f t="shared" si="11"/>
        <v>9.1531846153845997</v>
      </c>
    </row>
    <row r="69" spans="1:14">
      <c r="A69" s="2" t="s">
        <v>38</v>
      </c>
      <c r="B69" s="2" t="s">
        <v>99</v>
      </c>
      <c r="C69" s="2">
        <v>20161203</v>
      </c>
      <c r="D69" s="20" t="s">
        <v>29</v>
      </c>
      <c r="E69" s="21">
        <v>18.356999999999999</v>
      </c>
      <c r="F69" s="22">
        <v>1.5299999999999999E-2</v>
      </c>
      <c r="G69" s="23">
        <f t="shared" si="10"/>
        <v>0.153</v>
      </c>
      <c r="H69" s="22">
        <v>0.105</v>
      </c>
      <c r="I69" s="23">
        <f t="shared" si="8"/>
        <v>1.05</v>
      </c>
      <c r="J69" s="18">
        <v>0.5</v>
      </c>
      <c r="K69" s="23">
        <v>0.56399999999999995</v>
      </c>
      <c r="L69" s="23">
        <f t="shared" si="9"/>
        <v>1.1843999999999999</v>
      </c>
      <c r="M69" s="23">
        <v>1.4059999999999999</v>
      </c>
      <c r="N69" s="2">
        <f t="shared" si="11"/>
        <v>7.7411764705882344</v>
      </c>
    </row>
    <row r="70" spans="1:14">
      <c r="A70" s="2" t="s">
        <v>38</v>
      </c>
      <c r="B70" s="2" t="s">
        <v>99</v>
      </c>
      <c r="C70" s="2">
        <v>20161203</v>
      </c>
      <c r="D70" s="20" t="s">
        <v>30</v>
      </c>
      <c r="E70" s="21">
        <v>19.128</v>
      </c>
      <c r="F70" s="22">
        <v>1.37E-2</v>
      </c>
      <c r="G70" s="23">
        <f t="shared" si="10"/>
        <v>0.13700000000000001</v>
      </c>
      <c r="H70" s="22">
        <v>0.12130000000000001</v>
      </c>
      <c r="I70" s="23">
        <f t="shared" si="8"/>
        <v>1.2130000000000001</v>
      </c>
      <c r="J70" s="18">
        <v>0.5</v>
      </c>
      <c r="K70" s="23">
        <v>0.58309999999999995</v>
      </c>
      <c r="L70" s="23">
        <f t="shared" si="9"/>
        <v>1.4146006</v>
      </c>
      <c r="M70" s="23">
        <v>1.3180000000000001</v>
      </c>
      <c r="N70" s="2">
        <f t="shared" si="11"/>
        <v>10.325551824817518</v>
      </c>
    </row>
    <row r="71" spans="1:14">
      <c r="A71" s="2" t="s">
        <v>38</v>
      </c>
      <c r="B71" s="2" t="s">
        <v>99</v>
      </c>
      <c r="C71" s="2">
        <v>20161203</v>
      </c>
      <c r="D71" s="20" t="s">
        <v>31</v>
      </c>
      <c r="E71" s="21">
        <v>18.896000000000001</v>
      </c>
      <c r="F71" s="22">
        <v>2.0500000000000001E-2</v>
      </c>
      <c r="G71" s="23">
        <f t="shared" si="10"/>
        <v>0.20500000000000002</v>
      </c>
      <c r="H71" s="22">
        <v>0.13189999999999999</v>
      </c>
      <c r="I71" s="23">
        <f t="shared" si="8"/>
        <v>1.319</v>
      </c>
      <c r="J71" s="18">
        <v>0.5</v>
      </c>
      <c r="K71" s="23">
        <v>0.57799999999999896</v>
      </c>
      <c r="L71" s="23">
        <f t="shared" si="9"/>
        <v>1.5247639999999971</v>
      </c>
      <c r="M71" s="23">
        <v>1.448</v>
      </c>
      <c r="N71" s="2">
        <f t="shared" si="11"/>
        <v>7.4378731707316925</v>
      </c>
    </row>
    <row r="72" spans="1:14">
      <c r="A72" s="2" t="s">
        <v>38</v>
      </c>
      <c r="B72" s="2" t="s">
        <v>99</v>
      </c>
      <c r="C72" s="2">
        <v>20161203</v>
      </c>
      <c r="D72" s="20" t="s">
        <v>32</v>
      </c>
      <c r="E72" s="21">
        <v>19.864000000000001</v>
      </c>
      <c r="F72" s="22">
        <v>2.0400000000000001E-2</v>
      </c>
      <c r="G72" s="23">
        <f t="shared" si="10"/>
        <v>0.20400000000000001</v>
      </c>
      <c r="H72" s="22">
        <v>0.13200000000000001</v>
      </c>
      <c r="I72" s="23">
        <f t="shared" si="8"/>
        <v>1.32</v>
      </c>
      <c r="J72" s="18">
        <v>0.5</v>
      </c>
      <c r="K72" s="23">
        <v>0.57989999999999997</v>
      </c>
      <c r="L72" s="23">
        <f t="shared" si="9"/>
        <v>1.5309360000000001</v>
      </c>
      <c r="M72" s="23">
        <v>1.427</v>
      </c>
      <c r="N72" s="2">
        <f t="shared" si="11"/>
        <v>7.5045882352941176</v>
      </c>
    </row>
    <row r="73" spans="1:14">
      <c r="A73" s="2" t="s">
        <v>38</v>
      </c>
      <c r="B73" s="2" t="s">
        <v>99</v>
      </c>
      <c r="C73" s="2">
        <v>20161203</v>
      </c>
      <c r="D73" s="20" t="s">
        <v>33</v>
      </c>
      <c r="E73" s="21">
        <v>19.62</v>
      </c>
      <c r="F73" s="22">
        <v>1.83E-2</v>
      </c>
      <c r="G73" s="23">
        <f t="shared" si="10"/>
        <v>0.183</v>
      </c>
      <c r="H73" s="22">
        <v>0.125</v>
      </c>
      <c r="I73" s="23">
        <f t="shared" si="8"/>
        <v>1.25</v>
      </c>
      <c r="J73" s="18">
        <v>0.5</v>
      </c>
      <c r="K73" s="23">
        <v>0.57800000000000096</v>
      </c>
      <c r="L73" s="23">
        <f t="shared" si="9"/>
        <v>1.4450000000000025</v>
      </c>
      <c r="M73" s="23">
        <v>1.5309999999999999</v>
      </c>
      <c r="N73" s="2">
        <f t="shared" si="11"/>
        <v>7.8961748633879916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5"/>
  <sheetViews>
    <sheetView workbookViewId="0">
      <selection activeCell="H57" sqref="H57"/>
    </sheetView>
  </sheetViews>
  <sheetFormatPr baseColWidth="10" defaultColWidth="8.83203125" defaultRowHeight="16"/>
  <cols>
    <col min="1" max="1" width="33.1640625" style="12" customWidth="1"/>
    <col min="2" max="3" width="19.1640625" style="14" customWidth="1"/>
    <col min="4" max="4" width="18.83203125" style="14" customWidth="1"/>
    <col min="5" max="5" width="18.1640625" style="14" customWidth="1"/>
    <col min="6" max="16384" width="8.83203125" style="12"/>
  </cols>
  <sheetData>
    <row r="1" spans="1:5">
      <c r="A1" s="12" t="s">
        <v>41</v>
      </c>
      <c r="B1" s="14" t="s">
        <v>81</v>
      </c>
      <c r="C1" s="14" t="s">
        <v>82</v>
      </c>
      <c r="D1" s="14" t="s">
        <v>84</v>
      </c>
      <c r="E1" s="14" t="s">
        <v>83</v>
      </c>
    </row>
    <row r="2" spans="1:5">
      <c r="A2" s="12" t="s">
        <v>42</v>
      </c>
      <c r="B2" s="14">
        <v>3</v>
      </c>
      <c r="C2" s="14">
        <v>2</v>
      </c>
      <c r="D2" s="14">
        <v>3</v>
      </c>
      <c r="E2" s="14">
        <v>4.2</v>
      </c>
    </row>
    <row r="3" spans="1:5">
      <c r="A3" s="12" t="s">
        <v>42</v>
      </c>
      <c r="B3" s="14">
        <v>24</v>
      </c>
      <c r="C3" s="14">
        <v>20</v>
      </c>
      <c r="D3" s="14">
        <v>5.5</v>
      </c>
      <c r="E3" s="14">
        <v>9</v>
      </c>
    </row>
    <row r="4" spans="1:5">
      <c r="A4" s="12" t="s">
        <v>42</v>
      </c>
      <c r="B4" s="14">
        <v>27</v>
      </c>
      <c r="C4" s="14">
        <v>25</v>
      </c>
      <c r="D4" s="14">
        <v>4.0999999999999996</v>
      </c>
      <c r="E4" s="14">
        <v>7</v>
      </c>
    </row>
    <row r="5" spans="1:5">
      <c r="A5" s="12" t="s">
        <v>42</v>
      </c>
      <c r="B5" s="14">
        <v>46</v>
      </c>
      <c r="C5" s="14">
        <v>37</v>
      </c>
      <c r="D5" s="14">
        <v>3.1</v>
      </c>
      <c r="E5" s="14">
        <v>5.7</v>
      </c>
    </row>
    <row r="6" spans="1:5">
      <c r="A6" s="12" t="s">
        <v>42</v>
      </c>
      <c r="B6" s="14">
        <v>1</v>
      </c>
      <c r="C6" s="14">
        <v>1</v>
      </c>
      <c r="D6" s="14">
        <v>4.0999999999999996</v>
      </c>
      <c r="E6" s="14">
        <v>5.7</v>
      </c>
    </row>
    <row r="7" spans="1:5">
      <c r="A7" s="12" t="s">
        <v>42</v>
      </c>
      <c r="B7" s="14">
        <v>56</v>
      </c>
      <c r="C7" s="14">
        <v>52</v>
      </c>
      <c r="D7" s="14">
        <v>5.2</v>
      </c>
      <c r="E7" s="14">
        <v>7.5</v>
      </c>
    </row>
    <row r="8" spans="1:5">
      <c r="A8" s="12" t="s">
        <v>42</v>
      </c>
      <c r="B8" s="14">
        <v>13</v>
      </c>
      <c r="C8" s="14">
        <v>12</v>
      </c>
      <c r="D8" s="14">
        <v>5.8</v>
      </c>
      <c r="E8" s="14">
        <v>8</v>
      </c>
    </row>
    <row r="9" spans="1:5">
      <c r="A9" s="12" t="s">
        <v>42</v>
      </c>
      <c r="B9" s="14">
        <v>29</v>
      </c>
      <c r="C9" s="14">
        <v>25</v>
      </c>
      <c r="D9" s="14">
        <v>4.3</v>
      </c>
      <c r="E9" s="14">
        <v>5.8</v>
      </c>
    </row>
    <row r="10" spans="1:5">
      <c r="A10" s="12" t="s">
        <v>43</v>
      </c>
      <c r="B10" s="14">
        <v>21</v>
      </c>
      <c r="C10" s="14">
        <v>17</v>
      </c>
      <c r="D10" s="14">
        <v>5.8</v>
      </c>
      <c r="E10" s="14">
        <v>9.6</v>
      </c>
    </row>
    <row r="11" spans="1:5">
      <c r="A11" s="12" t="s">
        <v>43</v>
      </c>
      <c r="B11" s="14">
        <v>108</v>
      </c>
      <c r="C11" s="14">
        <v>96</v>
      </c>
      <c r="D11" s="14">
        <v>7.1</v>
      </c>
      <c r="E11" s="14">
        <v>10.4</v>
      </c>
    </row>
    <row r="12" spans="1:5">
      <c r="A12" s="12" t="s">
        <v>43</v>
      </c>
      <c r="B12" s="14">
        <v>16</v>
      </c>
      <c r="C12" s="14">
        <v>12</v>
      </c>
      <c r="D12" s="14">
        <v>4.5999999999999996</v>
      </c>
      <c r="E12" s="14">
        <v>7.2</v>
      </c>
    </row>
    <row r="13" spans="1:5">
      <c r="A13" s="12" t="s">
        <v>43</v>
      </c>
      <c r="B13" s="14">
        <v>78</v>
      </c>
      <c r="C13" s="14">
        <v>31</v>
      </c>
      <c r="D13" s="14">
        <v>3.1</v>
      </c>
      <c r="E13" s="14">
        <v>7.5</v>
      </c>
    </row>
    <row r="14" spans="1:5">
      <c r="A14" s="12" t="s">
        <v>43</v>
      </c>
      <c r="B14" s="14">
        <v>24</v>
      </c>
      <c r="C14" s="14">
        <v>19</v>
      </c>
      <c r="D14" s="14">
        <v>4.2</v>
      </c>
      <c r="E14" s="14">
        <v>7.8</v>
      </c>
    </row>
    <row r="15" spans="1:5">
      <c r="A15" s="12" t="s">
        <v>43</v>
      </c>
      <c r="B15" s="14">
        <v>12</v>
      </c>
      <c r="C15" s="14">
        <v>10</v>
      </c>
      <c r="D15" s="14">
        <v>4.5999999999999996</v>
      </c>
      <c r="E15" s="14">
        <v>5.8</v>
      </c>
    </row>
    <row r="16" spans="1:5">
      <c r="A16" s="12" t="s">
        <v>43</v>
      </c>
      <c r="B16" s="14">
        <v>46</v>
      </c>
      <c r="C16" s="14">
        <v>41</v>
      </c>
      <c r="D16" s="14">
        <v>4.3</v>
      </c>
      <c r="E16" s="14">
        <v>6.7</v>
      </c>
    </row>
    <row r="17" spans="1:5">
      <c r="A17" s="12" t="s">
        <v>43</v>
      </c>
      <c r="B17" s="14">
        <v>15</v>
      </c>
      <c r="C17" s="14">
        <v>12</v>
      </c>
      <c r="D17" s="14">
        <v>2.1</v>
      </c>
      <c r="E17" s="14">
        <v>2.5</v>
      </c>
    </row>
    <row r="18" spans="1:5">
      <c r="A18" s="12" t="s">
        <v>101</v>
      </c>
      <c r="B18" s="14">
        <v>5</v>
      </c>
      <c r="C18" s="14">
        <v>0</v>
      </c>
      <c r="D18" s="14">
        <v>3.5</v>
      </c>
      <c r="E18" s="14">
        <v>2.1</v>
      </c>
    </row>
    <row r="19" spans="1:5">
      <c r="A19" s="12" t="s">
        <v>101</v>
      </c>
      <c r="B19" s="14">
        <v>4</v>
      </c>
      <c r="C19" s="14">
        <v>0</v>
      </c>
      <c r="D19" s="14">
        <v>2.8</v>
      </c>
      <c r="E19" s="14">
        <v>1.7</v>
      </c>
    </row>
    <row r="20" spans="1:5">
      <c r="A20" s="12" t="s">
        <v>101</v>
      </c>
      <c r="B20" s="14">
        <v>3</v>
      </c>
      <c r="C20" s="14">
        <v>0</v>
      </c>
      <c r="D20" s="14">
        <v>4.8</v>
      </c>
      <c r="E20" s="14">
        <v>3.2</v>
      </c>
    </row>
    <row r="21" spans="1:5">
      <c r="A21" s="12" t="s">
        <v>101</v>
      </c>
      <c r="B21" s="14">
        <v>4</v>
      </c>
      <c r="C21" s="14">
        <v>0</v>
      </c>
      <c r="D21" s="14">
        <v>8.1999999999999993</v>
      </c>
      <c r="E21" s="14">
        <v>5.6</v>
      </c>
    </row>
    <row r="22" spans="1:5">
      <c r="A22" s="12" t="s">
        <v>101</v>
      </c>
      <c r="B22" s="14">
        <v>1</v>
      </c>
      <c r="C22" s="14">
        <v>0</v>
      </c>
      <c r="D22" s="14">
        <v>3.7</v>
      </c>
      <c r="E22" s="14">
        <v>2.8</v>
      </c>
    </row>
    <row r="23" spans="1:5">
      <c r="A23" s="12" t="s">
        <v>101</v>
      </c>
      <c r="B23" s="14">
        <v>3</v>
      </c>
      <c r="C23" s="14">
        <v>0</v>
      </c>
      <c r="D23" s="14">
        <v>3.9</v>
      </c>
      <c r="E23" s="14">
        <v>2.7</v>
      </c>
    </row>
    <row r="24" spans="1:5">
      <c r="A24" s="12" t="s">
        <v>101</v>
      </c>
      <c r="B24" s="14">
        <v>16</v>
      </c>
      <c r="C24" s="14">
        <v>0</v>
      </c>
      <c r="D24" s="14">
        <v>3</v>
      </c>
      <c r="E24" s="14">
        <v>1.2</v>
      </c>
    </row>
    <row r="25" spans="1:5">
      <c r="A25" s="12" t="s">
        <v>101</v>
      </c>
      <c r="B25" s="14">
        <v>13</v>
      </c>
      <c r="C25" s="14">
        <v>0</v>
      </c>
      <c r="D25" s="14">
        <v>4.9000000000000004</v>
      </c>
      <c r="E25" s="14">
        <v>4.5999999999999996</v>
      </c>
    </row>
    <row r="26" spans="1:5">
      <c r="A26" s="12" t="s">
        <v>101</v>
      </c>
      <c r="B26" s="14">
        <v>44</v>
      </c>
      <c r="C26" s="14">
        <v>2</v>
      </c>
      <c r="D26" s="14">
        <v>5.5</v>
      </c>
      <c r="E26" s="14">
        <v>3.6</v>
      </c>
    </row>
    <row r="27" spans="1:5">
      <c r="A27" s="12" t="s">
        <v>101</v>
      </c>
      <c r="B27" s="14">
        <v>1</v>
      </c>
      <c r="C27" s="14">
        <v>0</v>
      </c>
      <c r="D27" s="14">
        <v>4.0999999999999996</v>
      </c>
      <c r="E27" s="14">
        <v>3.2</v>
      </c>
    </row>
    <row r="28" spans="1:5">
      <c r="A28" s="12" t="s">
        <v>101</v>
      </c>
      <c r="B28" s="14">
        <v>86</v>
      </c>
      <c r="C28" s="14">
        <v>5</v>
      </c>
      <c r="D28" s="14">
        <v>5.8</v>
      </c>
      <c r="E28" s="14">
        <v>3.8</v>
      </c>
    </row>
    <row r="29" spans="1:5">
      <c r="A29" s="12" t="s">
        <v>101</v>
      </c>
      <c r="B29" s="14">
        <v>8</v>
      </c>
      <c r="C29" s="14">
        <v>0</v>
      </c>
      <c r="D29" s="14">
        <v>3.5</v>
      </c>
      <c r="E29" s="14">
        <v>1.6</v>
      </c>
    </row>
    <row r="30" spans="1:5">
      <c r="A30" s="12" t="s">
        <v>101</v>
      </c>
      <c r="B30" s="14">
        <v>2</v>
      </c>
      <c r="C30" s="14">
        <v>0</v>
      </c>
      <c r="D30" s="14">
        <v>3.5</v>
      </c>
      <c r="E30" s="14">
        <v>1.6</v>
      </c>
    </row>
    <row r="31" spans="1:5">
      <c r="A31" s="12" t="s">
        <v>101</v>
      </c>
      <c r="B31" s="14">
        <v>9</v>
      </c>
      <c r="C31" s="14">
        <v>0</v>
      </c>
      <c r="D31" s="14">
        <v>4</v>
      </c>
      <c r="E31" s="14">
        <v>3.1</v>
      </c>
    </row>
    <row r="32" spans="1:5">
      <c r="A32" s="12" t="s">
        <v>101</v>
      </c>
      <c r="B32" s="14">
        <v>8</v>
      </c>
      <c r="C32" s="14">
        <v>0</v>
      </c>
      <c r="D32" s="14">
        <v>3.8</v>
      </c>
      <c r="E32" s="14">
        <v>2</v>
      </c>
    </row>
    <row r="33" spans="1:5">
      <c r="A33" s="12" t="s">
        <v>101</v>
      </c>
      <c r="B33" s="14">
        <v>37</v>
      </c>
      <c r="C33" s="14">
        <v>0</v>
      </c>
      <c r="D33" s="14">
        <v>5.0999999999999996</v>
      </c>
      <c r="E33" s="14">
        <v>4.5</v>
      </c>
    </row>
    <row r="34" spans="1:5">
      <c r="A34" s="12" t="s">
        <v>45</v>
      </c>
      <c r="B34" s="14">
        <v>29</v>
      </c>
      <c r="C34" s="14">
        <v>26</v>
      </c>
      <c r="D34" s="14">
        <v>0</v>
      </c>
      <c r="E34" s="14">
        <v>2.6</v>
      </c>
    </row>
    <row r="35" spans="1:5">
      <c r="A35" s="12" t="s">
        <v>45</v>
      </c>
      <c r="B35" s="14">
        <v>34</v>
      </c>
      <c r="C35" s="14">
        <v>31</v>
      </c>
      <c r="D35" s="14">
        <v>0</v>
      </c>
      <c r="E35" s="14">
        <v>0</v>
      </c>
    </row>
    <row r="36" spans="1:5">
      <c r="A36" s="12" t="s">
        <v>45</v>
      </c>
      <c r="B36" s="14">
        <v>9</v>
      </c>
      <c r="C36" s="14">
        <v>9</v>
      </c>
      <c r="D36" s="14">
        <v>0</v>
      </c>
      <c r="E36" s="14">
        <v>0</v>
      </c>
    </row>
    <row r="37" spans="1:5">
      <c r="A37" s="12" t="s">
        <v>45</v>
      </c>
      <c r="B37" s="14">
        <v>76</v>
      </c>
      <c r="C37" s="14">
        <v>64</v>
      </c>
      <c r="D37" s="14">
        <v>0</v>
      </c>
      <c r="E37" s="14">
        <v>0</v>
      </c>
    </row>
    <row r="38" spans="1:5">
      <c r="A38" s="12" t="s">
        <v>45</v>
      </c>
      <c r="B38" s="14">
        <v>17</v>
      </c>
      <c r="C38" s="14">
        <v>12</v>
      </c>
      <c r="D38" s="14">
        <v>0</v>
      </c>
      <c r="E38" s="14">
        <v>0</v>
      </c>
    </row>
    <row r="39" spans="1:5">
      <c r="A39" s="12" t="s">
        <v>45</v>
      </c>
      <c r="B39" s="14">
        <v>13</v>
      </c>
      <c r="C39" s="14">
        <v>13</v>
      </c>
      <c r="D39" s="14">
        <v>0</v>
      </c>
      <c r="E39" s="14">
        <v>0</v>
      </c>
    </row>
    <row r="40" spans="1:5">
      <c r="A40" s="12" t="s">
        <v>45</v>
      </c>
      <c r="B40" s="14">
        <v>9</v>
      </c>
      <c r="C40" s="14">
        <v>8</v>
      </c>
      <c r="D40" s="14">
        <v>0</v>
      </c>
      <c r="E40" s="14">
        <v>0</v>
      </c>
    </row>
    <row r="41" spans="1:5">
      <c r="A41" s="12" t="s">
        <v>45</v>
      </c>
      <c r="B41" s="14">
        <v>22</v>
      </c>
      <c r="C41" s="14">
        <v>20</v>
      </c>
      <c r="D41" s="14">
        <v>0</v>
      </c>
      <c r="E41" s="14">
        <v>0</v>
      </c>
    </row>
    <row r="42" spans="1:5">
      <c r="A42" s="12" t="s">
        <v>44</v>
      </c>
      <c r="B42" s="14">
        <v>39</v>
      </c>
      <c r="C42" s="14">
        <v>35</v>
      </c>
      <c r="D42" s="14">
        <v>0</v>
      </c>
      <c r="E42" s="14">
        <v>3.2</v>
      </c>
    </row>
    <row r="43" spans="1:5">
      <c r="A43" s="12" t="s">
        <v>44</v>
      </c>
      <c r="B43" s="14">
        <v>18</v>
      </c>
      <c r="C43" s="14">
        <v>16</v>
      </c>
      <c r="D43" s="14">
        <v>0</v>
      </c>
      <c r="E43" s="14">
        <v>4.2</v>
      </c>
    </row>
    <row r="44" spans="1:5">
      <c r="A44" s="12" t="s">
        <v>44</v>
      </c>
      <c r="B44" s="14">
        <v>85</v>
      </c>
      <c r="C44" s="14">
        <v>73</v>
      </c>
      <c r="D44" s="14">
        <v>0</v>
      </c>
      <c r="E44" s="14">
        <v>3.6</v>
      </c>
    </row>
    <row r="45" spans="1:5">
      <c r="A45" s="12" t="s">
        <v>44</v>
      </c>
      <c r="B45" s="14">
        <v>46</v>
      </c>
      <c r="C45" s="14">
        <v>41</v>
      </c>
      <c r="D45" s="14">
        <v>0</v>
      </c>
      <c r="E45" s="14">
        <v>0</v>
      </c>
    </row>
    <row r="46" spans="1:5">
      <c r="A46" s="12" t="s">
        <v>44</v>
      </c>
      <c r="B46" s="14">
        <v>42</v>
      </c>
      <c r="C46" s="14">
        <v>36</v>
      </c>
      <c r="D46" s="14">
        <v>0</v>
      </c>
      <c r="E46" s="14">
        <v>0</v>
      </c>
    </row>
    <row r="47" spans="1:5">
      <c r="A47" s="12" t="s">
        <v>44</v>
      </c>
      <c r="B47" s="14">
        <v>32</v>
      </c>
      <c r="C47" s="14">
        <v>27</v>
      </c>
      <c r="D47" s="14">
        <v>0</v>
      </c>
      <c r="E47" s="14">
        <v>2</v>
      </c>
    </row>
    <row r="48" spans="1:5">
      <c r="A48" s="12" t="s">
        <v>44</v>
      </c>
      <c r="B48" s="14">
        <v>14</v>
      </c>
      <c r="C48" s="14">
        <v>11</v>
      </c>
      <c r="D48" s="14">
        <v>0</v>
      </c>
      <c r="E48" s="14">
        <v>0</v>
      </c>
    </row>
    <row r="49" spans="1:5">
      <c r="A49" s="12" t="s">
        <v>44</v>
      </c>
      <c r="B49" s="14">
        <v>29</v>
      </c>
      <c r="C49" s="14">
        <v>26</v>
      </c>
      <c r="D49" s="14">
        <v>0</v>
      </c>
      <c r="E49" s="14">
        <v>0</v>
      </c>
    </row>
    <row r="50" spans="1:5">
      <c r="A50" s="12" t="s">
        <v>102</v>
      </c>
      <c r="B50" s="14">
        <v>18</v>
      </c>
      <c r="C50" s="14">
        <v>0</v>
      </c>
      <c r="D50" s="14">
        <v>0</v>
      </c>
      <c r="E50" s="14">
        <v>0</v>
      </c>
    </row>
    <row r="51" spans="1:5">
      <c r="A51" s="12" t="s">
        <v>102</v>
      </c>
      <c r="B51" s="14">
        <v>48</v>
      </c>
      <c r="C51" s="14">
        <v>2</v>
      </c>
      <c r="D51" s="14">
        <v>0</v>
      </c>
      <c r="E51" s="14">
        <v>0</v>
      </c>
    </row>
    <row r="52" spans="1:5">
      <c r="A52" s="12" t="s">
        <v>102</v>
      </c>
      <c r="B52" s="14">
        <v>17</v>
      </c>
      <c r="C52" s="14">
        <v>0</v>
      </c>
      <c r="D52" s="14">
        <v>0</v>
      </c>
      <c r="E52" s="14">
        <v>0</v>
      </c>
    </row>
    <row r="53" spans="1:5">
      <c r="A53" s="12" t="s">
        <v>102</v>
      </c>
      <c r="B53" s="14">
        <v>18</v>
      </c>
      <c r="C53" s="14">
        <v>0</v>
      </c>
      <c r="D53" s="14">
        <v>0</v>
      </c>
      <c r="E53" s="14">
        <v>0</v>
      </c>
    </row>
    <row r="54" spans="1:5">
      <c r="A54" s="12" t="s">
        <v>102</v>
      </c>
      <c r="B54" s="14">
        <v>27</v>
      </c>
      <c r="C54" s="14">
        <v>1</v>
      </c>
      <c r="D54" s="14">
        <v>0</v>
      </c>
      <c r="E54" s="14">
        <v>0</v>
      </c>
    </row>
    <row r="55" spans="1:5">
      <c r="A55" s="12" t="s">
        <v>102</v>
      </c>
      <c r="B55" s="14">
        <v>41</v>
      </c>
      <c r="C55" s="14">
        <v>0</v>
      </c>
      <c r="D55" s="14">
        <v>0</v>
      </c>
      <c r="E55" s="14">
        <v>0</v>
      </c>
    </row>
    <row r="56" spans="1:5">
      <c r="A56" s="12" t="s">
        <v>102</v>
      </c>
      <c r="B56" s="14">
        <v>47</v>
      </c>
      <c r="C56" s="14">
        <v>3</v>
      </c>
      <c r="D56" s="14">
        <v>0</v>
      </c>
      <c r="E56" s="14">
        <v>0</v>
      </c>
    </row>
    <row r="57" spans="1:5">
      <c r="A57" s="12" t="s">
        <v>102</v>
      </c>
      <c r="B57" s="14">
        <v>54</v>
      </c>
      <c r="C57" s="14">
        <v>0</v>
      </c>
      <c r="D57" s="14">
        <v>0</v>
      </c>
      <c r="E57" s="14">
        <v>0</v>
      </c>
    </row>
    <row r="58" spans="1:5">
      <c r="A58" s="12" t="s">
        <v>103</v>
      </c>
      <c r="B58" s="14">
        <v>14</v>
      </c>
      <c r="C58" s="14">
        <v>0</v>
      </c>
      <c r="D58" s="14">
        <v>0</v>
      </c>
      <c r="E58" s="14">
        <v>0</v>
      </c>
    </row>
    <row r="59" spans="1:5">
      <c r="A59" s="12" t="s">
        <v>103</v>
      </c>
      <c r="B59" s="14">
        <v>36</v>
      </c>
      <c r="C59" s="14">
        <v>0</v>
      </c>
      <c r="D59" s="14">
        <v>0</v>
      </c>
      <c r="E59" s="14">
        <v>0</v>
      </c>
    </row>
    <row r="60" spans="1:5">
      <c r="A60" s="12" t="s">
        <v>103</v>
      </c>
      <c r="B60" s="14">
        <v>18</v>
      </c>
      <c r="C60" s="14">
        <v>0</v>
      </c>
      <c r="D60" s="14">
        <v>0</v>
      </c>
      <c r="E60" s="14">
        <v>0</v>
      </c>
    </row>
    <row r="61" spans="1:5">
      <c r="A61" s="12" t="s">
        <v>103</v>
      </c>
      <c r="B61" s="14">
        <v>21</v>
      </c>
      <c r="C61" s="14">
        <v>0</v>
      </c>
      <c r="D61" s="14">
        <v>0</v>
      </c>
      <c r="E61" s="14">
        <v>0</v>
      </c>
    </row>
    <row r="62" spans="1:5">
      <c r="A62" s="12" t="s">
        <v>103</v>
      </c>
      <c r="B62" s="14">
        <v>36</v>
      </c>
      <c r="C62" s="14">
        <v>0</v>
      </c>
      <c r="D62" s="14">
        <v>0</v>
      </c>
      <c r="E62" s="14">
        <v>0</v>
      </c>
    </row>
    <row r="63" spans="1:5">
      <c r="A63" s="12" t="s">
        <v>103</v>
      </c>
      <c r="B63" s="14">
        <v>26</v>
      </c>
      <c r="C63" s="14">
        <v>0</v>
      </c>
      <c r="D63" s="14">
        <v>0</v>
      </c>
      <c r="E63" s="14">
        <v>0</v>
      </c>
    </row>
    <row r="64" spans="1:5">
      <c r="A64" s="12" t="s">
        <v>103</v>
      </c>
      <c r="B64" s="14">
        <v>34</v>
      </c>
      <c r="C64" s="14">
        <v>2</v>
      </c>
      <c r="D64" s="14">
        <v>0</v>
      </c>
      <c r="E64" s="14">
        <v>0</v>
      </c>
    </row>
    <row r="65" spans="1:5">
      <c r="A65" s="12" t="s">
        <v>103</v>
      </c>
      <c r="B65" s="14">
        <v>19</v>
      </c>
      <c r="C65" s="14">
        <v>0</v>
      </c>
      <c r="D65" s="14">
        <v>0</v>
      </c>
      <c r="E65" s="14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NO. of plants of each patch</vt:lpstr>
      <vt:lpstr>Crack impacts on plant survival</vt:lpstr>
      <vt:lpstr>Plants impact on crack</vt:lpstr>
      <vt:lpstr>Full Factorial experiment</vt:lpstr>
      <vt:lpstr>Seed germination in the crack</vt:lpstr>
      <vt:lpstr>Macroinvertebrates</vt:lpstr>
      <vt:lpstr>Edaphic C %</vt:lpstr>
      <vt:lpstr>Full factors with crabs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2022-10-02T05:22:11Z</dcterms:modified>
</cp:coreProperties>
</file>