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B4" i="2" l="1"/>
  <c r="D4" i="2" l="1"/>
  <c r="C4" i="2" s="1"/>
  <c r="E4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B5" i="2" l="1"/>
  <c r="C5" i="2" s="1"/>
  <c r="E5" i="2" s="1"/>
  <c r="B6" i="2" l="1"/>
  <c r="C6" i="2" s="1"/>
  <c r="E6" i="2" s="1"/>
  <c r="B7" i="2" s="1"/>
  <c r="C7" i="2" s="1"/>
  <c r="E7" i="2" l="1"/>
  <c r="B8" i="2" s="1"/>
  <c r="C8" i="2" s="1"/>
  <c r="E8" i="2" l="1"/>
  <c r="B9" i="2" l="1"/>
  <c r="C9" i="2" s="1"/>
  <c r="E9" i="2" s="1"/>
  <c r="B10" i="2" l="1"/>
  <c r="C10" i="2" s="1"/>
  <c r="E10" i="2" s="1"/>
  <c r="B11" i="2" l="1"/>
  <c r="C11" i="2" s="1"/>
  <c r="E11" i="2" s="1"/>
  <c r="B12" i="2" l="1"/>
  <c r="C12" i="2" s="1"/>
  <c r="E12" i="2" s="1"/>
  <c r="B13" i="2" l="1"/>
  <c r="C13" i="2" s="1"/>
  <c r="E13" i="2" s="1"/>
  <c r="B14" i="2" l="1"/>
  <c r="C14" i="2" s="1"/>
  <c r="E14" i="2" s="1"/>
  <c r="B15" i="2" l="1"/>
  <c r="C15" i="2" s="1"/>
  <c r="E15" i="2" s="1"/>
  <c r="B16" i="2" l="1"/>
  <c r="C16" i="2" s="1"/>
  <c r="E16" i="2" s="1"/>
  <c r="B17" i="2" l="1"/>
  <c r="C17" i="2" s="1"/>
  <c r="E17" i="2" s="1"/>
  <c r="B18" i="2" l="1"/>
  <c r="C18" i="2" s="1"/>
  <c r="E18" i="2" s="1"/>
  <c r="B19" i="2" l="1"/>
  <c r="C19" i="2" s="1"/>
  <c r="E19" i="2" s="1"/>
  <c r="B20" i="2" l="1"/>
  <c r="C20" i="2" s="1"/>
  <c r="E20" i="2" s="1"/>
  <c r="B21" i="2" l="1"/>
  <c r="C21" i="2" s="1"/>
  <c r="E21" i="2" s="1"/>
  <c r="B22" i="2" l="1"/>
  <c r="C22" i="2" s="1"/>
  <c r="E22" i="2" s="1"/>
  <c r="B23" i="2" l="1"/>
  <c r="C23" i="2" s="1"/>
  <c r="E23" i="2" s="1"/>
  <c r="B24" i="2" l="1"/>
  <c r="C24" i="2" s="1"/>
  <c r="E24" i="2" s="1"/>
  <c r="B25" i="2" l="1"/>
  <c r="C25" i="2" s="1"/>
  <c r="E25" i="2" s="1"/>
  <c r="B26" i="2" s="1"/>
  <c r="C26" i="2" l="1"/>
  <c r="C27" i="2" s="1"/>
  <c r="B27" i="2" s="1"/>
  <c r="E26" i="2" l="1"/>
  <c r="E27" i="2" s="1"/>
</calcChain>
</file>

<file path=xl/sharedStrings.xml><?xml version="1.0" encoding="utf-8"?>
<sst xmlns="http://schemas.openxmlformats.org/spreadsheetml/2006/main" count="21" uniqueCount="21">
  <si>
    <t>年利率</t>
    <phoneticPr fontId="1" type="noConversion"/>
  </si>
  <si>
    <t>期限</t>
    <phoneticPr fontId="1" type="noConversion"/>
  </si>
  <si>
    <t>还款方式</t>
    <phoneticPr fontId="1" type="noConversion"/>
  </si>
  <si>
    <t>总本金</t>
    <phoneticPr fontId="1" type="noConversion"/>
  </si>
  <si>
    <t>还款期数</t>
  </si>
  <si>
    <t>应还利息</t>
  </si>
  <si>
    <t>应还本金</t>
  </si>
  <si>
    <t>应还总额</t>
  </si>
  <si>
    <t>剩余本金</t>
  </si>
  <si>
    <t>还款日期</t>
  </si>
  <si>
    <t>等额本息</t>
    <phoneticPr fontId="1" type="noConversion"/>
  </si>
  <si>
    <t>标的编号</t>
    <phoneticPr fontId="1" type="noConversion"/>
  </si>
  <si>
    <t>等额本息还款计划算法</t>
    <phoneticPr fontId="1" type="noConversion"/>
  </si>
  <si>
    <t>第一步：用公式算出每期应还总额</t>
    <phoneticPr fontId="1" type="noConversion"/>
  </si>
  <si>
    <t>关键步骤：</t>
    <phoneticPr fontId="1" type="noConversion"/>
  </si>
  <si>
    <t>第二步：用公式算出每期应还利息，最后一期用总本金减去前面所还总本金</t>
    <phoneticPr fontId="1" type="noConversion"/>
  </si>
  <si>
    <t>步骤：</t>
    <phoneticPr fontId="1" type="noConversion"/>
  </si>
  <si>
    <t xml:space="preserve">第一步：用公式算出每期应还总额 </t>
    <phoneticPr fontId="1" type="noConversion"/>
  </si>
  <si>
    <t>第三步：用应还总额减去应还利息算出应还本金</t>
    <phoneticPr fontId="1" type="noConversion"/>
  </si>
  <si>
    <t>第三步：用应还总额减去应还利息算出应还本金</t>
    <phoneticPr fontId="1" type="noConversion"/>
  </si>
  <si>
    <t>第二步：每月利息=剩余本金*月利率，最后一期用应还总额-应还本金(利息：小数点第三位进行四舍五入计算)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</si>
</sst>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2F425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AF0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0" fontId="4" fillId="0" borderId="0" xfId="0" applyNumberFormat="1" applyFont="1" applyAlignment="1">
      <alignment vertical="center"/>
    </xf>
    <xf numFmtId="40" fontId="3" fillId="3" borderId="1" xfId="0" applyNumberFormat="1" applyFont="1" applyFill="1" applyBorder="1" applyAlignment="1">
      <alignment horizontal="center" vertical="center"/>
    </xf>
    <xf numFmtId="40" fontId="3" fillId="4" borderId="1" xfId="0" applyNumberFormat="1" applyFont="1" applyFill="1" applyBorder="1" applyAlignment="1">
      <alignment horizontal="center" vertical="center"/>
    </xf>
    <xf numFmtId="40" fontId="3" fillId="5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3" topLeftCell="A4" activePane="bottomLeft" state="frozen"/>
      <selection pane="bottomLeft" activeCell="I14" sqref="I14"/>
    </sheetView>
  </sheetViews>
  <sheetFormatPr defaultColWidth="9" defaultRowHeight="16.5" x14ac:dyDescent="0.25"/>
  <cols>
    <col min="1" max="1" width="9.26953125" style="2" bestFit="1" customWidth="1"/>
    <col min="2" max="5" width="9.26953125" style="3" bestFit="1" customWidth="1"/>
    <col min="6" max="6" width="11.7265625" style="3" customWidth="1"/>
    <col min="7" max="7" width="12.453125" style="3" customWidth="1"/>
    <col min="8" max="16384" width="9" style="3"/>
  </cols>
  <sheetData>
    <row r="1" spans="1:12" x14ac:dyDescent="0.25">
      <c r="A1" s="12" t="s">
        <v>12</v>
      </c>
      <c r="B1" s="12"/>
      <c r="C1" s="12"/>
      <c r="D1" s="12"/>
      <c r="E1" s="12"/>
      <c r="F1" s="12"/>
      <c r="G1" s="2" t="s">
        <v>11</v>
      </c>
      <c r="H1" s="2" t="s">
        <v>0</v>
      </c>
      <c r="I1" s="2" t="s">
        <v>1</v>
      </c>
      <c r="J1" s="2" t="s">
        <v>2</v>
      </c>
      <c r="K1" s="2" t="s">
        <v>3</v>
      </c>
    </row>
    <row r="2" spans="1:12" x14ac:dyDescent="0.25">
      <c r="A2" s="13"/>
      <c r="B2" s="13"/>
      <c r="C2" s="13"/>
      <c r="D2" s="13"/>
      <c r="E2" s="13"/>
      <c r="F2" s="13"/>
      <c r="G2" s="2">
        <v>10004953</v>
      </c>
      <c r="H2" s="4">
        <v>0.1</v>
      </c>
      <c r="I2" s="2">
        <v>24</v>
      </c>
      <c r="J2" s="2" t="s">
        <v>10</v>
      </c>
      <c r="K2" s="2">
        <v>1000</v>
      </c>
    </row>
    <row r="3" spans="1:12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3" t="s">
        <v>14</v>
      </c>
    </row>
    <row r="4" spans="1:12" x14ac:dyDescent="0.25">
      <c r="A4" s="5">
        <v>1</v>
      </c>
      <c r="B4" s="9">
        <f>ROUND($K2*$H$2/12,2)</f>
        <v>8.33</v>
      </c>
      <c r="C4" s="9">
        <f>D4-B4</f>
        <v>37.81</v>
      </c>
      <c r="D4" s="6">
        <f t="shared" ref="D4:D27" si="0">ROUND(PMT($H$2/12,$I$2,-$K$2,0),2)</f>
        <v>46.14</v>
      </c>
      <c r="E4" s="6">
        <f>K2-C4</f>
        <v>962.19</v>
      </c>
      <c r="F4" s="7">
        <v>43512</v>
      </c>
      <c r="H4" s="3" t="s">
        <v>13</v>
      </c>
    </row>
    <row r="5" spans="1:12" x14ac:dyDescent="0.25">
      <c r="A5" s="5">
        <v>2</v>
      </c>
      <c r="B5" s="10">
        <f>ROUND(E4*$H$2/12,2)</f>
        <v>8.02</v>
      </c>
      <c r="C5" s="9">
        <f t="shared" ref="C5:C26" si="1">D5-B5</f>
        <v>38.120000000000005</v>
      </c>
      <c r="D5" s="6">
        <f t="shared" si="0"/>
        <v>46.14</v>
      </c>
      <c r="E5" s="6">
        <f>E4-C5</f>
        <v>924.07</v>
      </c>
      <c r="F5" s="7">
        <v>43540</v>
      </c>
      <c r="H5" s="3" t="s">
        <v>15</v>
      </c>
    </row>
    <row r="6" spans="1:12" x14ac:dyDescent="0.25">
      <c r="A6" s="5">
        <v>3</v>
      </c>
      <c r="B6" s="10">
        <f t="shared" ref="B6:B25" si="2">ROUND(E5*$H$2/12,2)</f>
        <v>7.7</v>
      </c>
      <c r="C6" s="9">
        <f t="shared" si="1"/>
        <v>38.44</v>
      </c>
      <c r="D6" s="6">
        <f t="shared" si="0"/>
        <v>46.14</v>
      </c>
      <c r="E6" s="6">
        <f>E5-C6</f>
        <v>885.63000000000011</v>
      </c>
      <c r="F6" s="7">
        <v>43571</v>
      </c>
      <c r="H6" s="3" t="s">
        <v>18</v>
      </c>
    </row>
    <row r="7" spans="1:12" x14ac:dyDescent="0.25">
      <c r="A7" s="5">
        <v>4</v>
      </c>
      <c r="B7" s="10">
        <f t="shared" si="2"/>
        <v>7.38</v>
      </c>
      <c r="C7" s="9">
        <f t="shared" si="1"/>
        <v>38.76</v>
      </c>
      <c r="D7" s="6">
        <f t="shared" si="0"/>
        <v>46.14</v>
      </c>
      <c r="E7" s="6">
        <f>E6-C7</f>
        <v>846.87000000000012</v>
      </c>
      <c r="F7" s="7">
        <v>43601</v>
      </c>
    </row>
    <row r="8" spans="1:12" x14ac:dyDescent="0.25">
      <c r="A8" s="5">
        <v>5</v>
      </c>
      <c r="B8" s="10">
        <f t="shared" si="2"/>
        <v>7.06</v>
      </c>
      <c r="C8" s="9">
        <f t="shared" si="1"/>
        <v>39.08</v>
      </c>
      <c r="D8" s="6">
        <f t="shared" si="0"/>
        <v>46.14</v>
      </c>
      <c r="E8" s="6">
        <f>E7-C8</f>
        <v>807.79000000000008</v>
      </c>
      <c r="F8" s="7">
        <v>43632</v>
      </c>
      <c r="H8" s="14"/>
      <c r="I8" s="14"/>
      <c r="J8" s="14"/>
      <c r="K8" s="14"/>
      <c r="L8" s="14"/>
    </row>
    <row r="9" spans="1:12" x14ac:dyDescent="0.25">
      <c r="A9" s="5">
        <v>6</v>
      </c>
      <c r="B9" s="10">
        <f t="shared" si="2"/>
        <v>6.73</v>
      </c>
      <c r="C9" s="9">
        <f t="shared" si="1"/>
        <v>39.409999999999997</v>
      </c>
      <c r="D9" s="6">
        <f t="shared" si="0"/>
        <v>46.14</v>
      </c>
      <c r="E9" s="6">
        <f>E8-C9</f>
        <v>768.38000000000011</v>
      </c>
      <c r="F9" s="7">
        <v>43662</v>
      </c>
      <c r="H9" s="3" t="s">
        <v>16</v>
      </c>
    </row>
    <row r="10" spans="1:12" x14ac:dyDescent="0.25">
      <c r="A10" s="5">
        <v>7</v>
      </c>
      <c r="B10" s="10">
        <f t="shared" si="2"/>
        <v>6.4</v>
      </c>
      <c r="C10" s="9">
        <f t="shared" si="1"/>
        <v>39.74</v>
      </c>
      <c r="D10" s="6">
        <f t="shared" si="0"/>
        <v>46.14</v>
      </c>
      <c r="E10" s="6">
        <f t="shared" ref="E10:E26" si="3">E9-C10</f>
        <v>728.6400000000001</v>
      </c>
      <c r="F10" s="7">
        <v>43693</v>
      </c>
      <c r="H10" s="3" t="s">
        <v>17</v>
      </c>
    </row>
    <row r="11" spans="1:12" x14ac:dyDescent="0.25">
      <c r="A11" s="5">
        <v>8</v>
      </c>
      <c r="B11" s="10">
        <f t="shared" si="2"/>
        <v>6.07</v>
      </c>
      <c r="C11" s="9">
        <f t="shared" si="1"/>
        <v>40.07</v>
      </c>
      <c r="D11" s="6">
        <f t="shared" si="0"/>
        <v>46.14</v>
      </c>
      <c r="E11" s="6">
        <f t="shared" si="3"/>
        <v>688.57</v>
      </c>
      <c r="F11" s="7">
        <v>43724</v>
      </c>
      <c r="H11" s="3" t="s">
        <v>20</v>
      </c>
    </row>
    <row r="12" spans="1:12" x14ac:dyDescent="0.25">
      <c r="A12" s="5">
        <v>9</v>
      </c>
      <c r="B12" s="10">
        <f t="shared" si="2"/>
        <v>5.74</v>
      </c>
      <c r="C12" s="9">
        <f t="shared" si="1"/>
        <v>40.4</v>
      </c>
      <c r="D12" s="6">
        <f t="shared" si="0"/>
        <v>46.14</v>
      </c>
      <c r="E12" s="6">
        <f t="shared" si="3"/>
        <v>648.17000000000007</v>
      </c>
      <c r="F12" s="7">
        <v>43754</v>
      </c>
      <c r="H12" s="3" t="s">
        <v>19</v>
      </c>
    </row>
    <row r="13" spans="1:12" x14ac:dyDescent="0.25">
      <c r="A13" s="5">
        <v>10</v>
      </c>
      <c r="B13" s="10">
        <f t="shared" si="2"/>
        <v>5.4</v>
      </c>
      <c r="C13" s="9">
        <f t="shared" si="1"/>
        <v>40.74</v>
      </c>
      <c r="D13" s="6">
        <f t="shared" si="0"/>
        <v>46.14</v>
      </c>
      <c r="E13" s="6">
        <f t="shared" si="3"/>
        <v>607.43000000000006</v>
      </c>
      <c r="F13" s="7">
        <v>43785</v>
      </c>
    </row>
    <row r="14" spans="1:12" x14ac:dyDescent="0.25">
      <c r="A14" s="5">
        <v>11</v>
      </c>
      <c r="B14" s="10">
        <f t="shared" si="2"/>
        <v>5.0599999999999996</v>
      </c>
      <c r="C14" s="9">
        <f t="shared" si="1"/>
        <v>41.08</v>
      </c>
      <c r="D14" s="6">
        <f t="shared" si="0"/>
        <v>46.14</v>
      </c>
      <c r="E14" s="6">
        <f t="shared" si="3"/>
        <v>566.35</v>
      </c>
      <c r="F14" s="7">
        <v>43815</v>
      </c>
    </row>
    <row r="15" spans="1:12" x14ac:dyDescent="0.25">
      <c r="A15" s="5">
        <v>12</v>
      </c>
      <c r="B15" s="10">
        <f t="shared" si="2"/>
        <v>4.72</v>
      </c>
      <c r="C15" s="9">
        <f t="shared" si="1"/>
        <v>41.42</v>
      </c>
      <c r="D15" s="6">
        <f t="shared" si="0"/>
        <v>46.14</v>
      </c>
      <c r="E15" s="6">
        <f t="shared" si="3"/>
        <v>524.93000000000006</v>
      </c>
      <c r="F15" s="7">
        <v>43846</v>
      </c>
    </row>
    <row r="16" spans="1:12" x14ac:dyDescent="0.25">
      <c r="A16" s="5">
        <v>13</v>
      </c>
      <c r="B16" s="10">
        <f t="shared" si="2"/>
        <v>4.37</v>
      </c>
      <c r="C16" s="9">
        <f t="shared" si="1"/>
        <v>41.77</v>
      </c>
      <c r="D16" s="6">
        <f t="shared" si="0"/>
        <v>46.14</v>
      </c>
      <c r="E16" s="6">
        <f t="shared" si="3"/>
        <v>483.16000000000008</v>
      </c>
      <c r="F16" s="7">
        <v>43877</v>
      </c>
    </row>
    <row r="17" spans="1:8" x14ac:dyDescent="0.25">
      <c r="A17" s="5">
        <v>14</v>
      </c>
      <c r="B17" s="10">
        <f t="shared" si="2"/>
        <v>4.03</v>
      </c>
      <c r="C17" s="9">
        <f t="shared" si="1"/>
        <v>42.11</v>
      </c>
      <c r="D17" s="6">
        <f t="shared" si="0"/>
        <v>46.14</v>
      </c>
      <c r="E17" s="6">
        <f t="shared" si="3"/>
        <v>441.05000000000007</v>
      </c>
      <c r="F17" s="7">
        <v>43906</v>
      </c>
    </row>
    <row r="18" spans="1:8" x14ac:dyDescent="0.25">
      <c r="A18" s="5">
        <v>15</v>
      </c>
      <c r="B18" s="10">
        <f t="shared" si="2"/>
        <v>3.68</v>
      </c>
      <c r="C18" s="9">
        <f t="shared" si="1"/>
        <v>42.46</v>
      </c>
      <c r="D18" s="6">
        <f t="shared" si="0"/>
        <v>46.14</v>
      </c>
      <c r="E18" s="6">
        <f t="shared" si="3"/>
        <v>398.59000000000009</v>
      </c>
      <c r="F18" s="7">
        <v>43937</v>
      </c>
    </row>
    <row r="19" spans="1:8" x14ac:dyDescent="0.25">
      <c r="A19" s="5">
        <v>16</v>
      </c>
      <c r="B19" s="10">
        <f t="shared" si="2"/>
        <v>3.32</v>
      </c>
      <c r="C19" s="9">
        <f t="shared" si="1"/>
        <v>42.82</v>
      </c>
      <c r="D19" s="6">
        <f t="shared" si="0"/>
        <v>46.14</v>
      </c>
      <c r="E19" s="6">
        <f t="shared" si="3"/>
        <v>355.7700000000001</v>
      </c>
      <c r="F19" s="7">
        <v>43967</v>
      </c>
    </row>
    <row r="20" spans="1:8" x14ac:dyDescent="0.25">
      <c r="A20" s="5">
        <v>17</v>
      </c>
      <c r="B20" s="10">
        <f t="shared" si="2"/>
        <v>2.96</v>
      </c>
      <c r="C20" s="9">
        <f t="shared" si="1"/>
        <v>43.18</v>
      </c>
      <c r="D20" s="6">
        <f t="shared" si="0"/>
        <v>46.14</v>
      </c>
      <c r="E20" s="6">
        <f t="shared" si="3"/>
        <v>312.59000000000009</v>
      </c>
      <c r="F20" s="7">
        <v>43998</v>
      </c>
    </row>
    <row r="21" spans="1:8" x14ac:dyDescent="0.25">
      <c r="A21" s="5">
        <v>18</v>
      </c>
      <c r="B21" s="10">
        <f t="shared" si="2"/>
        <v>2.6</v>
      </c>
      <c r="C21" s="9">
        <f t="shared" si="1"/>
        <v>43.54</v>
      </c>
      <c r="D21" s="6">
        <f t="shared" si="0"/>
        <v>46.14</v>
      </c>
      <c r="E21" s="6">
        <f t="shared" si="3"/>
        <v>269.05000000000007</v>
      </c>
      <c r="F21" s="7">
        <v>44028</v>
      </c>
    </row>
    <row r="22" spans="1:8" x14ac:dyDescent="0.25">
      <c r="A22" s="5">
        <v>19</v>
      </c>
      <c r="B22" s="10">
        <f t="shared" si="2"/>
        <v>2.2400000000000002</v>
      </c>
      <c r="C22" s="9">
        <f t="shared" si="1"/>
        <v>43.9</v>
      </c>
      <c r="D22" s="6">
        <f t="shared" si="0"/>
        <v>46.14</v>
      </c>
      <c r="E22" s="6">
        <f t="shared" si="3"/>
        <v>225.15000000000006</v>
      </c>
      <c r="F22" s="7">
        <v>44059</v>
      </c>
    </row>
    <row r="23" spans="1:8" x14ac:dyDescent="0.25">
      <c r="A23" s="5">
        <v>20</v>
      </c>
      <c r="B23" s="10">
        <f t="shared" si="2"/>
        <v>1.88</v>
      </c>
      <c r="C23" s="9">
        <f t="shared" si="1"/>
        <v>44.26</v>
      </c>
      <c r="D23" s="6">
        <f t="shared" si="0"/>
        <v>46.14</v>
      </c>
      <c r="E23" s="6">
        <f t="shared" si="3"/>
        <v>180.89000000000007</v>
      </c>
      <c r="F23" s="7">
        <v>44090</v>
      </c>
    </row>
    <row r="24" spans="1:8" x14ac:dyDescent="0.25">
      <c r="A24" s="5">
        <v>21</v>
      </c>
      <c r="B24" s="10">
        <f t="shared" si="2"/>
        <v>1.51</v>
      </c>
      <c r="C24" s="9">
        <f t="shared" si="1"/>
        <v>44.63</v>
      </c>
      <c r="D24" s="6">
        <f t="shared" si="0"/>
        <v>46.14</v>
      </c>
      <c r="E24" s="6">
        <f t="shared" si="3"/>
        <v>136.26000000000008</v>
      </c>
      <c r="F24" s="7">
        <v>44120</v>
      </c>
    </row>
    <row r="25" spans="1:8" x14ac:dyDescent="0.25">
      <c r="A25" s="5">
        <v>22</v>
      </c>
      <c r="B25" s="10">
        <f t="shared" si="2"/>
        <v>1.1399999999999999</v>
      </c>
      <c r="C25" s="9">
        <f t="shared" si="1"/>
        <v>45</v>
      </c>
      <c r="D25" s="6">
        <f t="shared" si="0"/>
        <v>46.14</v>
      </c>
      <c r="E25" s="6">
        <f t="shared" si="3"/>
        <v>91.260000000000076</v>
      </c>
      <c r="F25" s="7">
        <v>44151</v>
      </c>
    </row>
    <row r="26" spans="1:8" x14ac:dyDescent="0.25">
      <c r="A26" s="5">
        <v>23</v>
      </c>
      <c r="B26" s="10">
        <f>ROUND(E25*$H$2/12,2)</f>
        <v>0.76</v>
      </c>
      <c r="C26" s="9">
        <f t="shared" si="1"/>
        <v>45.38</v>
      </c>
      <c r="D26" s="6">
        <f t="shared" si="0"/>
        <v>46.14</v>
      </c>
      <c r="E26" s="6">
        <f t="shared" si="3"/>
        <v>45.880000000000074</v>
      </c>
      <c r="F26" s="7">
        <v>44181</v>
      </c>
    </row>
    <row r="27" spans="1:8" x14ac:dyDescent="0.25">
      <c r="A27" s="5">
        <v>24</v>
      </c>
      <c r="B27" s="11">
        <f>D27-C27</f>
        <v>0.25999999999989143</v>
      </c>
      <c r="C27" s="10">
        <f>K2-SUM(C4:C26)</f>
        <v>45.880000000000109</v>
      </c>
      <c r="D27" s="6">
        <f t="shared" si="0"/>
        <v>46.14</v>
      </c>
      <c r="E27" s="6">
        <f>E26-C27</f>
        <v>0</v>
      </c>
      <c r="F27" s="7">
        <v>44212</v>
      </c>
      <c r="H27" s="8"/>
    </row>
    <row r="28" spans="1:8" x14ac:dyDescent="0.25">
      <c r="B28" s="8"/>
    </row>
  </sheetData>
  <mergeCells count="1">
    <mergeCell ref="A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2019-01-22T06:50:02Z</dcterms:modified>
</cp:coreProperties>
</file>