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uru\Documents\laura-example-folder\my_homework\Assignment_1\excel-challenge-new\Starter_Code\"/>
    </mc:Choice>
  </mc:AlternateContent>
  <xr:revisionPtr revIDLastSave="0" documentId="13_ncr:1_{85ED46ED-25E2-44A9-ACAE-4BFC8938E87B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pivot1" sheetId="2" r:id="rId1"/>
    <sheet name="pivot2" sheetId="3" r:id="rId2"/>
    <sheet name="Crowdfunding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<sst xmlns="http://schemas.openxmlformats.org/spreadsheetml/2006/main" count="6077" uniqueCount="2073">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</sst>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1" fontId="0" fillId="0" borderId="0" xfId="42" applyNumberFormat="1" applyFont="1"/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center"/>
    </xf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>
          <bgColor theme="4" tint="0.39994506668294322"/>
        </patternFill>
      </fill>
    </dxf>
    <dxf>
      <fill>
        <patternFill>
          <bgColor rgb="FFFF99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FF66"/>
      <color rgb="FF0070C0"/>
      <color rgb="FF78B832"/>
      <color rgb="FFFF5050"/>
      <color rgb="FFFF7C80"/>
      <color rgb="FFFF6600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7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D-4DEF-B161-FC357CD1B510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D-4DEF-B161-FC357CD1B510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D-4DEF-B161-FC357CD1B510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DD-4DEF-B161-FC357CD1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934544"/>
        <c:axId val="1853428368"/>
      </c:barChart>
      <c:catAx>
        <c:axId val="17049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8368"/>
        <c:crosses val="autoZero"/>
        <c:auto val="1"/>
        <c:lblAlgn val="ctr"/>
        <c:lblOffset val="100"/>
        <c:noMultiLvlLbl val="0"/>
      </c:catAx>
      <c:valAx>
        <c:axId val="18534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692-8CAC-DEEB13B9367C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D-4692-8CAC-DEEB13B9367C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D-4692-8CAC-DEEB13B9367C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D-4692-8CAC-DEEB13B9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940784"/>
        <c:axId val="1709793216"/>
      </c:barChart>
      <c:catAx>
        <c:axId val="17049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93216"/>
        <c:crosses val="autoZero"/>
        <c:auto val="1"/>
        <c:lblAlgn val="ctr"/>
        <c:lblOffset val="100"/>
        <c:noMultiLvlLbl val="0"/>
      </c:catAx>
      <c:valAx>
        <c:axId val="1709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0</xdr:row>
      <xdr:rowOff>123825</xdr:rowOff>
    </xdr:from>
    <xdr:to>
      <xdr:col>15</xdr:col>
      <xdr:colOff>342899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0FF95-08E4-60BE-649F-6A2735E1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</xdr:row>
      <xdr:rowOff>19050</xdr:rowOff>
    </xdr:from>
    <xdr:to>
      <xdr:col>17</xdr:col>
      <xdr:colOff>304800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5C3FB-7EA3-BC08-9CA2-4F8CA26F7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i Liu" refreshedDate="45325.927807523149" createdVersion="8" refreshedVersion="8" minRefreshableVersion="3" recordCount="1000" xr:uid="{B8D7197C-3D05-4ECE-862C-80C36911703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4D191-FA2B-442F-A177-3286A3BF021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ow Labels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3">
    <format dxfId="39">
      <pivotArea field="16" type="button" dataOnly="0" labelOnly="1" outline="0" axis="axisRow" fieldPosition="0"/>
    </format>
    <format dxfId="35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  <format dxfId="34">
      <pivotArea dataOnly="0" labelOnly="1" grandCol="1" outline="0" fieldPosition="0"/>
    </format>
  </format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F054F-0AE0-42DE-9ECD-8AF58291132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1">
    <format dxfId="9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1DDC-18A7-4E3A-98FB-C344CD66C557}">
  <dimension ref="A1:F14"/>
  <sheetViews>
    <sheetView workbookViewId="0">
      <selection activeCell="F19" sqref="F1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8" t="s">
        <v>6</v>
      </c>
      <c r="B1" t="s">
        <v>2035</v>
      </c>
    </row>
    <row r="2" spans="1:6" ht="23.65" customHeight="1" x14ac:dyDescent="0.5"/>
    <row r="3" spans="1:6" ht="24.4" customHeight="1" x14ac:dyDescent="0.5">
      <c r="A3" s="8" t="s">
        <v>2070</v>
      </c>
      <c r="B3" s="8" t="s">
        <v>2069</v>
      </c>
    </row>
    <row r="4" spans="1:6" x14ac:dyDescent="0.5">
      <c r="A4" s="11" t="s">
        <v>2033</v>
      </c>
      <c r="B4" t="s">
        <v>74</v>
      </c>
      <c r="C4" s="12" t="s">
        <v>14</v>
      </c>
      <c r="D4" s="12" t="s">
        <v>47</v>
      </c>
      <c r="E4" s="12" t="s">
        <v>20</v>
      </c>
      <c r="F4" s="12" t="s">
        <v>2034</v>
      </c>
    </row>
    <row r="5" spans="1:6" x14ac:dyDescent="0.5">
      <c r="A5" s="9" t="s">
        <v>2060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5">
      <c r="A6" s="9" t="s">
        <v>2061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5">
      <c r="A7" s="9" t="s">
        <v>2062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5">
      <c r="A8" s="9" t="s">
        <v>2063</v>
      </c>
      <c r="B8" s="10"/>
      <c r="C8" s="10"/>
      <c r="D8" s="10"/>
      <c r="E8" s="10">
        <v>4</v>
      </c>
      <c r="F8" s="10">
        <v>4</v>
      </c>
    </row>
    <row r="9" spans="1:6" x14ac:dyDescent="0.5">
      <c r="A9" s="9" t="s">
        <v>2064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5">
      <c r="A10" s="9" t="s">
        <v>2065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5">
      <c r="A11" s="9" t="s">
        <v>2066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5">
      <c r="A12" s="9" t="s">
        <v>2067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5">
      <c r="A13" s="9" t="s">
        <v>2068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5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E10F-C1D5-46C1-8F91-32A0B964988E}">
  <dimension ref="A1:F30"/>
  <sheetViews>
    <sheetView topLeftCell="A16" workbookViewId="0">
      <selection activeCell="B34" sqref="B34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8" t="s">
        <v>6</v>
      </c>
      <c r="B1" t="s">
        <v>2035</v>
      </c>
    </row>
    <row r="2" spans="1:6" x14ac:dyDescent="0.5">
      <c r="A2" s="8" t="s">
        <v>2031</v>
      </c>
      <c r="B2" t="s">
        <v>2035</v>
      </c>
    </row>
    <row r="4" spans="1:6" x14ac:dyDescent="0.5">
      <c r="A4" s="8" t="s">
        <v>2070</v>
      </c>
      <c r="B4" s="8" t="s">
        <v>2069</v>
      </c>
    </row>
    <row r="5" spans="1:6" x14ac:dyDescent="0.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s="12" t="s">
        <v>2034</v>
      </c>
    </row>
    <row r="6" spans="1:6" x14ac:dyDescent="0.5">
      <c r="A6" s="9" t="s">
        <v>2036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5">
      <c r="A7" s="9" t="s">
        <v>2037</v>
      </c>
      <c r="B7" s="10"/>
      <c r="C7" s="10"/>
      <c r="D7" s="10"/>
      <c r="E7" s="10">
        <v>4</v>
      </c>
      <c r="F7" s="10">
        <v>4</v>
      </c>
    </row>
    <row r="8" spans="1:6" x14ac:dyDescent="0.5">
      <c r="A8" s="9" t="s">
        <v>2038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5">
      <c r="A9" s="9" t="s">
        <v>2039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5">
      <c r="A10" s="9" t="s">
        <v>2040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5">
      <c r="A11" s="9" t="s">
        <v>2041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5">
      <c r="A12" s="9" t="s">
        <v>2042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5">
      <c r="A13" s="9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5">
      <c r="A14" s="9" t="s">
        <v>2044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5">
      <c r="A15" s="9" t="s">
        <v>2045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5">
      <c r="A16" s="9" t="s">
        <v>2046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5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5">
      <c r="A18" s="9" t="s">
        <v>2048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5">
      <c r="A19" s="9" t="s">
        <v>2049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5">
      <c r="A20" s="9" t="s">
        <v>2050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5">
      <c r="A21" s="9" t="s">
        <v>2051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5">
      <c r="A22" s="9" t="s">
        <v>2052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5">
      <c r="A23" s="9" t="s">
        <v>2053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5">
      <c r="A24" s="9" t="s">
        <v>2054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5">
      <c r="A25" s="9" t="s">
        <v>2055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5">
      <c r="A26" s="9" t="s">
        <v>2056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5">
      <c r="A27" s="9" t="s">
        <v>2057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5">
      <c r="A28" s="9" t="s">
        <v>2058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5">
      <c r="A29" s="9" t="s">
        <v>2059</v>
      </c>
      <c r="B29" s="10"/>
      <c r="C29" s="10"/>
      <c r="D29" s="10"/>
      <c r="E29" s="10">
        <v>3</v>
      </c>
      <c r="F29" s="10">
        <v>3</v>
      </c>
    </row>
    <row r="30" spans="1:6" x14ac:dyDescent="0.5">
      <c r="A30" s="9" t="s">
        <v>2034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G1" zoomScaleNormal="100" workbookViewId="0">
      <selection activeCell="O13" sqref="O13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6.3125" style="4" customWidth="1"/>
    <col min="8" max="8" width="13" bestFit="1" customWidth="1"/>
    <col min="9" max="9" width="13" customWidth="1"/>
    <col min="12" max="13" width="11.1875" bestFit="1" customWidth="1"/>
    <col min="14" max="14" width="25.25" customWidth="1"/>
    <col min="15" max="15" width="25" customWidth="1"/>
    <col min="18" max="18" width="28" bestFit="1" customWidth="1"/>
    <col min="19" max="19" width="17.125" customWidth="1"/>
    <col min="20" max="20" width="14.687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ROUND(E2/D2*100,0)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ROUND(E3/D3*100,0)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5">ROUND(E67/D67*100,0)</f>
        <v>236</v>
      </c>
      <c r="G67" t="s">
        <v>20</v>
      </c>
      <c r="H67">
        <v>236</v>
      </c>
      <c r="I67">
        <f t="shared" ref="I67:I130" si="6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7">(((L67/60)/60)/24)+DATE(1970,1,1)</f>
        <v>40570.25</v>
      </c>
      <c r="P67" t="b">
        <v>0</v>
      </c>
      <c r="Q67" t="b">
        <v>0</v>
      </c>
      <c r="R67" t="s">
        <v>33</v>
      </c>
      <c r="S67" t="str">
        <f t="shared" ref="S67:S130" si="8">LEFT(R67,FIND("/",R67)-1)</f>
        <v>theater</v>
      </c>
      <c r="T67" t="str">
        <f t="shared" ref="T67:T130" si="9">RIGHT(R67,LEN(R67)-FIND("/",R67))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5"/>
        <v>45</v>
      </c>
      <c r="G68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7"/>
        <v>42102.208333333328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5"/>
        <v>162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7"/>
        <v>40203.25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5"/>
        <v>255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7"/>
        <v>42943.208333333328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5"/>
        <v>24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7"/>
        <v>40531.25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5"/>
        <v>124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7"/>
        <v>40484.208333333336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5"/>
        <v>108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7"/>
        <v>43799.25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5"/>
        <v>670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7"/>
        <v>42186.208333333328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5"/>
        <v>661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7"/>
        <v>42701.25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5"/>
        <v>122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7"/>
        <v>42456.208333333328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5"/>
        <v>151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7"/>
        <v>43296.208333333328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5"/>
        <v>78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7"/>
        <v>42027.25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5"/>
        <v>47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7"/>
        <v>40448.208333333336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5"/>
        <v>301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7"/>
        <v>43206.208333333328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5"/>
        <v>70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7"/>
        <v>43267.208333333328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5"/>
        <v>637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7"/>
        <v>42976.208333333328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5"/>
        <v>225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7"/>
        <v>43062.25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5"/>
        <v>1497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7"/>
        <v>43482.25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5"/>
        <v>38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7"/>
        <v>42579.208333333328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5"/>
        <v>132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7"/>
        <v>41118.208333333336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5"/>
        <v>131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7"/>
        <v>40797.208333333336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5"/>
        <v>168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7"/>
        <v>42128.208333333328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5"/>
        <v>62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7"/>
        <v>40610.25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5"/>
        <v>261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7"/>
        <v>42110.208333333328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5"/>
        <v>253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7"/>
        <v>40283.208333333336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5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5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7"/>
        <v>42588.208333333328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5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7"/>
        <v>40352.208333333336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5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7"/>
        <v>41202.208333333336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5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7"/>
        <v>43562.208333333328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5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7"/>
        <v>43752.208333333328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5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7"/>
        <v>40612.25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5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7"/>
        <v>42180.208333333328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5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7"/>
        <v>42212.208333333328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5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7"/>
        <v>41968.25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7"/>
        <v>40835.208333333336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5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7"/>
        <v>42056.25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5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7"/>
        <v>43234.208333333328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5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7"/>
        <v>40475.208333333336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5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7"/>
        <v>42878.208333333328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5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7"/>
        <v>41366.208333333336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5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7"/>
        <v>43716.208333333328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5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7"/>
        <v>43213.208333333328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5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7"/>
        <v>41005.208333333336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5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7"/>
        <v>41651.25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5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7"/>
        <v>43354.208333333328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5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7"/>
        <v>41174.208333333336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5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7"/>
        <v>41875.208333333336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5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7"/>
        <v>42990.208333333328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5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7"/>
        <v>43564.208333333328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5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7"/>
        <v>43056.25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5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7"/>
        <v>42265.208333333328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5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7"/>
        <v>40808.208333333336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5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7"/>
        <v>41665.25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5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7"/>
        <v>41806.208333333336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5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7"/>
        <v>42111.208333333328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5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7"/>
        <v>41917.208333333336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5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7"/>
        <v>41970.25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5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7"/>
        <v>42332.25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5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7"/>
        <v>43598.208333333328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5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7"/>
        <v>43362.208333333328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5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7"/>
        <v>42596.208333333328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5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7"/>
        <v>40310.208333333336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5"/>
        <v>60</v>
      </c>
      <c r="G130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7"/>
        <v>40417.208333333336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0">ROUND(E131/D131*100,0)</f>
        <v>3</v>
      </c>
      <c r="G131" t="s">
        <v>74</v>
      </c>
      <c r="H131">
        <v>55</v>
      </c>
      <c r="I131">
        <f t="shared" ref="I131:I194" si="11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2">(((L131/60)/60)/24)+DATE(1970,1,1)</f>
        <v>42038.25</v>
      </c>
      <c r="P131" t="b">
        <v>0</v>
      </c>
      <c r="Q131" t="b">
        <v>0</v>
      </c>
      <c r="R131" t="s">
        <v>17</v>
      </c>
      <c r="S131" t="str">
        <f t="shared" ref="S131:S194" si="13">LEFT(R131,FIND("/",R131)-1)</f>
        <v>food</v>
      </c>
      <c r="T131" t="str">
        <f t="shared" ref="T131:T194" si="14">RIGHT(R131,LEN(R131)-FIND("/",R131))</f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2"/>
        <v>40842.208333333336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2"/>
        <v>41607.25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2"/>
        <v>43112.25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2"/>
        <v>40767.208333333336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2"/>
        <v>40713.208333333336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2"/>
        <v>41340.25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2"/>
        <v>41797.208333333336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2"/>
        <v>40457.208333333336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2"/>
        <v>41180.208333333336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2"/>
        <v>42115.208333333328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2"/>
        <v>43156.25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2"/>
        <v>42167.208333333328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2"/>
        <v>41005.208333333336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2"/>
        <v>40357.208333333336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2"/>
        <v>43633.208333333328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2"/>
        <v>41889.208333333336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2"/>
        <v>40855.25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2"/>
        <v>42534.208333333328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2"/>
        <v>42941.208333333328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2"/>
        <v>41275.25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2"/>
        <v>43450.25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2"/>
        <v>41799.208333333336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2"/>
        <v>42783.25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2"/>
        <v>41201.208333333336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2"/>
        <v>42502.208333333328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2"/>
        <v>40262.208333333336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2"/>
        <v>43743.208333333328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2"/>
        <v>41638.25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2"/>
        <v>42346.25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2"/>
        <v>43551.208333333328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2"/>
        <v>43582.208333333328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2"/>
        <v>42270.208333333328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2"/>
        <v>43442.25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2"/>
        <v>43028.208333333328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2"/>
        <v>43016.208333333328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2"/>
        <v>42948.208333333328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2"/>
        <v>40534.25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2"/>
        <v>41435.208333333336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2"/>
        <v>43518.25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2"/>
        <v>41077.208333333336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2"/>
        <v>42950.208333333328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2"/>
        <v>41718.208333333336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2"/>
        <v>41839.208333333336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2"/>
        <v>41412.208333333336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2"/>
        <v>42282.208333333328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2"/>
        <v>42613.208333333328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2"/>
        <v>42616.208333333328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2"/>
        <v>40497.25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2"/>
        <v>42999.208333333328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2"/>
        <v>41350.208333333336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2"/>
        <v>40259.208333333336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2"/>
        <v>43012.208333333328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2"/>
        <v>43631.208333333328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2"/>
        <v>40430.208333333336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2"/>
        <v>43588.208333333328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2"/>
        <v>43233.208333333328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2"/>
        <v>41782.208333333336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2"/>
        <v>41328.25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2"/>
        <v>41975.25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2"/>
        <v>41429.208333333336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2"/>
        <v>43536.208333333328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2"/>
        <v>41817.208333333336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5">ROUND(E195/D195*100,0)</f>
        <v>46</v>
      </c>
      <c r="G195" t="s">
        <v>14</v>
      </c>
      <c r="H195">
        <v>65</v>
      </c>
      <c r="I195">
        <f t="shared" ref="I195:I258" si="16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7">(((L195/60)/60)/24)+DATE(1970,1,1)</f>
        <v>43198.208333333328</v>
      </c>
      <c r="P195" t="b">
        <v>1</v>
      </c>
      <c r="Q195" t="b">
        <v>0</v>
      </c>
      <c r="R195" t="s">
        <v>60</v>
      </c>
      <c r="S195" t="str">
        <f t="shared" ref="S195:S258" si="18">LEFT(R195,FIND("/",R195)-1)</f>
        <v>music</v>
      </c>
      <c r="T195" t="str">
        <f t="shared" ref="T195:T258" si="19">RIGHT(R195,LEN(R195)-FIND("/",R195))</f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5"/>
        <v>123</v>
      </c>
      <c r="G196" t="s">
        <v>20</v>
      </c>
      <c r="H196">
        <v>126</v>
      </c>
      <c r="I196">
        <f t="shared" si="16"/>
        <v>69.17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7"/>
        <v>42261.208333333328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5"/>
        <v>362</v>
      </c>
      <c r="G197" t="s">
        <v>20</v>
      </c>
      <c r="H197">
        <v>524</v>
      </c>
      <c r="I197">
        <f t="shared" si="16"/>
        <v>109.08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7"/>
        <v>43310.208333333328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5"/>
        <v>63</v>
      </c>
      <c r="G198" t="s">
        <v>14</v>
      </c>
      <c r="H198">
        <v>100</v>
      </c>
      <c r="I198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7"/>
        <v>42616.208333333328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5"/>
        <v>298</v>
      </c>
      <c r="G199" t="s">
        <v>20</v>
      </c>
      <c r="H199">
        <v>1989</v>
      </c>
      <c r="I199">
        <f t="shared" si="16"/>
        <v>82.01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7"/>
        <v>42909.208333333328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5"/>
        <v>10</v>
      </c>
      <c r="G200" t="s">
        <v>14</v>
      </c>
      <c r="H200">
        <v>168</v>
      </c>
      <c r="I200">
        <f t="shared" si="16"/>
        <v>35.96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7"/>
        <v>40396.208333333336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5"/>
        <v>54</v>
      </c>
      <c r="G201" t="s">
        <v>14</v>
      </c>
      <c r="H201">
        <v>13</v>
      </c>
      <c r="I201">
        <f t="shared" si="16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7"/>
        <v>42192.208333333328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5"/>
        <v>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7"/>
        <v>40262.208333333336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5"/>
        <v>681</v>
      </c>
      <c r="G203" t="s">
        <v>20</v>
      </c>
      <c r="H203">
        <v>157</v>
      </c>
      <c r="I203">
        <f t="shared" si="16"/>
        <v>91.11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7"/>
        <v>41845.208333333336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5"/>
        <v>79</v>
      </c>
      <c r="G204" t="s">
        <v>74</v>
      </c>
      <c r="H204">
        <v>82</v>
      </c>
      <c r="I204">
        <f t="shared" si="16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7"/>
        <v>40818.208333333336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5"/>
        <v>134</v>
      </c>
      <c r="G205" t="s">
        <v>20</v>
      </c>
      <c r="H205">
        <v>4498</v>
      </c>
      <c r="I205">
        <f t="shared" si="16"/>
        <v>43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7"/>
        <v>42752.25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5"/>
        <v>3</v>
      </c>
      <c r="G206" t="s">
        <v>14</v>
      </c>
      <c r="H206">
        <v>40</v>
      </c>
      <c r="I206">
        <f t="shared" si="16"/>
        <v>63.23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7"/>
        <v>40636.208333333336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5"/>
        <v>432</v>
      </c>
      <c r="G207" t="s">
        <v>20</v>
      </c>
      <c r="H207">
        <v>80</v>
      </c>
      <c r="I207">
        <f t="shared" si="16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7"/>
        <v>43390.208333333328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5"/>
        <v>39</v>
      </c>
      <c r="G208" t="s">
        <v>74</v>
      </c>
      <c r="H208">
        <v>57</v>
      </c>
      <c r="I208">
        <f t="shared" si="16"/>
        <v>61.33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7"/>
        <v>40236.25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5"/>
        <v>426</v>
      </c>
      <c r="G209" t="s">
        <v>20</v>
      </c>
      <c r="H209">
        <v>43</v>
      </c>
      <c r="I209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7"/>
        <v>43340.208333333328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5"/>
        <v>101</v>
      </c>
      <c r="G210" t="s">
        <v>20</v>
      </c>
      <c r="H210">
        <v>2053</v>
      </c>
      <c r="I210">
        <f t="shared" si="16"/>
        <v>96.98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7"/>
        <v>43048.25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5"/>
        <v>21</v>
      </c>
      <c r="G211" t="s">
        <v>47</v>
      </c>
      <c r="H211">
        <v>808</v>
      </c>
      <c r="I211">
        <f t="shared" si="16"/>
        <v>51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7"/>
        <v>42496.208333333328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5"/>
        <v>67</v>
      </c>
      <c r="G212" t="s">
        <v>14</v>
      </c>
      <c r="H212">
        <v>226</v>
      </c>
      <c r="I212">
        <f t="shared" si="16"/>
        <v>28.04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7"/>
        <v>42797.25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5"/>
        <v>95</v>
      </c>
      <c r="G213" t="s">
        <v>14</v>
      </c>
      <c r="H213">
        <v>1625</v>
      </c>
      <c r="I213">
        <f t="shared" si="16"/>
        <v>60.98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7"/>
        <v>41513.208333333336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5"/>
        <v>152</v>
      </c>
      <c r="G214" t="s">
        <v>20</v>
      </c>
      <c r="H214">
        <v>168</v>
      </c>
      <c r="I214">
        <f t="shared" si="16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7"/>
        <v>43814.25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5"/>
        <v>195</v>
      </c>
      <c r="G215" t="s">
        <v>20</v>
      </c>
      <c r="H215">
        <v>4289</v>
      </c>
      <c r="I215">
        <f t="shared" si="16"/>
        <v>40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7"/>
        <v>40488.208333333336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5"/>
        <v>1023</v>
      </c>
      <c r="G216" t="s">
        <v>20</v>
      </c>
      <c r="H216">
        <v>165</v>
      </c>
      <c r="I216">
        <f t="shared" si="16"/>
        <v>86.81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7"/>
        <v>40409.208333333336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5"/>
        <v>4</v>
      </c>
      <c r="G217" t="s">
        <v>14</v>
      </c>
      <c r="H217">
        <v>143</v>
      </c>
      <c r="I217">
        <f t="shared" si="16"/>
        <v>42.13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7"/>
        <v>43509.25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5"/>
        <v>155</v>
      </c>
      <c r="G218" t="s">
        <v>20</v>
      </c>
      <c r="H218">
        <v>1815</v>
      </c>
      <c r="I218">
        <f t="shared" si="16"/>
        <v>103.98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7"/>
        <v>40869.25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5"/>
        <v>45</v>
      </c>
      <c r="G219" t="s">
        <v>14</v>
      </c>
      <c r="H219">
        <v>934</v>
      </c>
      <c r="I219">
        <f t="shared" si="16"/>
        <v>62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7"/>
        <v>43583.208333333328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5"/>
        <v>216</v>
      </c>
      <c r="G220" t="s">
        <v>20</v>
      </c>
      <c r="H220">
        <v>397</v>
      </c>
      <c r="I220">
        <f t="shared" si="16"/>
        <v>31.01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7"/>
        <v>40858.25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5"/>
        <v>332</v>
      </c>
      <c r="G221" t="s">
        <v>20</v>
      </c>
      <c r="H221">
        <v>1539</v>
      </c>
      <c r="I221">
        <f t="shared" si="16"/>
        <v>89.99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7"/>
        <v>41137.208333333336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5"/>
        <v>8</v>
      </c>
      <c r="G222" t="s">
        <v>14</v>
      </c>
      <c r="H222">
        <v>17</v>
      </c>
      <c r="I222">
        <f t="shared" si="16"/>
        <v>39.24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7"/>
        <v>40725.208333333336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5"/>
        <v>99</v>
      </c>
      <c r="G223" t="s">
        <v>14</v>
      </c>
      <c r="H223">
        <v>2179</v>
      </c>
      <c r="I223">
        <f t="shared" si="16"/>
        <v>54.99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7"/>
        <v>41081.208333333336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5"/>
        <v>138</v>
      </c>
      <c r="G224" t="s">
        <v>20</v>
      </c>
      <c r="H224">
        <v>138</v>
      </c>
      <c r="I224">
        <f t="shared" si="16"/>
        <v>47.99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7"/>
        <v>41914.208333333336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5"/>
        <v>94</v>
      </c>
      <c r="G225" t="s">
        <v>14</v>
      </c>
      <c r="H225">
        <v>931</v>
      </c>
      <c r="I225">
        <f t="shared" si="16"/>
        <v>87.97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7"/>
        <v>42445.208333333328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5"/>
        <v>404</v>
      </c>
      <c r="G226" t="s">
        <v>20</v>
      </c>
      <c r="H226">
        <v>3594</v>
      </c>
      <c r="I226">
        <f t="shared" si="16"/>
        <v>52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7"/>
        <v>41906.208333333336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5"/>
        <v>260</v>
      </c>
      <c r="G227" t="s">
        <v>20</v>
      </c>
      <c r="H227">
        <v>5880</v>
      </c>
      <c r="I227">
        <f t="shared" si="16"/>
        <v>30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5"/>
        <v>367</v>
      </c>
      <c r="G228" t="s">
        <v>20</v>
      </c>
      <c r="H228">
        <v>112</v>
      </c>
      <c r="I228">
        <f t="shared" si="16"/>
        <v>98.21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7"/>
        <v>40276.208333333336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5"/>
        <v>169</v>
      </c>
      <c r="G229" t="s">
        <v>20</v>
      </c>
      <c r="H229">
        <v>943</v>
      </c>
      <c r="I229">
        <f t="shared" si="16"/>
        <v>108.96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7"/>
        <v>42139.208333333328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5"/>
        <v>120</v>
      </c>
      <c r="G230" t="s">
        <v>20</v>
      </c>
      <c r="H230">
        <v>2468</v>
      </c>
      <c r="I230">
        <f t="shared" si="16"/>
        <v>67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7"/>
        <v>42613.208333333328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5"/>
        <v>194</v>
      </c>
      <c r="G231" t="s">
        <v>20</v>
      </c>
      <c r="H231">
        <v>2551</v>
      </c>
      <c r="I231">
        <f t="shared" si="16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7"/>
        <v>42887.208333333328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5"/>
        <v>420</v>
      </c>
      <c r="G232" t="s">
        <v>20</v>
      </c>
      <c r="H232">
        <v>101</v>
      </c>
      <c r="I232">
        <f t="shared" si="16"/>
        <v>99.84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5"/>
        <v>77</v>
      </c>
      <c r="G233" t="s">
        <v>74</v>
      </c>
      <c r="H233">
        <v>67</v>
      </c>
      <c r="I233">
        <f t="shared" si="16"/>
        <v>82.43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7"/>
        <v>41415.208333333336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5"/>
        <v>171</v>
      </c>
      <c r="G234" t="s">
        <v>20</v>
      </c>
      <c r="H234">
        <v>92</v>
      </c>
      <c r="I234">
        <f t="shared" si="16"/>
        <v>63.29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7"/>
        <v>42576.208333333328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5"/>
        <v>158</v>
      </c>
      <c r="G235" t="s">
        <v>20</v>
      </c>
      <c r="H235">
        <v>62</v>
      </c>
      <c r="I235">
        <f t="shared" si="16"/>
        <v>96.77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7"/>
        <v>40706.208333333336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5"/>
        <v>109</v>
      </c>
      <c r="G236" t="s">
        <v>20</v>
      </c>
      <c r="H236">
        <v>149</v>
      </c>
      <c r="I236">
        <f t="shared" si="16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7"/>
        <v>42969.208333333328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5"/>
        <v>42</v>
      </c>
      <c r="G237" t="s">
        <v>14</v>
      </c>
      <c r="H237">
        <v>92</v>
      </c>
      <c r="I237">
        <f t="shared" si="16"/>
        <v>39.01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7"/>
        <v>42779.25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5"/>
        <v>11</v>
      </c>
      <c r="G238" t="s">
        <v>14</v>
      </c>
      <c r="H238">
        <v>57</v>
      </c>
      <c r="I238">
        <f t="shared" si="16"/>
        <v>75.84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7"/>
        <v>43641.208333333328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5"/>
        <v>159</v>
      </c>
      <c r="G239" t="s">
        <v>20</v>
      </c>
      <c r="H239">
        <v>329</v>
      </c>
      <c r="I239">
        <f t="shared" si="16"/>
        <v>45.05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7"/>
        <v>41754.208333333336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5"/>
        <v>422</v>
      </c>
      <c r="G240" t="s">
        <v>20</v>
      </c>
      <c r="H240">
        <v>97</v>
      </c>
      <c r="I240">
        <f t="shared" si="16"/>
        <v>104.52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7"/>
        <v>43083.25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5"/>
        <v>98</v>
      </c>
      <c r="G241" t="s">
        <v>14</v>
      </c>
      <c r="H241">
        <v>41</v>
      </c>
      <c r="I241">
        <f t="shared" si="16"/>
        <v>76.27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7"/>
        <v>42245.208333333328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5"/>
        <v>419</v>
      </c>
      <c r="G242" t="s">
        <v>20</v>
      </c>
      <c r="H242">
        <v>1784</v>
      </c>
      <c r="I242">
        <f t="shared" si="16"/>
        <v>69.02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7"/>
        <v>40396.208333333336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5"/>
        <v>102</v>
      </c>
      <c r="G243" t="s">
        <v>20</v>
      </c>
      <c r="H243">
        <v>1684</v>
      </c>
      <c r="I243">
        <f t="shared" si="16"/>
        <v>101.98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7"/>
        <v>41742.208333333336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5"/>
        <v>128</v>
      </c>
      <c r="G244" t="s">
        <v>20</v>
      </c>
      <c r="H244">
        <v>250</v>
      </c>
      <c r="I244">
        <f t="shared" si="16"/>
        <v>42.92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7"/>
        <v>42865.208333333328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5"/>
        <v>445</v>
      </c>
      <c r="G245" t="s">
        <v>20</v>
      </c>
      <c r="H245">
        <v>238</v>
      </c>
      <c r="I245">
        <f t="shared" si="16"/>
        <v>43.03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7"/>
        <v>43163.25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5"/>
        <v>570</v>
      </c>
      <c r="G246" t="s">
        <v>20</v>
      </c>
      <c r="H246">
        <v>53</v>
      </c>
      <c r="I246">
        <f t="shared" si="16"/>
        <v>75.25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7"/>
        <v>41834.208333333336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5"/>
        <v>509</v>
      </c>
      <c r="G247" t="s">
        <v>20</v>
      </c>
      <c r="H247">
        <v>214</v>
      </c>
      <c r="I247">
        <f t="shared" si="16"/>
        <v>69.02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7"/>
        <v>41736.208333333336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5"/>
        <v>326</v>
      </c>
      <c r="G248" t="s">
        <v>20</v>
      </c>
      <c r="H248">
        <v>222</v>
      </c>
      <c r="I248">
        <f t="shared" si="16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7"/>
        <v>41491.208333333336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5"/>
        <v>933</v>
      </c>
      <c r="G249" t="s">
        <v>20</v>
      </c>
      <c r="H249">
        <v>1884</v>
      </c>
      <c r="I249">
        <f t="shared" si="16"/>
        <v>98.01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7"/>
        <v>42726.25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5"/>
        <v>211</v>
      </c>
      <c r="G250" t="s">
        <v>20</v>
      </c>
      <c r="H250">
        <v>218</v>
      </c>
      <c r="I250">
        <f t="shared" si="16"/>
        <v>60.11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7"/>
        <v>42004.25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5"/>
        <v>273</v>
      </c>
      <c r="G251" t="s">
        <v>20</v>
      </c>
      <c r="H251">
        <v>6465</v>
      </c>
      <c r="I251">
        <f t="shared" si="16"/>
        <v>26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7"/>
        <v>42006.25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5"/>
        <v>3</v>
      </c>
      <c r="G252" t="s">
        <v>14</v>
      </c>
      <c r="H252">
        <v>1</v>
      </c>
      <c r="I252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7"/>
        <v>40203.25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5"/>
        <v>54</v>
      </c>
      <c r="G253" t="s">
        <v>14</v>
      </c>
      <c r="H253">
        <v>101</v>
      </c>
      <c r="I253">
        <f t="shared" si="16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7"/>
        <v>41252.25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5"/>
        <v>626</v>
      </c>
      <c r="G254" t="s">
        <v>20</v>
      </c>
      <c r="H254">
        <v>59</v>
      </c>
      <c r="I254">
        <f t="shared" si="16"/>
        <v>106.15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7"/>
        <v>41572.208333333336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5"/>
        <v>89</v>
      </c>
      <c r="G255" t="s">
        <v>14</v>
      </c>
      <c r="H255">
        <v>1335</v>
      </c>
      <c r="I255">
        <f t="shared" si="16"/>
        <v>81.02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7"/>
        <v>40641.208333333336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5"/>
        <v>185</v>
      </c>
      <c r="G256" t="s">
        <v>20</v>
      </c>
      <c r="H256">
        <v>88</v>
      </c>
      <c r="I256">
        <f t="shared" si="16"/>
        <v>96.65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7"/>
        <v>42787.25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5"/>
        <v>120</v>
      </c>
      <c r="G257" t="s">
        <v>20</v>
      </c>
      <c r="H257">
        <v>1697</v>
      </c>
      <c r="I257">
        <f t="shared" si="16"/>
        <v>57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7"/>
        <v>40590.25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5"/>
        <v>23</v>
      </c>
      <c r="G258" t="s">
        <v>14</v>
      </c>
      <c r="H258">
        <v>15</v>
      </c>
      <c r="I258">
        <f t="shared" si="16"/>
        <v>63.93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7"/>
        <v>42393.25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0">ROUND(E259/D259*100,0)</f>
        <v>146</v>
      </c>
      <c r="G259" t="s">
        <v>20</v>
      </c>
      <c r="H259">
        <v>92</v>
      </c>
      <c r="I259">
        <f t="shared" ref="I259:I322" si="21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2">(((L259/60)/60)/24)+DATE(1970,1,1)</f>
        <v>41338.25</v>
      </c>
      <c r="P259" t="b">
        <v>0</v>
      </c>
      <c r="Q259" t="b">
        <v>0</v>
      </c>
      <c r="R259" t="s">
        <v>33</v>
      </c>
      <c r="S259" t="str">
        <f t="shared" ref="S259:S322" si="23">LEFT(R259,FIND("/",R259)-1)</f>
        <v>theater</v>
      </c>
      <c r="T259" t="str">
        <f t="shared" ref="T259:T322" si="24">RIGHT(R259,LEN(R259)-FIND("/",R259))</f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0"/>
        <v>268</v>
      </c>
      <c r="G260" t="s">
        <v>20</v>
      </c>
      <c r="H260">
        <v>186</v>
      </c>
      <c r="I260">
        <f t="shared" si="21"/>
        <v>72.17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2"/>
        <v>42712.25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0"/>
        <v>598</v>
      </c>
      <c r="G261" t="s">
        <v>20</v>
      </c>
      <c r="H261">
        <v>138</v>
      </c>
      <c r="I261">
        <f t="shared" si="21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2"/>
        <v>41251.25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0"/>
        <v>158</v>
      </c>
      <c r="G262" t="s">
        <v>20</v>
      </c>
      <c r="H262">
        <v>261</v>
      </c>
      <c r="I262">
        <f t="shared" si="21"/>
        <v>38.07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2"/>
        <v>41180.208333333336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0"/>
        <v>31</v>
      </c>
      <c r="G263" t="s">
        <v>14</v>
      </c>
      <c r="H263">
        <v>454</v>
      </c>
      <c r="I263">
        <f t="shared" si="21"/>
        <v>57.94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2"/>
        <v>40415.208333333336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0"/>
        <v>313</v>
      </c>
      <c r="G264" t="s">
        <v>20</v>
      </c>
      <c r="H264">
        <v>107</v>
      </c>
      <c r="I264">
        <f t="shared" si="21"/>
        <v>49.79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2"/>
        <v>40638.208333333336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0"/>
        <v>371</v>
      </c>
      <c r="G265" t="s">
        <v>20</v>
      </c>
      <c r="H265">
        <v>199</v>
      </c>
      <c r="I265">
        <f t="shared" si="21"/>
        <v>54.05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0"/>
        <v>363</v>
      </c>
      <c r="G266" t="s">
        <v>20</v>
      </c>
      <c r="H266">
        <v>5512</v>
      </c>
      <c r="I266">
        <f t="shared" si="21"/>
        <v>30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2"/>
        <v>41317.25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0"/>
        <v>123</v>
      </c>
      <c r="G267" t="s">
        <v>20</v>
      </c>
      <c r="H267">
        <v>86</v>
      </c>
      <c r="I267">
        <f t="shared" si="21"/>
        <v>70.13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2"/>
        <v>42372.25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0"/>
        <v>77</v>
      </c>
      <c r="G268" t="s">
        <v>14</v>
      </c>
      <c r="H268">
        <v>3182</v>
      </c>
      <c r="I268">
        <f t="shared" si="21"/>
        <v>27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2"/>
        <v>41950.25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0"/>
        <v>234</v>
      </c>
      <c r="G269" t="s">
        <v>20</v>
      </c>
      <c r="H269">
        <v>2768</v>
      </c>
      <c r="I269">
        <f t="shared" si="21"/>
        <v>51.99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2"/>
        <v>41206.208333333336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0"/>
        <v>181</v>
      </c>
      <c r="G270" t="s">
        <v>20</v>
      </c>
      <c r="H270">
        <v>48</v>
      </c>
      <c r="I270">
        <f t="shared" si="21"/>
        <v>56.42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2"/>
        <v>41186.208333333336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0"/>
        <v>253</v>
      </c>
      <c r="G271" t="s">
        <v>20</v>
      </c>
      <c r="H271">
        <v>87</v>
      </c>
      <c r="I271">
        <f t="shared" si="21"/>
        <v>101.63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2"/>
        <v>43496.25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0"/>
        <v>27</v>
      </c>
      <c r="G272" t="s">
        <v>74</v>
      </c>
      <c r="H272">
        <v>1890</v>
      </c>
      <c r="I272">
        <f t="shared" si="21"/>
        <v>25.01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2"/>
        <v>40514.25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0"/>
        <v>1</v>
      </c>
      <c r="G273" t="s">
        <v>47</v>
      </c>
      <c r="H273">
        <v>61</v>
      </c>
      <c r="I273">
        <f t="shared" si="21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2"/>
        <v>42345.25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0"/>
        <v>304</v>
      </c>
      <c r="G274" t="s">
        <v>20</v>
      </c>
      <c r="H274">
        <v>1894</v>
      </c>
      <c r="I274">
        <f t="shared" si="21"/>
        <v>82.02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2"/>
        <v>43656.208333333328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0"/>
        <v>137</v>
      </c>
      <c r="G275" t="s">
        <v>20</v>
      </c>
      <c r="H275">
        <v>282</v>
      </c>
      <c r="I275">
        <f t="shared" si="21"/>
        <v>37.96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2"/>
        <v>42995.208333333328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0"/>
        <v>32</v>
      </c>
      <c r="G276" t="s">
        <v>14</v>
      </c>
      <c r="H276">
        <v>15</v>
      </c>
      <c r="I276">
        <f t="shared" si="21"/>
        <v>51.53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2"/>
        <v>43045.25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0"/>
        <v>242</v>
      </c>
      <c r="G277" t="s">
        <v>20</v>
      </c>
      <c r="H277">
        <v>116</v>
      </c>
      <c r="I277">
        <f t="shared" si="21"/>
        <v>81.2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2"/>
        <v>43561.208333333328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0"/>
        <v>97</v>
      </c>
      <c r="G278" t="s">
        <v>14</v>
      </c>
      <c r="H278">
        <v>133</v>
      </c>
      <c r="I278">
        <f t="shared" si="21"/>
        <v>40.03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2"/>
        <v>41018.208333333336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0"/>
        <v>1066</v>
      </c>
      <c r="G279" t="s">
        <v>20</v>
      </c>
      <c r="H279">
        <v>83</v>
      </c>
      <c r="I279">
        <f t="shared" si="21"/>
        <v>89.94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2"/>
        <v>40378.208333333336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0"/>
        <v>326</v>
      </c>
      <c r="G280" t="s">
        <v>20</v>
      </c>
      <c r="H280">
        <v>91</v>
      </c>
      <c r="I280">
        <f t="shared" si="21"/>
        <v>96.69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2"/>
        <v>41239.25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0"/>
        <v>171</v>
      </c>
      <c r="G281" t="s">
        <v>20</v>
      </c>
      <c r="H281">
        <v>546</v>
      </c>
      <c r="I281">
        <f t="shared" si="21"/>
        <v>25.01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2"/>
        <v>43346.208333333328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0"/>
        <v>581</v>
      </c>
      <c r="G282" t="s">
        <v>20</v>
      </c>
      <c r="H282">
        <v>393</v>
      </c>
      <c r="I282">
        <f t="shared" si="21"/>
        <v>36.99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2"/>
        <v>43060.25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0"/>
        <v>92</v>
      </c>
      <c r="G283" t="s">
        <v>14</v>
      </c>
      <c r="H283">
        <v>2062</v>
      </c>
      <c r="I283">
        <f t="shared" si="21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2"/>
        <v>40979.25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0"/>
        <v>108</v>
      </c>
      <c r="G284" t="s">
        <v>20</v>
      </c>
      <c r="H284">
        <v>133</v>
      </c>
      <c r="I284">
        <f t="shared" si="21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2"/>
        <v>42701.25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0"/>
        <v>19</v>
      </c>
      <c r="G285" t="s">
        <v>14</v>
      </c>
      <c r="H285">
        <v>29</v>
      </c>
      <c r="I285">
        <f t="shared" si="21"/>
        <v>52.31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2"/>
        <v>42520.208333333328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0"/>
        <v>83</v>
      </c>
      <c r="G286" t="s">
        <v>14</v>
      </c>
      <c r="H286">
        <v>132</v>
      </c>
      <c r="I286">
        <f t="shared" si="21"/>
        <v>61.77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2"/>
        <v>41030.208333333336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0"/>
        <v>706</v>
      </c>
      <c r="G287" t="s">
        <v>20</v>
      </c>
      <c r="H287">
        <v>254</v>
      </c>
      <c r="I287">
        <f t="shared" si="21"/>
        <v>25.03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2"/>
        <v>42623.208333333328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0"/>
        <v>17</v>
      </c>
      <c r="G288" t="s">
        <v>74</v>
      </c>
      <c r="H288">
        <v>184</v>
      </c>
      <c r="I288">
        <f t="shared" si="21"/>
        <v>106.29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2"/>
        <v>42697.25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0"/>
        <v>210</v>
      </c>
      <c r="G289" t="s">
        <v>20</v>
      </c>
      <c r="H289">
        <v>176</v>
      </c>
      <c r="I289">
        <f t="shared" si="21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0"/>
        <v>98</v>
      </c>
      <c r="G290" t="s">
        <v>14</v>
      </c>
      <c r="H290">
        <v>137</v>
      </c>
      <c r="I290">
        <f t="shared" si="21"/>
        <v>39.97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2"/>
        <v>40982.208333333336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0"/>
        <v>1684</v>
      </c>
      <c r="G291" t="s">
        <v>20</v>
      </c>
      <c r="H291">
        <v>337</v>
      </c>
      <c r="I291">
        <f t="shared" si="21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2"/>
        <v>42219.208333333328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0"/>
        <v>54</v>
      </c>
      <c r="G292" t="s">
        <v>14</v>
      </c>
      <c r="H292">
        <v>908</v>
      </c>
      <c r="I292">
        <f t="shared" si="21"/>
        <v>101.02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2"/>
        <v>41404.208333333336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0"/>
        <v>457</v>
      </c>
      <c r="G293" t="s">
        <v>20</v>
      </c>
      <c r="H293">
        <v>107</v>
      </c>
      <c r="I293">
        <f t="shared" si="21"/>
        <v>76.81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2"/>
        <v>40831.208333333336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0"/>
        <v>10</v>
      </c>
      <c r="G294" t="s">
        <v>14</v>
      </c>
      <c r="H294">
        <v>10</v>
      </c>
      <c r="I294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2"/>
        <v>40984.208333333336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0"/>
        <v>16</v>
      </c>
      <c r="G295" t="s">
        <v>74</v>
      </c>
      <c r="H295">
        <v>32</v>
      </c>
      <c r="I295">
        <f t="shared" si="21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2"/>
        <v>40456.208333333336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0"/>
        <v>1340</v>
      </c>
      <c r="G296" t="s">
        <v>20</v>
      </c>
      <c r="H296">
        <v>183</v>
      </c>
      <c r="I296">
        <f t="shared" si="21"/>
        <v>43.92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2"/>
        <v>43399.208333333328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0"/>
        <v>36</v>
      </c>
      <c r="G297" t="s">
        <v>14</v>
      </c>
      <c r="H297">
        <v>1910</v>
      </c>
      <c r="I297">
        <f t="shared" si="21"/>
        <v>36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2"/>
        <v>41562.208333333336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0"/>
        <v>55</v>
      </c>
      <c r="G298" t="s">
        <v>14</v>
      </c>
      <c r="H298">
        <v>38</v>
      </c>
      <c r="I298">
        <f t="shared" si="21"/>
        <v>88.21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2"/>
        <v>43493.25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0"/>
        <v>94</v>
      </c>
      <c r="G299" t="s">
        <v>14</v>
      </c>
      <c r="H299">
        <v>104</v>
      </c>
      <c r="I299">
        <f t="shared" si="21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2"/>
        <v>41653.25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0"/>
        <v>144</v>
      </c>
      <c r="G300" t="s">
        <v>20</v>
      </c>
      <c r="H300">
        <v>72</v>
      </c>
      <c r="I300">
        <f t="shared" si="21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2"/>
        <v>42426.25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0"/>
        <v>51</v>
      </c>
      <c r="G301" t="s">
        <v>14</v>
      </c>
      <c r="H301">
        <v>49</v>
      </c>
      <c r="I301">
        <f t="shared" si="21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2"/>
        <v>42432.25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0"/>
        <v>5</v>
      </c>
      <c r="G302" t="s">
        <v>14</v>
      </c>
      <c r="H302">
        <v>1</v>
      </c>
      <c r="I302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2"/>
        <v>42977.208333333328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0"/>
        <v>1345</v>
      </c>
      <c r="G303" t="s">
        <v>20</v>
      </c>
      <c r="H303">
        <v>295</v>
      </c>
      <c r="I303">
        <f t="shared" si="21"/>
        <v>41.02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2"/>
        <v>42061.25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0"/>
        <v>32</v>
      </c>
      <c r="G304" t="s">
        <v>14</v>
      </c>
      <c r="H304">
        <v>245</v>
      </c>
      <c r="I304">
        <f t="shared" si="21"/>
        <v>98.91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2"/>
        <v>43345.208333333328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0"/>
        <v>83</v>
      </c>
      <c r="G305" t="s">
        <v>14</v>
      </c>
      <c r="H305">
        <v>32</v>
      </c>
      <c r="I305">
        <f t="shared" si="21"/>
        <v>87.78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2"/>
        <v>42376.25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0"/>
        <v>546</v>
      </c>
      <c r="G306" t="s">
        <v>20</v>
      </c>
      <c r="H306">
        <v>142</v>
      </c>
      <c r="I306">
        <f t="shared" si="21"/>
        <v>80.77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2"/>
        <v>42589.208333333328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0"/>
        <v>286</v>
      </c>
      <c r="G307" t="s">
        <v>20</v>
      </c>
      <c r="H307">
        <v>85</v>
      </c>
      <c r="I307">
        <f t="shared" si="21"/>
        <v>94.28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2"/>
        <v>42448.208333333328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0"/>
        <v>8</v>
      </c>
      <c r="G308" t="s">
        <v>14</v>
      </c>
      <c r="H308">
        <v>7</v>
      </c>
      <c r="I308">
        <f t="shared" si="21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2"/>
        <v>42930.208333333328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0"/>
        <v>132</v>
      </c>
      <c r="G309" t="s">
        <v>20</v>
      </c>
      <c r="H309">
        <v>659</v>
      </c>
      <c r="I309">
        <f t="shared" si="21"/>
        <v>65.97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2"/>
        <v>41066.208333333336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0"/>
        <v>74</v>
      </c>
      <c r="G310" t="s">
        <v>14</v>
      </c>
      <c r="H310">
        <v>803</v>
      </c>
      <c r="I310">
        <f t="shared" si="21"/>
        <v>109.04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2"/>
        <v>40651.208333333336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0"/>
        <v>75</v>
      </c>
      <c r="G311" t="s">
        <v>74</v>
      </c>
      <c r="H311">
        <v>75</v>
      </c>
      <c r="I311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2"/>
        <v>40807.208333333336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0"/>
        <v>20</v>
      </c>
      <c r="G312" t="s">
        <v>14</v>
      </c>
      <c r="H312">
        <v>16</v>
      </c>
      <c r="I312">
        <f t="shared" si="21"/>
        <v>99.13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2"/>
        <v>40277.208333333336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0"/>
        <v>203</v>
      </c>
      <c r="G313" t="s">
        <v>20</v>
      </c>
      <c r="H313">
        <v>121</v>
      </c>
      <c r="I313">
        <f t="shared" si="21"/>
        <v>105.88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2"/>
        <v>40590.25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0"/>
        <v>310</v>
      </c>
      <c r="G314" t="s">
        <v>20</v>
      </c>
      <c r="H314">
        <v>3742</v>
      </c>
      <c r="I314">
        <f t="shared" si="21"/>
        <v>49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2"/>
        <v>41572.208333333336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0"/>
        <v>395</v>
      </c>
      <c r="G315" t="s">
        <v>20</v>
      </c>
      <c r="H315">
        <v>223</v>
      </c>
      <c r="I31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2"/>
        <v>40966.25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0"/>
        <v>295</v>
      </c>
      <c r="G316" t="s">
        <v>20</v>
      </c>
      <c r="H316">
        <v>133</v>
      </c>
      <c r="I316">
        <f t="shared" si="21"/>
        <v>31.02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2"/>
        <v>43536.208333333328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0"/>
        <v>34</v>
      </c>
      <c r="G317" t="s">
        <v>14</v>
      </c>
      <c r="H317">
        <v>31</v>
      </c>
      <c r="I317">
        <f t="shared" si="21"/>
        <v>103.87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2"/>
        <v>41783.208333333336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0"/>
        <v>67</v>
      </c>
      <c r="G318" t="s">
        <v>14</v>
      </c>
      <c r="H318">
        <v>108</v>
      </c>
      <c r="I318">
        <f t="shared" si="21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2"/>
        <v>43788.25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0"/>
        <v>19</v>
      </c>
      <c r="G319" t="s">
        <v>14</v>
      </c>
      <c r="H319">
        <v>30</v>
      </c>
      <c r="I319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2"/>
        <v>42869.208333333328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0"/>
        <v>16</v>
      </c>
      <c r="G320" t="s">
        <v>14</v>
      </c>
      <c r="H320">
        <v>17</v>
      </c>
      <c r="I320">
        <f t="shared" si="21"/>
        <v>53.12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2"/>
        <v>41684.25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0"/>
        <v>39</v>
      </c>
      <c r="G321" t="s">
        <v>74</v>
      </c>
      <c r="H321">
        <v>64</v>
      </c>
      <c r="I321">
        <f t="shared" si="21"/>
        <v>50.8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2"/>
        <v>40402.208333333336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0"/>
        <v>10</v>
      </c>
      <c r="G322" t="s">
        <v>14</v>
      </c>
      <c r="H322">
        <v>80</v>
      </c>
      <c r="I322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2"/>
        <v>40673.208333333336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5">ROUND(E323/D323*100,0)</f>
        <v>94</v>
      </c>
      <c r="G323" t="s">
        <v>14</v>
      </c>
      <c r="H323">
        <v>2468</v>
      </c>
      <c r="I323">
        <f t="shared" ref="I323:I386" si="26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7">(((L323/60)/60)/24)+DATE(1970,1,1)</f>
        <v>40634.208333333336</v>
      </c>
      <c r="P323" t="b">
        <v>0</v>
      </c>
      <c r="Q323" t="b">
        <v>0</v>
      </c>
      <c r="R323" t="s">
        <v>100</v>
      </c>
      <c r="S323" t="str">
        <f t="shared" ref="S323:S386" si="28">LEFT(R323,FIND("/",R323)-1)</f>
        <v>film &amp; video</v>
      </c>
      <c r="T323" t="str">
        <f t="shared" ref="T323:T386" si="29">RIGHT(R323,LEN(R323)-FIND("/",R323))</f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5"/>
        <v>167</v>
      </c>
      <c r="G324" t="s">
        <v>20</v>
      </c>
      <c r="H324">
        <v>5168</v>
      </c>
      <c r="I324">
        <f t="shared" si="26"/>
        <v>38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7"/>
        <v>40507.25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5"/>
        <v>24</v>
      </c>
      <c r="G325" t="s">
        <v>14</v>
      </c>
      <c r="H325">
        <v>26</v>
      </c>
      <c r="I325">
        <f t="shared" si="26"/>
        <v>82.62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7"/>
        <v>41725.208333333336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5"/>
        <v>164</v>
      </c>
      <c r="G326" t="s">
        <v>20</v>
      </c>
      <c r="H326">
        <v>307</v>
      </c>
      <c r="I326">
        <f t="shared" si="26"/>
        <v>37.94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7"/>
        <v>42176.208333333328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5"/>
        <v>91</v>
      </c>
      <c r="G327" t="s">
        <v>14</v>
      </c>
      <c r="H327">
        <v>73</v>
      </c>
      <c r="I327">
        <f t="shared" si="26"/>
        <v>80.78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7"/>
        <v>43267.208333333328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5"/>
        <v>46</v>
      </c>
      <c r="G328" t="s">
        <v>14</v>
      </c>
      <c r="H328">
        <v>128</v>
      </c>
      <c r="I328">
        <f t="shared" si="26"/>
        <v>25.98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7"/>
        <v>42364.25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5"/>
        <v>39</v>
      </c>
      <c r="G329" t="s">
        <v>14</v>
      </c>
      <c r="H329">
        <v>33</v>
      </c>
      <c r="I329">
        <f t="shared" si="26"/>
        <v>30.36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7"/>
        <v>43705.208333333328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5"/>
        <v>134</v>
      </c>
      <c r="G330" t="s">
        <v>20</v>
      </c>
      <c r="H330">
        <v>2441</v>
      </c>
      <c r="I330">
        <f t="shared" si="26"/>
        <v>54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7"/>
        <v>43434.25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5"/>
        <v>23</v>
      </c>
      <c r="G331" t="s">
        <v>47</v>
      </c>
      <c r="H331">
        <v>211</v>
      </c>
      <c r="I331">
        <f t="shared" si="26"/>
        <v>101.79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7"/>
        <v>42716.25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5"/>
        <v>185</v>
      </c>
      <c r="G332" t="s">
        <v>20</v>
      </c>
      <c r="H332">
        <v>1385</v>
      </c>
      <c r="I332">
        <f t="shared" si="26"/>
        <v>45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7"/>
        <v>43077.25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5"/>
        <v>444</v>
      </c>
      <c r="G333" t="s">
        <v>20</v>
      </c>
      <c r="H333">
        <v>190</v>
      </c>
      <c r="I333">
        <f t="shared" si="2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7"/>
        <v>40896.25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5"/>
        <v>200</v>
      </c>
      <c r="G334" t="s">
        <v>20</v>
      </c>
      <c r="H334">
        <v>470</v>
      </c>
      <c r="I334">
        <f t="shared" si="26"/>
        <v>88.08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7"/>
        <v>41361.208333333336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5"/>
        <v>124</v>
      </c>
      <c r="G335" t="s">
        <v>20</v>
      </c>
      <c r="H335">
        <v>253</v>
      </c>
      <c r="I335">
        <f t="shared" si="26"/>
        <v>47.04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7"/>
        <v>43424.25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5"/>
        <v>187</v>
      </c>
      <c r="G336" t="s">
        <v>20</v>
      </c>
      <c r="H336">
        <v>1113</v>
      </c>
      <c r="I336">
        <f t="shared" si="26"/>
        <v>111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7"/>
        <v>43110.25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5"/>
        <v>114</v>
      </c>
      <c r="G337" t="s">
        <v>20</v>
      </c>
      <c r="H337">
        <v>2283</v>
      </c>
      <c r="I337">
        <f t="shared" si="26"/>
        <v>87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7"/>
        <v>43784.25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5"/>
        <v>97</v>
      </c>
      <c r="G338" t="s">
        <v>14</v>
      </c>
      <c r="H338">
        <v>1072</v>
      </c>
      <c r="I338">
        <f t="shared" si="26"/>
        <v>63.99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7"/>
        <v>40527.25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5"/>
        <v>123</v>
      </c>
      <c r="G339" t="s">
        <v>20</v>
      </c>
      <c r="H339">
        <v>1095</v>
      </c>
      <c r="I339">
        <f t="shared" si="26"/>
        <v>105.99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7"/>
        <v>43780.25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5"/>
        <v>179</v>
      </c>
      <c r="G340" t="s">
        <v>20</v>
      </c>
      <c r="H340">
        <v>1690</v>
      </c>
      <c r="I340">
        <f t="shared" si="2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7"/>
        <v>40821.208333333336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5"/>
        <v>80</v>
      </c>
      <c r="G341" t="s">
        <v>74</v>
      </c>
      <c r="H341">
        <v>1297</v>
      </c>
      <c r="I341">
        <f t="shared" si="26"/>
        <v>84.02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7"/>
        <v>42949.208333333328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5"/>
        <v>94</v>
      </c>
      <c r="G342" t="s">
        <v>14</v>
      </c>
      <c r="H342">
        <v>393</v>
      </c>
      <c r="I342">
        <f t="shared" si="26"/>
        <v>88.97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7"/>
        <v>40889.25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5"/>
        <v>85</v>
      </c>
      <c r="G343" t="s">
        <v>14</v>
      </c>
      <c r="H343">
        <v>1257</v>
      </c>
      <c r="I343">
        <f t="shared" si="2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7"/>
        <v>42244.208333333328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5"/>
        <v>67</v>
      </c>
      <c r="G344" t="s">
        <v>14</v>
      </c>
      <c r="H344">
        <v>328</v>
      </c>
      <c r="I344">
        <f t="shared" si="26"/>
        <v>97.15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7"/>
        <v>41475.208333333336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5"/>
        <v>54</v>
      </c>
      <c r="G345" t="s">
        <v>14</v>
      </c>
      <c r="H345">
        <v>147</v>
      </c>
      <c r="I345">
        <f t="shared" si="26"/>
        <v>33.01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7"/>
        <v>41597.25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5"/>
        <v>42</v>
      </c>
      <c r="G346" t="s">
        <v>14</v>
      </c>
      <c r="H346">
        <v>830</v>
      </c>
      <c r="I346">
        <f t="shared" si="26"/>
        <v>99.95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7"/>
        <v>43122.25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5"/>
        <v>15</v>
      </c>
      <c r="G347" t="s">
        <v>14</v>
      </c>
      <c r="H347">
        <v>331</v>
      </c>
      <c r="I347">
        <f t="shared" si="26"/>
        <v>69.97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7"/>
        <v>42194.208333333328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5"/>
        <v>34</v>
      </c>
      <c r="G348" t="s">
        <v>14</v>
      </c>
      <c r="H348">
        <v>25</v>
      </c>
      <c r="I348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7"/>
        <v>42971.208333333328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5"/>
        <v>1401</v>
      </c>
      <c r="G349" t="s">
        <v>20</v>
      </c>
      <c r="H349">
        <v>191</v>
      </c>
      <c r="I349">
        <f t="shared" si="2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7"/>
        <v>42046.25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5"/>
        <v>72</v>
      </c>
      <c r="G350" t="s">
        <v>14</v>
      </c>
      <c r="H350">
        <v>3483</v>
      </c>
      <c r="I350">
        <f t="shared" si="26"/>
        <v>41.01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7"/>
        <v>42782.25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5"/>
        <v>53</v>
      </c>
      <c r="G351" t="s">
        <v>14</v>
      </c>
      <c r="H351">
        <v>923</v>
      </c>
      <c r="I351">
        <f t="shared" si="26"/>
        <v>103.96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7"/>
        <v>42930.208333333328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5"/>
        <v>5</v>
      </c>
      <c r="G352" t="s">
        <v>14</v>
      </c>
      <c r="H352">
        <v>1</v>
      </c>
      <c r="I352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7"/>
        <v>42144.208333333328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5"/>
        <v>128</v>
      </c>
      <c r="G353" t="s">
        <v>20</v>
      </c>
      <c r="H353">
        <v>2013</v>
      </c>
      <c r="I353">
        <f t="shared" si="26"/>
        <v>47.01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7"/>
        <v>42240.208333333328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5"/>
        <v>35</v>
      </c>
      <c r="G354" t="s">
        <v>14</v>
      </c>
      <c r="H354">
        <v>33</v>
      </c>
      <c r="I354">
        <f t="shared" si="26"/>
        <v>29.61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7"/>
        <v>42315.25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5"/>
        <v>411</v>
      </c>
      <c r="G355" t="s">
        <v>20</v>
      </c>
      <c r="H355">
        <v>1703</v>
      </c>
      <c r="I355">
        <f t="shared" si="2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7"/>
        <v>43651.208333333328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5"/>
        <v>124</v>
      </c>
      <c r="G356" t="s">
        <v>20</v>
      </c>
      <c r="H356">
        <v>80</v>
      </c>
      <c r="I356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7"/>
        <v>41520.208333333336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5"/>
        <v>59</v>
      </c>
      <c r="G357" t="s">
        <v>47</v>
      </c>
      <c r="H357">
        <v>86</v>
      </c>
      <c r="I357">
        <f t="shared" si="26"/>
        <v>26.06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7"/>
        <v>42757.25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5"/>
        <v>37</v>
      </c>
      <c r="G358" t="s">
        <v>14</v>
      </c>
      <c r="H358">
        <v>40</v>
      </c>
      <c r="I358">
        <f t="shared" si="2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7"/>
        <v>40922.25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5"/>
        <v>185</v>
      </c>
      <c r="G359" t="s">
        <v>20</v>
      </c>
      <c r="H359">
        <v>41</v>
      </c>
      <c r="I359">
        <f t="shared" si="26"/>
        <v>103.73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7"/>
        <v>42250.208333333328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5"/>
        <v>12</v>
      </c>
      <c r="G360" t="s">
        <v>14</v>
      </c>
      <c r="H360">
        <v>23</v>
      </c>
      <c r="I360">
        <f t="shared" si="26"/>
        <v>49.83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7"/>
        <v>43322.208333333328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5"/>
        <v>299</v>
      </c>
      <c r="G361" t="s">
        <v>20</v>
      </c>
      <c r="H361">
        <v>187</v>
      </c>
      <c r="I361">
        <f t="shared" si="26"/>
        <v>63.89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7"/>
        <v>40782.208333333336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5"/>
        <v>226</v>
      </c>
      <c r="G362" t="s">
        <v>20</v>
      </c>
      <c r="H362">
        <v>2875</v>
      </c>
      <c r="I362">
        <f t="shared" si="26"/>
        <v>47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7"/>
        <v>40544.25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5"/>
        <v>174</v>
      </c>
      <c r="G363" t="s">
        <v>20</v>
      </c>
      <c r="H363">
        <v>88</v>
      </c>
      <c r="I363">
        <f t="shared" si="26"/>
        <v>108.48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7"/>
        <v>43015.208333333328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5"/>
        <v>372</v>
      </c>
      <c r="G364" t="s">
        <v>20</v>
      </c>
      <c r="H364">
        <v>191</v>
      </c>
      <c r="I364">
        <f t="shared" si="26"/>
        <v>72.02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7"/>
        <v>40570.25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5"/>
        <v>160</v>
      </c>
      <c r="G365" t="s">
        <v>20</v>
      </c>
      <c r="H365">
        <v>139</v>
      </c>
      <c r="I365">
        <f t="shared" si="26"/>
        <v>59.93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7"/>
        <v>40904.25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5"/>
        <v>1616</v>
      </c>
      <c r="G366" t="s">
        <v>20</v>
      </c>
      <c r="H366">
        <v>186</v>
      </c>
      <c r="I366">
        <f t="shared" si="2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7"/>
        <v>43164.25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5"/>
        <v>733</v>
      </c>
      <c r="G367" t="s">
        <v>20</v>
      </c>
      <c r="H367">
        <v>112</v>
      </c>
      <c r="I367">
        <f t="shared" si="26"/>
        <v>104.78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7"/>
        <v>42733.25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5"/>
        <v>592</v>
      </c>
      <c r="G368" t="s">
        <v>20</v>
      </c>
      <c r="H368">
        <v>101</v>
      </c>
      <c r="I368">
        <f t="shared" si="26"/>
        <v>105.52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7"/>
        <v>40546.25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5"/>
        <v>19</v>
      </c>
      <c r="G369" t="s">
        <v>14</v>
      </c>
      <c r="H369">
        <v>75</v>
      </c>
      <c r="I369">
        <f t="shared" si="26"/>
        <v>24.93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7"/>
        <v>41930.208333333336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5"/>
        <v>277</v>
      </c>
      <c r="G370" t="s">
        <v>20</v>
      </c>
      <c r="H370">
        <v>206</v>
      </c>
      <c r="I370">
        <f t="shared" si="26"/>
        <v>69.87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7"/>
        <v>40464.208333333336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5"/>
        <v>273</v>
      </c>
      <c r="G371" t="s">
        <v>20</v>
      </c>
      <c r="H371">
        <v>154</v>
      </c>
      <c r="I371">
        <f t="shared" si="26"/>
        <v>95.73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7"/>
        <v>41308.25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5"/>
        <v>159</v>
      </c>
      <c r="G372" t="s">
        <v>20</v>
      </c>
      <c r="H372">
        <v>5966</v>
      </c>
      <c r="I372">
        <f t="shared" si="26"/>
        <v>30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7"/>
        <v>43570.208333333328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5"/>
        <v>68</v>
      </c>
      <c r="G373" t="s">
        <v>14</v>
      </c>
      <c r="H373">
        <v>2176</v>
      </c>
      <c r="I373">
        <f t="shared" si="26"/>
        <v>59.01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7"/>
        <v>42043.25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5"/>
        <v>1592</v>
      </c>
      <c r="G374" t="s">
        <v>20</v>
      </c>
      <c r="H374">
        <v>169</v>
      </c>
      <c r="I374">
        <f t="shared" si="26"/>
        <v>84.76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7"/>
        <v>42012.25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5"/>
        <v>730</v>
      </c>
      <c r="G375" t="s">
        <v>20</v>
      </c>
      <c r="H375">
        <v>2106</v>
      </c>
      <c r="I375">
        <f t="shared" si="2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7"/>
        <v>42964.208333333328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5"/>
        <v>13</v>
      </c>
      <c r="G376" t="s">
        <v>14</v>
      </c>
      <c r="H376">
        <v>441</v>
      </c>
      <c r="I376">
        <f t="shared" si="26"/>
        <v>50.05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7"/>
        <v>43476.25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5"/>
        <v>55</v>
      </c>
      <c r="G377" t="s">
        <v>14</v>
      </c>
      <c r="H377">
        <v>25</v>
      </c>
      <c r="I377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7"/>
        <v>42293.208333333328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5"/>
        <v>361</v>
      </c>
      <c r="G378" t="s">
        <v>20</v>
      </c>
      <c r="H378">
        <v>131</v>
      </c>
      <c r="I378">
        <f t="shared" si="26"/>
        <v>93.7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7"/>
        <v>41826.208333333336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5"/>
        <v>10</v>
      </c>
      <c r="G379" t="s">
        <v>14</v>
      </c>
      <c r="H379">
        <v>127</v>
      </c>
      <c r="I379">
        <f t="shared" si="26"/>
        <v>40.14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7"/>
        <v>43760.208333333328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5"/>
        <v>14</v>
      </c>
      <c r="G380" t="s">
        <v>14</v>
      </c>
      <c r="H380">
        <v>355</v>
      </c>
      <c r="I380">
        <f t="shared" si="26"/>
        <v>70.09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7"/>
        <v>43241.208333333328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5"/>
        <v>40</v>
      </c>
      <c r="G381" t="s">
        <v>14</v>
      </c>
      <c r="H381">
        <v>44</v>
      </c>
      <c r="I381">
        <f t="shared" si="2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7"/>
        <v>40843.208333333336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5"/>
        <v>160</v>
      </c>
      <c r="G382" t="s">
        <v>20</v>
      </c>
      <c r="H382">
        <v>84</v>
      </c>
      <c r="I382">
        <f t="shared" si="26"/>
        <v>47.71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7"/>
        <v>41448.208333333336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5"/>
        <v>184</v>
      </c>
      <c r="G383" t="s">
        <v>20</v>
      </c>
      <c r="H383">
        <v>155</v>
      </c>
      <c r="I383">
        <f t="shared" si="26"/>
        <v>62.9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7"/>
        <v>42163.208333333328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5"/>
        <v>64</v>
      </c>
      <c r="G384" t="s">
        <v>14</v>
      </c>
      <c r="H384">
        <v>67</v>
      </c>
      <c r="I384">
        <f t="shared" si="26"/>
        <v>86.61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7"/>
        <v>43024.208333333328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5"/>
        <v>225</v>
      </c>
      <c r="G385" t="s">
        <v>20</v>
      </c>
      <c r="H385">
        <v>189</v>
      </c>
      <c r="I385">
        <f t="shared" si="26"/>
        <v>75.13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7"/>
        <v>43509.25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5"/>
        <v>172</v>
      </c>
      <c r="G386" t="s">
        <v>20</v>
      </c>
      <c r="H386">
        <v>4799</v>
      </c>
      <c r="I386">
        <f t="shared" si="26"/>
        <v>41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7"/>
        <v>42776.25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0">ROUND(E387/D387*100,0)</f>
        <v>146</v>
      </c>
      <c r="G387" t="s">
        <v>20</v>
      </c>
      <c r="H387">
        <v>1137</v>
      </c>
      <c r="I387">
        <f t="shared" ref="I387:I450" si="31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32">(((L387/60)/60)/24)+DATE(1970,1,1)</f>
        <v>43553.208333333328</v>
      </c>
      <c r="P387" t="b">
        <v>0</v>
      </c>
      <c r="Q387" t="b">
        <v>0</v>
      </c>
      <c r="R387" t="s">
        <v>68</v>
      </c>
      <c r="S387" t="str">
        <f t="shared" ref="S387:S450" si="33">LEFT(R387,FIND("/",R387)-1)</f>
        <v>publishing</v>
      </c>
      <c r="T387" t="str">
        <f t="shared" ref="T387:T450" si="34">RIGHT(R387,LEN(R387)-FIND("/",R387))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0"/>
        <v>76</v>
      </c>
      <c r="G388" t="s">
        <v>14</v>
      </c>
      <c r="H388">
        <v>1068</v>
      </c>
      <c r="I388">
        <f t="shared" si="31"/>
        <v>96.96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32"/>
        <v>40355.208333333336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0"/>
        <v>39</v>
      </c>
      <c r="G389" t="s">
        <v>14</v>
      </c>
      <c r="H389">
        <v>424</v>
      </c>
      <c r="I389">
        <f t="shared" si="31"/>
        <v>100.93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32"/>
        <v>41072.208333333336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0"/>
        <v>11</v>
      </c>
      <c r="G390" t="s">
        <v>74</v>
      </c>
      <c r="H390">
        <v>145</v>
      </c>
      <c r="I390">
        <f t="shared" si="31"/>
        <v>89.23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32"/>
        <v>40912.25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0"/>
        <v>122</v>
      </c>
      <c r="G391" t="s">
        <v>20</v>
      </c>
      <c r="H391">
        <v>1152</v>
      </c>
      <c r="I391">
        <f t="shared" si="31"/>
        <v>87.98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32"/>
        <v>40479.208333333336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0"/>
        <v>187</v>
      </c>
      <c r="G392" t="s">
        <v>20</v>
      </c>
      <c r="H392">
        <v>50</v>
      </c>
      <c r="I392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32"/>
        <v>41530.208333333336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0"/>
        <v>7</v>
      </c>
      <c r="G393" t="s">
        <v>14</v>
      </c>
      <c r="H393">
        <v>151</v>
      </c>
      <c r="I393">
        <f t="shared" si="31"/>
        <v>29.09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32"/>
        <v>41653.25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0"/>
        <v>66</v>
      </c>
      <c r="G394" t="s">
        <v>14</v>
      </c>
      <c r="H394">
        <v>1608</v>
      </c>
      <c r="I394">
        <f t="shared" si="31"/>
        <v>42.01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32"/>
        <v>40549.25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0"/>
        <v>229</v>
      </c>
      <c r="G395" t="s">
        <v>20</v>
      </c>
      <c r="H395">
        <v>3059</v>
      </c>
      <c r="I395">
        <f t="shared" si="31"/>
        <v>47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32"/>
        <v>42933.208333333328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0"/>
        <v>469</v>
      </c>
      <c r="G396" t="s">
        <v>20</v>
      </c>
      <c r="H396">
        <v>34</v>
      </c>
      <c r="I396">
        <f t="shared" si="31"/>
        <v>110.44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32"/>
        <v>41484.208333333336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0"/>
        <v>130</v>
      </c>
      <c r="G397" t="s">
        <v>20</v>
      </c>
      <c r="H397">
        <v>220</v>
      </c>
      <c r="I397">
        <f t="shared" si="31"/>
        <v>41.99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32"/>
        <v>40885.25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0"/>
        <v>167</v>
      </c>
      <c r="G398" t="s">
        <v>20</v>
      </c>
      <c r="H398">
        <v>1604</v>
      </c>
      <c r="I398">
        <f t="shared" si="31"/>
        <v>48.01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32"/>
        <v>43378.208333333328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0"/>
        <v>174</v>
      </c>
      <c r="G399" t="s">
        <v>20</v>
      </c>
      <c r="H399">
        <v>454</v>
      </c>
      <c r="I399">
        <f t="shared" si="31"/>
        <v>31.02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32"/>
        <v>41417.208333333336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0"/>
        <v>718</v>
      </c>
      <c r="G400" t="s">
        <v>20</v>
      </c>
      <c r="H400">
        <v>123</v>
      </c>
      <c r="I400">
        <f t="shared" si="31"/>
        <v>99.2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32"/>
        <v>43228.208333333328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0"/>
        <v>64</v>
      </c>
      <c r="G401" t="s">
        <v>14</v>
      </c>
      <c r="H401">
        <v>941</v>
      </c>
      <c r="I401">
        <f t="shared" si="31"/>
        <v>66.02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32"/>
        <v>40576.25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0"/>
        <v>2</v>
      </c>
      <c r="G402" t="s">
        <v>14</v>
      </c>
      <c r="H402">
        <v>1</v>
      </c>
      <c r="I402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32"/>
        <v>41502.208333333336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0"/>
        <v>1530</v>
      </c>
      <c r="G403" t="s">
        <v>20</v>
      </c>
      <c r="H403">
        <v>299</v>
      </c>
      <c r="I403">
        <f t="shared" si="31"/>
        <v>46.06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0"/>
        <v>40</v>
      </c>
      <c r="G404" t="s">
        <v>14</v>
      </c>
      <c r="H404">
        <v>40</v>
      </c>
      <c r="I404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32"/>
        <v>40914.25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0"/>
        <v>86</v>
      </c>
      <c r="G405" t="s">
        <v>14</v>
      </c>
      <c r="H405">
        <v>3015</v>
      </c>
      <c r="I405">
        <f t="shared" si="31"/>
        <v>55.99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32"/>
        <v>40310.208333333336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0"/>
        <v>316</v>
      </c>
      <c r="G406" t="s">
        <v>20</v>
      </c>
      <c r="H406">
        <v>2237</v>
      </c>
      <c r="I406">
        <f t="shared" si="3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32"/>
        <v>43053.25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0"/>
        <v>90</v>
      </c>
      <c r="G407" t="s">
        <v>14</v>
      </c>
      <c r="H407">
        <v>435</v>
      </c>
      <c r="I407">
        <f t="shared" si="31"/>
        <v>60.98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32"/>
        <v>43255.208333333328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0"/>
        <v>182</v>
      </c>
      <c r="G408" t="s">
        <v>20</v>
      </c>
      <c r="H408">
        <v>645</v>
      </c>
      <c r="I408">
        <f t="shared" si="31"/>
        <v>110.98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32"/>
        <v>41304.25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0"/>
        <v>356</v>
      </c>
      <c r="G409" t="s">
        <v>20</v>
      </c>
      <c r="H409">
        <v>484</v>
      </c>
      <c r="I409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32"/>
        <v>43751.208333333328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0"/>
        <v>132</v>
      </c>
      <c r="G410" t="s">
        <v>20</v>
      </c>
      <c r="H410">
        <v>154</v>
      </c>
      <c r="I410">
        <f t="shared" si="3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32"/>
        <v>42541.208333333328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0"/>
        <v>46</v>
      </c>
      <c r="G411" t="s">
        <v>14</v>
      </c>
      <c r="H411">
        <v>714</v>
      </c>
      <c r="I411">
        <f t="shared" si="31"/>
        <v>87.96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32"/>
        <v>42843.208333333328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0"/>
        <v>36</v>
      </c>
      <c r="G412" t="s">
        <v>47</v>
      </c>
      <c r="H412">
        <v>1111</v>
      </c>
      <c r="I412">
        <f t="shared" si="31"/>
        <v>49.99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0"/>
        <v>105</v>
      </c>
      <c r="G413" t="s">
        <v>20</v>
      </c>
      <c r="H413">
        <v>82</v>
      </c>
      <c r="I413">
        <f t="shared" si="31"/>
        <v>99.52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32"/>
        <v>42884.208333333328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0"/>
        <v>669</v>
      </c>
      <c r="G414" t="s">
        <v>20</v>
      </c>
      <c r="H414">
        <v>134</v>
      </c>
      <c r="I414">
        <f t="shared" si="31"/>
        <v>104.82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32"/>
        <v>41642.25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0"/>
        <v>62</v>
      </c>
      <c r="G415" t="s">
        <v>47</v>
      </c>
      <c r="H415">
        <v>1089</v>
      </c>
      <c r="I415">
        <f t="shared" si="31"/>
        <v>108.01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32"/>
        <v>43431.25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0"/>
        <v>85</v>
      </c>
      <c r="G416" t="s">
        <v>14</v>
      </c>
      <c r="H416">
        <v>5497</v>
      </c>
      <c r="I416">
        <f t="shared" si="31"/>
        <v>29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32"/>
        <v>40288.208333333336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0"/>
        <v>11</v>
      </c>
      <c r="G417" t="s">
        <v>14</v>
      </c>
      <c r="H417">
        <v>418</v>
      </c>
      <c r="I417">
        <f t="shared" si="31"/>
        <v>30.03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32"/>
        <v>40921.25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0"/>
        <v>44</v>
      </c>
      <c r="G418" t="s">
        <v>14</v>
      </c>
      <c r="H418">
        <v>1439</v>
      </c>
      <c r="I418">
        <f t="shared" si="31"/>
        <v>41.01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32"/>
        <v>40560.25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0"/>
        <v>55</v>
      </c>
      <c r="G419" t="s">
        <v>14</v>
      </c>
      <c r="H419">
        <v>15</v>
      </c>
      <c r="I419">
        <f t="shared" si="31"/>
        <v>62.87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32"/>
        <v>43407.208333333328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0"/>
        <v>57</v>
      </c>
      <c r="G420" t="s">
        <v>14</v>
      </c>
      <c r="H420">
        <v>1999</v>
      </c>
      <c r="I420">
        <f t="shared" si="31"/>
        <v>47.01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32"/>
        <v>41035.208333333336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0"/>
        <v>123</v>
      </c>
      <c r="G421" t="s">
        <v>20</v>
      </c>
      <c r="H421">
        <v>5203</v>
      </c>
      <c r="I421">
        <f t="shared" si="31"/>
        <v>27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32"/>
        <v>40899.25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0"/>
        <v>128</v>
      </c>
      <c r="G422" t="s">
        <v>20</v>
      </c>
      <c r="H422">
        <v>94</v>
      </c>
      <c r="I422">
        <f t="shared" si="31"/>
        <v>68.33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32"/>
        <v>42911.208333333328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0"/>
        <v>64</v>
      </c>
      <c r="G423" t="s">
        <v>14</v>
      </c>
      <c r="H423">
        <v>118</v>
      </c>
      <c r="I423">
        <f t="shared" si="31"/>
        <v>50.97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32"/>
        <v>42915.208333333328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0"/>
        <v>127</v>
      </c>
      <c r="G424" t="s">
        <v>20</v>
      </c>
      <c r="H424">
        <v>205</v>
      </c>
      <c r="I424">
        <f t="shared" si="31"/>
        <v>54.02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32"/>
        <v>40285.208333333336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0"/>
        <v>11</v>
      </c>
      <c r="G425" t="s">
        <v>14</v>
      </c>
      <c r="H425">
        <v>162</v>
      </c>
      <c r="I425">
        <f t="shared" si="31"/>
        <v>97.06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32"/>
        <v>40808.208333333336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0"/>
        <v>40</v>
      </c>
      <c r="G426" t="s">
        <v>14</v>
      </c>
      <c r="H426">
        <v>83</v>
      </c>
      <c r="I426">
        <f t="shared" si="31"/>
        <v>24.87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32"/>
        <v>43208.208333333328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0"/>
        <v>288</v>
      </c>
      <c r="G427" t="s">
        <v>20</v>
      </c>
      <c r="H427">
        <v>92</v>
      </c>
      <c r="I427">
        <f t="shared" si="31"/>
        <v>84.42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32"/>
        <v>42213.208333333328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0"/>
        <v>573</v>
      </c>
      <c r="G428" t="s">
        <v>20</v>
      </c>
      <c r="H428">
        <v>219</v>
      </c>
      <c r="I428">
        <f t="shared" si="31"/>
        <v>47.09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32"/>
        <v>41332.25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0"/>
        <v>113</v>
      </c>
      <c r="G429" t="s">
        <v>20</v>
      </c>
      <c r="H429">
        <v>2526</v>
      </c>
      <c r="I429">
        <f t="shared" si="31"/>
        <v>78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32"/>
        <v>41895.208333333336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0"/>
        <v>46</v>
      </c>
      <c r="G430" t="s">
        <v>14</v>
      </c>
      <c r="H430">
        <v>747</v>
      </c>
      <c r="I430">
        <f t="shared" si="31"/>
        <v>62.97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32"/>
        <v>40585.25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0"/>
        <v>91</v>
      </c>
      <c r="G431" t="s">
        <v>74</v>
      </c>
      <c r="H431">
        <v>2138</v>
      </c>
      <c r="I431">
        <f t="shared" si="3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32"/>
        <v>41680.25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0"/>
        <v>68</v>
      </c>
      <c r="G432" t="s">
        <v>14</v>
      </c>
      <c r="H432">
        <v>84</v>
      </c>
      <c r="I432">
        <f t="shared" si="3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32"/>
        <v>43737.208333333328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0"/>
        <v>192</v>
      </c>
      <c r="G433" t="s">
        <v>20</v>
      </c>
      <c r="H433">
        <v>94</v>
      </c>
      <c r="I433">
        <f t="shared" si="31"/>
        <v>104.44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32"/>
        <v>43273.208333333328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0"/>
        <v>83</v>
      </c>
      <c r="G434" t="s">
        <v>14</v>
      </c>
      <c r="H434">
        <v>91</v>
      </c>
      <c r="I434">
        <f t="shared" si="3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32"/>
        <v>41761.208333333336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0"/>
        <v>54</v>
      </c>
      <c r="G435" t="s">
        <v>14</v>
      </c>
      <c r="H435">
        <v>792</v>
      </c>
      <c r="I435">
        <f t="shared" si="31"/>
        <v>83.02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32"/>
        <v>41603.25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0"/>
        <v>17</v>
      </c>
      <c r="G436" t="s">
        <v>74</v>
      </c>
      <c r="H436">
        <v>10</v>
      </c>
      <c r="I436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32"/>
        <v>42705.25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0"/>
        <v>117</v>
      </c>
      <c r="G437" t="s">
        <v>20</v>
      </c>
      <c r="H437">
        <v>1713</v>
      </c>
      <c r="I437">
        <f t="shared" si="3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32"/>
        <v>41988.25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0"/>
        <v>1052</v>
      </c>
      <c r="G438" t="s">
        <v>20</v>
      </c>
      <c r="H438">
        <v>249</v>
      </c>
      <c r="I438">
        <f t="shared" si="31"/>
        <v>54.93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32"/>
        <v>43575.208333333328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0"/>
        <v>123</v>
      </c>
      <c r="G439" t="s">
        <v>20</v>
      </c>
      <c r="H439">
        <v>192</v>
      </c>
      <c r="I439">
        <f t="shared" si="31"/>
        <v>51.92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32"/>
        <v>42260.208333333328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0"/>
        <v>179</v>
      </c>
      <c r="G440" t="s">
        <v>20</v>
      </c>
      <c r="H440">
        <v>247</v>
      </c>
      <c r="I440">
        <f t="shared" si="31"/>
        <v>60.03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32"/>
        <v>41337.25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0"/>
        <v>355</v>
      </c>
      <c r="G441" t="s">
        <v>20</v>
      </c>
      <c r="H441">
        <v>2293</v>
      </c>
      <c r="I441">
        <f t="shared" si="31"/>
        <v>44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32"/>
        <v>42680.208333333328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0"/>
        <v>162</v>
      </c>
      <c r="G442" t="s">
        <v>20</v>
      </c>
      <c r="H442">
        <v>3131</v>
      </c>
      <c r="I442">
        <f t="shared" si="31"/>
        <v>53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32"/>
        <v>42916.208333333328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0"/>
        <v>25</v>
      </c>
      <c r="G443" t="s">
        <v>14</v>
      </c>
      <c r="H443">
        <v>32</v>
      </c>
      <c r="I443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32"/>
        <v>41025.208333333336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0"/>
        <v>199</v>
      </c>
      <c r="G444" t="s">
        <v>20</v>
      </c>
      <c r="H444">
        <v>143</v>
      </c>
      <c r="I444">
        <f t="shared" si="3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32"/>
        <v>42980.208333333328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0"/>
        <v>35</v>
      </c>
      <c r="G445" t="s">
        <v>74</v>
      </c>
      <c r="H445">
        <v>90</v>
      </c>
      <c r="I445">
        <f t="shared" si="3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32"/>
        <v>40451.208333333336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0"/>
        <v>176</v>
      </c>
      <c r="G446" t="s">
        <v>20</v>
      </c>
      <c r="H446">
        <v>296</v>
      </c>
      <c r="I446">
        <f t="shared" si="3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32"/>
        <v>40748.208333333336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0"/>
        <v>511</v>
      </c>
      <c r="G447" t="s">
        <v>20</v>
      </c>
      <c r="H447">
        <v>170</v>
      </c>
      <c r="I447">
        <f t="shared" si="31"/>
        <v>63.17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32"/>
        <v>40515.25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0"/>
        <v>82</v>
      </c>
      <c r="G448" t="s">
        <v>14</v>
      </c>
      <c r="H448">
        <v>186</v>
      </c>
      <c r="I448">
        <f t="shared" si="31"/>
        <v>29.99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32"/>
        <v>41261.25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0"/>
        <v>24</v>
      </c>
      <c r="G449" t="s">
        <v>74</v>
      </c>
      <c r="H449">
        <v>439</v>
      </c>
      <c r="I449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32"/>
        <v>43088.25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0"/>
        <v>50</v>
      </c>
      <c r="G450" t="s">
        <v>14</v>
      </c>
      <c r="H450">
        <v>605</v>
      </c>
      <c r="I450">
        <f t="shared" si="3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32"/>
        <v>41378.208333333336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35">ROUND(E451/D451*100,0)</f>
        <v>967</v>
      </c>
      <c r="G451" t="s">
        <v>20</v>
      </c>
      <c r="H451">
        <v>86</v>
      </c>
      <c r="I451">
        <f t="shared" ref="I451:I514" si="36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37">(((L451/60)/60)/24)+DATE(1970,1,1)</f>
        <v>43530.25</v>
      </c>
      <c r="P451" t="b">
        <v>0</v>
      </c>
      <c r="Q451" t="b">
        <v>0</v>
      </c>
      <c r="R451" t="s">
        <v>89</v>
      </c>
      <c r="S451" t="str">
        <f t="shared" ref="S451:S514" si="38">LEFT(R451,FIND("/",R451)-1)</f>
        <v>games</v>
      </c>
      <c r="T451" t="str">
        <f t="shared" ref="T451:T514" si="39">RIGHT(R451,LEN(R451)-FIND("/",R451))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35"/>
        <v>4</v>
      </c>
      <c r="G452" t="s">
        <v>14</v>
      </c>
      <c r="H452">
        <v>1</v>
      </c>
      <c r="I452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37"/>
        <v>43394.208333333328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35"/>
        <v>123</v>
      </c>
      <c r="G453" t="s">
        <v>20</v>
      </c>
      <c r="H453">
        <v>6286</v>
      </c>
      <c r="I453">
        <f t="shared" si="36"/>
        <v>29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37"/>
        <v>42935.208333333328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35"/>
        <v>63</v>
      </c>
      <c r="G454" t="s">
        <v>14</v>
      </c>
      <c r="H454">
        <v>31</v>
      </c>
      <c r="I454">
        <f t="shared" si="36"/>
        <v>98.23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37"/>
        <v>40365.208333333336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5"/>
        <v>56</v>
      </c>
      <c r="G455" t="s">
        <v>14</v>
      </c>
      <c r="H455">
        <v>1181</v>
      </c>
      <c r="I455">
        <f t="shared" si="36"/>
        <v>87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37"/>
        <v>42705.25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5"/>
        <v>44</v>
      </c>
      <c r="G456" t="s">
        <v>14</v>
      </c>
      <c r="H456">
        <v>39</v>
      </c>
      <c r="I456">
        <f t="shared" si="36"/>
        <v>45.21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37"/>
        <v>41568.208333333336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5"/>
        <v>118</v>
      </c>
      <c r="G457" t="s">
        <v>20</v>
      </c>
      <c r="H457">
        <v>3727</v>
      </c>
      <c r="I457">
        <f t="shared" si="36"/>
        <v>37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37"/>
        <v>40809.208333333336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5"/>
        <v>104</v>
      </c>
      <c r="G458" t="s">
        <v>20</v>
      </c>
      <c r="H458">
        <v>1605</v>
      </c>
      <c r="I458">
        <f t="shared" si="36"/>
        <v>94.98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5"/>
        <v>27</v>
      </c>
      <c r="G459" t="s">
        <v>14</v>
      </c>
      <c r="H459">
        <v>46</v>
      </c>
      <c r="I459">
        <f t="shared" si="36"/>
        <v>28.96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37"/>
        <v>42657.208333333328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5"/>
        <v>351</v>
      </c>
      <c r="G460" t="s">
        <v>20</v>
      </c>
      <c r="H460">
        <v>2120</v>
      </c>
      <c r="I460">
        <f t="shared" si="36"/>
        <v>55.99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37"/>
        <v>40265.208333333336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5"/>
        <v>90</v>
      </c>
      <c r="G461" t="s">
        <v>14</v>
      </c>
      <c r="H461">
        <v>105</v>
      </c>
      <c r="I461">
        <f t="shared" si="36"/>
        <v>54.04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37"/>
        <v>42001.25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5"/>
        <v>172</v>
      </c>
      <c r="G462" t="s">
        <v>20</v>
      </c>
      <c r="H462">
        <v>50</v>
      </c>
      <c r="I462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37"/>
        <v>40399.208333333336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5"/>
        <v>141</v>
      </c>
      <c r="G463" t="s">
        <v>20</v>
      </c>
      <c r="H463">
        <v>2080</v>
      </c>
      <c r="I463">
        <f t="shared" si="36"/>
        <v>67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37"/>
        <v>41757.208333333336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5"/>
        <v>31</v>
      </c>
      <c r="G464" t="s">
        <v>14</v>
      </c>
      <c r="H464">
        <v>535</v>
      </c>
      <c r="I464">
        <f t="shared" si="36"/>
        <v>107.91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37"/>
        <v>41304.25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5"/>
        <v>108</v>
      </c>
      <c r="G465" t="s">
        <v>20</v>
      </c>
      <c r="H465">
        <v>2105</v>
      </c>
      <c r="I465">
        <f t="shared" si="3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37"/>
        <v>41639.25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5"/>
        <v>133</v>
      </c>
      <c r="G466" t="s">
        <v>20</v>
      </c>
      <c r="H466">
        <v>2436</v>
      </c>
      <c r="I466">
        <f t="shared" si="36"/>
        <v>39.01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37"/>
        <v>43142.25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5"/>
        <v>188</v>
      </c>
      <c r="G467" t="s">
        <v>20</v>
      </c>
      <c r="H467">
        <v>80</v>
      </c>
      <c r="I467">
        <f t="shared" si="36"/>
        <v>110.36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37"/>
        <v>43127.25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5"/>
        <v>332</v>
      </c>
      <c r="G468" t="s">
        <v>20</v>
      </c>
      <c r="H468">
        <v>42</v>
      </c>
      <c r="I468">
        <f t="shared" si="36"/>
        <v>94.86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37"/>
        <v>41409.208333333336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5"/>
        <v>575</v>
      </c>
      <c r="G469" t="s">
        <v>20</v>
      </c>
      <c r="H469">
        <v>139</v>
      </c>
      <c r="I469">
        <f t="shared" si="36"/>
        <v>57.94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37"/>
        <v>42331.25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5"/>
        <v>41</v>
      </c>
      <c r="G470" t="s">
        <v>14</v>
      </c>
      <c r="H470">
        <v>16</v>
      </c>
      <c r="I470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37"/>
        <v>43569.208333333328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5"/>
        <v>184</v>
      </c>
      <c r="G471" t="s">
        <v>20</v>
      </c>
      <c r="H471">
        <v>159</v>
      </c>
      <c r="I471">
        <f t="shared" si="3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37"/>
        <v>42142.208333333328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5"/>
        <v>286</v>
      </c>
      <c r="G472" t="s">
        <v>20</v>
      </c>
      <c r="H472">
        <v>381</v>
      </c>
      <c r="I472">
        <f t="shared" si="36"/>
        <v>27.01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37"/>
        <v>42716.25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5"/>
        <v>319</v>
      </c>
      <c r="G473" t="s">
        <v>20</v>
      </c>
      <c r="H473">
        <v>194</v>
      </c>
      <c r="I473">
        <f t="shared" si="36"/>
        <v>50.97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5"/>
        <v>39</v>
      </c>
      <c r="G474" t="s">
        <v>14</v>
      </c>
      <c r="H474">
        <v>575</v>
      </c>
      <c r="I474">
        <f t="shared" si="36"/>
        <v>104.94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37"/>
        <v>43535.208333333328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5"/>
        <v>178</v>
      </c>
      <c r="G475" t="s">
        <v>20</v>
      </c>
      <c r="H475">
        <v>106</v>
      </c>
      <c r="I475">
        <f t="shared" si="36"/>
        <v>84.03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37"/>
        <v>43277.208333333328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5"/>
        <v>365</v>
      </c>
      <c r="G476" t="s">
        <v>20</v>
      </c>
      <c r="H476">
        <v>142</v>
      </c>
      <c r="I476">
        <f t="shared" si="36"/>
        <v>102.86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37"/>
        <v>41989.25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5"/>
        <v>114</v>
      </c>
      <c r="G477" t="s">
        <v>20</v>
      </c>
      <c r="H477">
        <v>211</v>
      </c>
      <c r="I477">
        <f t="shared" si="36"/>
        <v>39.96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37"/>
        <v>41450.208333333336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5"/>
        <v>30</v>
      </c>
      <c r="G478" t="s">
        <v>14</v>
      </c>
      <c r="H478">
        <v>1120</v>
      </c>
      <c r="I478">
        <f t="shared" si="36"/>
        <v>51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37"/>
        <v>43322.208333333328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5"/>
        <v>54</v>
      </c>
      <c r="G479" t="s">
        <v>14</v>
      </c>
      <c r="H479">
        <v>113</v>
      </c>
      <c r="I479">
        <f t="shared" si="36"/>
        <v>40.82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37"/>
        <v>40720.208333333336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5"/>
        <v>236</v>
      </c>
      <c r="G480" t="s">
        <v>20</v>
      </c>
      <c r="H480">
        <v>2756</v>
      </c>
      <c r="I480">
        <f t="shared" si="36"/>
        <v>59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37"/>
        <v>42072.208333333328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5"/>
        <v>513</v>
      </c>
      <c r="G481" t="s">
        <v>20</v>
      </c>
      <c r="H481">
        <v>173</v>
      </c>
      <c r="I481">
        <f t="shared" si="36"/>
        <v>71.16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37"/>
        <v>42945.208333333328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5"/>
        <v>101</v>
      </c>
      <c r="G482" t="s">
        <v>20</v>
      </c>
      <c r="H482">
        <v>87</v>
      </c>
      <c r="I482">
        <f t="shared" si="36"/>
        <v>99.49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37"/>
        <v>40248.25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5"/>
        <v>81</v>
      </c>
      <c r="G483" t="s">
        <v>14</v>
      </c>
      <c r="H483">
        <v>1538</v>
      </c>
      <c r="I483">
        <f t="shared" si="36"/>
        <v>103.99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37"/>
        <v>41913.208333333336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5"/>
        <v>16</v>
      </c>
      <c r="G484" t="s">
        <v>14</v>
      </c>
      <c r="H484">
        <v>9</v>
      </c>
      <c r="I484">
        <f t="shared" si="36"/>
        <v>76.56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37"/>
        <v>40963.25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5"/>
        <v>53</v>
      </c>
      <c r="G485" t="s">
        <v>14</v>
      </c>
      <c r="H485">
        <v>554</v>
      </c>
      <c r="I485">
        <f t="shared" si="36"/>
        <v>87.07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37"/>
        <v>43811.25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5"/>
        <v>260</v>
      </c>
      <c r="G486" t="s">
        <v>20</v>
      </c>
      <c r="H486">
        <v>1572</v>
      </c>
      <c r="I486">
        <f t="shared" si="36"/>
        <v>49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37"/>
        <v>41855.208333333336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5"/>
        <v>31</v>
      </c>
      <c r="G487" t="s">
        <v>14</v>
      </c>
      <c r="H487">
        <v>648</v>
      </c>
      <c r="I487">
        <f t="shared" si="36"/>
        <v>42.97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37"/>
        <v>43626.208333333328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5"/>
        <v>14</v>
      </c>
      <c r="G488" t="s">
        <v>14</v>
      </c>
      <c r="H488">
        <v>21</v>
      </c>
      <c r="I488">
        <f t="shared" si="36"/>
        <v>33.43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37"/>
        <v>43168.25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5"/>
        <v>179</v>
      </c>
      <c r="G489" t="s">
        <v>20</v>
      </c>
      <c r="H489">
        <v>2346</v>
      </c>
      <c r="I489">
        <f t="shared" si="36"/>
        <v>83.98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37"/>
        <v>42845.208333333328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5"/>
        <v>220</v>
      </c>
      <c r="G490" t="s">
        <v>20</v>
      </c>
      <c r="H490">
        <v>115</v>
      </c>
      <c r="I490">
        <f t="shared" si="36"/>
        <v>101.42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37"/>
        <v>42403.25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5"/>
        <v>102</v>
      </c>
      <c r="G491" t="s">
        <v>20</v>
      </c>
      <c r="H491">
        <v>85</v>
      </c>
      <c r="I491">
        <f t="shared" si="36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37"/>
        <v>40406.208333333336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5"/>
        <v>192</v>
      </c>
      <c r="G492" t="s">
        <v>20</v>
      </c>
      <c r="H492">
        <v>144</v>
      </c>
      <c r="I492">
        <f t="shared" si="36"/>
        <v>31.92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37"/>
        <v>43786.25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5"/>
        <v>305</v>
      </c>
      <c r="G493" t="s">
        <v>20</v>
      </c>
      <c r="H493">
        <v>2443</v>
      </c>
      <c r="I493">
        <f t="shared" si="3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37"/>
        <v>41456.208333333336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5"/>
        <v>24</v>
      </c>
      <c r="G494" t="s">
        <v>74</v>
      </c>
      <c r="H494">
        <v>595</v>
      </c>
      <c r="I494">
        <f t="shared" si="36"/>
        <v>77.03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37"/>
        <v>40336.208333333336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5"/>
        <v>724</v>
      </c>
      <c r="G495" t="s">
        <v>20</v>
      </c>
      <c r="H495">
        <v>64</v>
      </c>
      <c r="I495">
        <f t="shared" si="36"/>
        <v>101.78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37"/>
        <v>43645.208333333328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5"/>
        <v>547</v>
      </c>
      <c r="G496" t="s">
        <v>20</v>
      </c>
      <c r="H496">
        <v>268</v>
      </c>
      <c r="I496">
        <f t="shared" si="36"/>
        <v>51.06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37"/>
        <v>40990.208333333336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5"/>
        <v>415</v>
      </c>
      <c r="G497" t="s">
        <v>20</v>
      </c>
      <c r="H497">
        <v>195</v>
      </c>
      <c r="I497">
        <f t="shared" si="36"/>
        <v>68.02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37"/>
        <v>41800.208333333336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5"/>
        <v>1</v>
      </c>
      <c r="G498" t="s">
        <v>14</v>
      </c>
      <c r="H498">
        <v>54</v>
      </c>
      <c r="I498">
        <f t="shared" si="36"/>
        <v>30.87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37"/>
        <v>42876.208333333328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5"/>
        <v>34</v>
      </c>
      <c r="G499" t="s">
        <v>14</v>
      </c>
      <c r="H499">
        <v>120</v>
      </c>
      <c r="I499">
        <f t="shared" si="36"/>
        <v>27.91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5"/>
        <v>24</v>
      </c>
      <c r="G500" t="s">
        <v>14</v>
      </c>
      <c r="H500">
        <v>579</v>
      </c>
      <c r="I500">
        <f t="shared" si="3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37"/>
        <v>42005.25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5"/>
        <v>48</v>
      </c>
      <c r="G501" t="s">
        <v>14</v>
      </c>
      <c r="H501">
        <v>2072</v>
      </c>
      <c r="I501">
        <f t="shared" si="36"/>
        <v>38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37"/>
        <v>42444.208333333328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5"/>
        <v>0</v>
      </c>
      <c r="G502" t="s">
        <v>14</v>
      </c>
      <c r="H502">
        <v>0</v>
      </c>
      <c r="I502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37"/>
        <v>41395.208333333336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5"/>
        <v>70</v>
      </c>
      <c r="G503" t="s">
        <v>14</v>
      </c>
      <c r="H503">
        <v>1796</v>
      </c>
      <c r="I503">
        <f t="shared" si="36"/>
        <v>59.99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37"/>
        <v>41345.208333333336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5"/>
        <v>530</v>
      </c>
      <c r="G504" t="s">
        <v>20</v>
      </c>
      <c r="H504">
        <v>186</v>
      </c>
      <c r="I504">
        <f t="shared" si="36"/>
        <v>37.04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37"/>
        <v>41117.208333333336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5"/>
        <v>180</v>
      </c>
      <c r="G505" t="s">
        <v>20</v>
      </c>
      <c r="H505">
        <v>460</v>
      </c>
      <c r="I505">
        <f t="shared" si="36"/>
        <v>99.96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37"/>
        <v>42186.208333333328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5"/>
        <v>92</v>
      </c>
      <c r="G506" t="s">
        <v>14</v>
      </c>
      <c r="H506">
        <v>62</v>
      </c>
      <c r="I506">
        <f t="shared" si="36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37"/>
        <v>42142.208333333328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5"/>
        <v>14</v>
      </c>
      <c r="G507" t="s">
        <v>14</v>
      </c>
      <c r="H507">
        <v>347</v>
      </c>
      <c r="I507">
        <f t="shared" si="36"/>
        <v>36.01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37"/>
        <v>41341.25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5"/>
        <v>927</v>
      </c>
      <c r="G508" t="s">
        <v>20</v>
      </c>
      <c r="H508">
        <v>2528</v>
      </c>
      <c r="I508">
        <f t="shared" si="3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37"/>
        <v>43062.25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5"/>
        <v>40</v>
      </c>
      <c r="G509" t="s">
        <v>14</v>
      </c>
      <c r="H509">
        <v>19</v>
      </c>
      <c r="I509">
        <f t="shared" si="36"/>
        <v>44.05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37"/>
        <v>41373.208333333336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5"/>
        <v>112</v>
      </c>
      <c r="G510" t="s">
        <v>20</v>
      </c>
      <c r="H510">
        <v>3657</v>
      </c>
      <c r="I510">
        <f t="shared" si="36"/>
        <v>53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37"/>
        <v>43310.208333333328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5"/>
        <v>71</v>
      </c>
      <c r="G511" t="s">
        <v>14</v>
      </c>
      <c r="H511">
        <v>1258</v>
      </c>
      <c r="I511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37"/>
        <v>41034.208333333336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5"/>
        <v>119</v>
      </c>
      <c r="G512" t="s">
        <v>20</v>
      </c>
      <c r="H512">
        <v>131</v>
      </c>
      <c r="I512">
        <f t="shared" si="36"/>
        <v>70.91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37"/>
        <v>43251.208333333328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5"/>
        <v>24</v>
      </c>
      <c r="G513" t="s">
        <v>14</v>
      </c>
      <c r="H513">
        <v>362</v>
      </c>
      <c r="I513">
        <f t="shared" si="36"/>
        <v>98.06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37"/>
        <v>43671.208333333328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5"/>
        <v>139</v>
      </c>
      <c r="G514" t="s">
        <v>20</v>
      </c>
      <c r="H514">
        <v>239</v>
      </c>
      <c r="I514">
        <f t="shared" si="36"/>
        <v>53.05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37"/>
        <v>41825.208333333336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0">ROUND(E515/D515*100,0)</f>
        <v>39</v>
      </c>
      <c r="G515" t="s">
        <v>74</v>
      </c>
      <c r="H515">
        <v>35</v>
      </c>
      <c r="I515">
        <f t="shared" ref="I515:I578" si="41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42">(((L515/60)/60)/24)+DATE(1970,1,1)</f>
        <v>40430.208333333336</v>
      </c>
      <c r="P515" t="b">
        <v>0</v>
      </c>
      <c r="Q515" t="b">
        <v>0</v>
      </c>
      <c r="R515" t="s">
        <v>269</v>
      </c>
      <c r="S515" t="str">
        <f t="shared" ref="S515:S578" si="43">LEFT(R515,FIND("/",R515)-1)</f>
        <v>film &amp; video</v>
      </c>
      <c r="T515" t="str">
        <f t="shared" ref="T515:T578" si="44">RIGHT(R515,LEN(R515)-FIND("/",R515))</f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0"/>
        <v>22</v>
      </c>
      <c r="G516" t="s">
        <v>74</v>
      </c>
      <c r="H516">
        <v>528</v>
      </c>
      <c r="I516">
        <f t="shared" si="41"/>
        <v>58.95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42"/>
        <v>41614.25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0"/>
        <v>56</v>
      </c>
      <c r="G517" t="s">
        <v>14</v>
      </c>
      <c r="H517">
        <v>133</v>
      </c>
      <c r="I517">
        <f t="shared" si="41"/>
        <v>36.07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42"/>
        <v>40900.25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0"/>
        <v>43</v>
      </c>
      <c r="G518" t="s">
        <v>14</v>
      </c>
      <c r="H518">
        <v>846</v>
      </c>
      <c r="I518">
        <f t="shared" si="41"/>
        <v>63.03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42"/>
        <v>40396.208333333336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0"/>
        <v>112</v>
      </c>
      <c r="G519" t="s">
        <v>20</v>
      </c>
      <c r="H519">
        <v>78</v>
      </c>
      <c r="I519">
        <f t="shared" si="41"/>
        <v>84.72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42"/>
        <v>42860.208333333328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0"/>
        <v>7</v>
      </c>
      <c r="G520" t="s">
        <v>14</v>
      </c>
      <c r="H520">
        <v>10</v>
      </c>
      <c r="I520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42"/>
        <v>43154.25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0"/>
        <v>102</v>
      </c>
      <c r="G521" t="s">
        <v>20</v>
      </c>
      <c r="H521">
        <v>1773</v>
      </c>
      <c r="I521">
        <f t="shared" si="41"/>
        <v>101.98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42"/>
        <v>42012.25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0"/>
        <v>426</v>
      </c>
      <c r="G522" t="s">
        <v>20</v>
      </c>
      <c r="H522">
        <v>32</v>
      </c>
      <c r="I522">
        <f t="shared" si="41"/>
        <v>106.44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42"/>
        <v>43574.208333333328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0"/>
        <v>146</v>
      </c>
      <c r="G523" t="s">
        <v>20</v>
      </c>
      <c r="H523">
        <v>369</v>
      </c>
      <c r="I523">
        <f t="shared" si="41"/>
        <v>29.98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42"/>
        <v>42605.208333333328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0"/>
        <v>32</v>
      </c>
      <c r="G524" t="s">
        <v>14</v>
      </c>
      <c r="H524">
        <v>191</v>
      </c>
      <c r="I524">
        <f t="shared" si="41"/>
        <v>85.81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42"/>
        <v>41093.208333333336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0"/>
        <v>700</v>
      </c>
      <c r="G525" t="s">
        <v>20</v>
      </c>
      <c r="H525">
        <v>89</v>
      </c>
      <c r="I525">
        <f t="shared" si="41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42"/>
        <v>40241.25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0"/>
        <v>84</v>
      </c>
      <c r="G526" t="s">
        <v>14</v>
      </c>
      <c r="H526">
        <v>1979</v>
      </c>
      <c r="I526">
        <f t="shared" si="41"/>
        <v>41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42"/>
        <v>40294.208333333336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0"/>
        <v>84</v>
      </c>
      <c r="G527" t="s">
        <v>14</v>
      </c>
      <c r="H527">
        <v>63</v>
      </c>
      <c r="I527">
        <f t="shared" si="41"/>
        <v>28.06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42"/>
        <v>40505.25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0"/>
        <v>156</v>
      </c>
      <c r="G528" t="s">
        <v>20</v>
      </c>
      <c r="H528">
        <v>147</v>
      </c>
      <c r="I528">
        <f t="shared" si="41"/>
        <v>88.05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42"/>
        <v>42364.25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0"/>
        <v>100</v>
      </c>
      <c r="G529" t="s">
        <v>14</v>
      </c>
      <c r="H529">
        <v>6080</v>
      </c>
      <c r="I529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42"/>
        <v>42405.25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0"/>
        <v>80</v>
      </c>
      <c r="G530" t="s">
        <v>14</v>
      </c>
      <c r="H530">
        <v>80</v>
      </c>
      <c r="I530">
        <f t="shared" si="41"/>
        <v>90.34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42"/>
        <v>41601.25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0"/>
        <v>11</v>
      </c>
      <c r="G531" t="s">
        <v>14</v>
      </c>
      <c r="H531">
        <v>9</v>
      </c>
      <c r="I531">
        <f t="shared" si="41"/>
        <v>63.78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42"/>
        <v>41769.208333333336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0"/>
        <v>92</v>
      </c>
      <c r="G532" t="s">
        <v>14</v>
      </c>
      <c r="H532">
        <v>1784</v>
      </c>
      <c r="I532">
        <f t="shared" si="41"/>
        <v>54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42"/>
        <v>40421.208333333336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0"/>
        <v>96</v>
      </c>
      <c r="G533" t="s">
        <v>47</v>
      </c>
      <c r="H533">
        <v>3640</v>
      </c>
      <c r="I533">
        <f t="shared" si="41"/>
        <v>48.99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42"/>
        <v>41589.25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0"/>
        <v>503</v>
      </c>
      <c r="G534" t="s">
        <v>20</v>
      </c>
      <c r="H534">
        <v>126</v>
      </c>
      <c r="I534">
        <f t="shared" si="41"/>
        <v>63.86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42"/>
        <v>43125.25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0"/>
        <v>159</v>
      </c>
      <c r="G535" t="s">
        <v>20</v>
      </c>
      <c r="H535">
        <v>2218</v>
      </c>
      <c r="I535">
        <f t="shared" si="41"/>
        <v>83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42"/>
        <v>41479.208333333336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0"/>
        <v>15</v>
      </c>
      <c r="G536" t="s">
        <v>14</v>
      </c>
      <c r="H536">
        <v>243</v>
      </c>
      <c r="I536">
        <f t="shared" si="41"/>
        <v>55.08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42"/>
        <v>43329.208333333328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0"/>
        <v>482</v>
      </c>
      <c r="G537" t="s">
        <v>20</v>
      </c>
      <c r="H537">
        <v>202</v>
      </c>
      <c r="I537">
        <f t="shared" si="41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42"/>
        <v>43259.208333333328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0"/>
        <v>150</v>
      </c>
      <c r="G538" t="s">
        <v>20</v>
      </c>
      <c r="H538">
        <v>140</v>
      </c>
      <c r="I538">
        <f t="shared" si="41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42"/>
        <v>40414.208333333336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0"/>
        <v>117</v>
      </c>
      <c r="G539" t="s">
        <v>20</v>
      </c>
      <c r="H539">
        <v>1052</v>
      </c>
      <c r="I539">
        <f t="shared" si="41"/>
        <v>94.04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42"/>
        <v>43342.208333333328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0"/>
        <v>38</v>
      </c>
      <c r="G540" t="s">
        <v>14</v>
      </c>
      <c r="H540">
        <v>1296</v>
      </c>
      <c r="I540">
        <f t="shared" si="41"/>
        <v>44.01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42"/>
        <v>41539.208333333336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0"/>
        <v>73</v>
      </c>
      <c r="G541" t="s">
        <v>14</v>
      </c>
      <c r="H541">
        <v>77</v>
      </c>
      <c r="I541">
        <f t="shared" si="41"/>
        <v>92.47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42"/>
        <v>43647.208333333328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0"/>
        <v>266</v>
      </c>
      <c r="G542" t="s">
        <v>20</v>
      </c>
      <c r="H542">
        <v>247</v>
      </c>
      <c r="I542">
        <f t="shared" si="41"/>
        <v>57.07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42"/>
        <v>43225.208333333328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0"/>
        <v>24</v>
      </c>
      <c r="G543" t="s">
        <v>14</v>
      </c>
      <c r="H543">
        <v>395</v>
      </c>
      <c r="I543">
        <f t="shared" si="41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42"/>
        <v>42165.208333333328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0"/>
        <v>3</v>
      </c>
      <c r="G544" t="s">
        <v>14</v>
      </c>
      <c r="H544">
        <v>49</v>
      </c>
      <c r="I544">
        <f t="shared" si="41"/>
        <v>39.39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42"/>
        <v>42391.25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0"/>
        <v>16</v>
      </c>
      <c r="G545" t="s">
        <v>14</v>
      </c>
      <c r="H545">
        <v>180</v>
      </c>
      <c r="I545">
        <f t="shared" si="41"/>
        <v>77.02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42"/>
        <v>41528.208333333336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0"/>
        <v>277</v>
      </c>
      <c r="G546" t="s">
        <v>20</v>
      </c>
      <c r="H546">
        <v>84</v>
      </c>
      <c r="I546">
        <f t="shared" si="41"/>
        <v>92.17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42"/>
        <v>42377.25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0"/>
        <v>89</v>
      </c>
      <c r="G547" t="s">
        <v>14</v>
      </c>
      <c r="H547">
        <v>2690</v>
      </c>
      <c r="I547">
        <f t="shared" si="41"/>
        <v>61.01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42"/>
        <v>43824.25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0"/>
        <v>164</v>
      </c>
      <c r="G548" t="s">
        <v>20</v>
      </c>
      <c r="H548">
        <v>88</v>
      </c>
      <c r="I548">
        <f t="shared" si="41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42"/>
        <v>43360.208333333328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0"/>
        <v>969</v>
      </c>
      <c r="G549" t="s">
        <v>20</v>
      </c>
      <c r="H549">
        <v>156</v>
      </c>
      <c r="I549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42"/>
        <v>42029.25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0"/>
        <v>271</v>
      </c>
      <c r="G550" t="s">
        <v>20</v>
      </c>
      <c r="H550">
        <v>2985</v>
      </c>
      <c r="I550">
        <f t="shared" si="41"/>
        <v>59.99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42"/>
        <v>42461.208333333328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0"/>
        <v>284</v>
      </c>
      <c r="G551" t="s">
        <v>20</v>
      </c>
      <c r="H551">
        <v>762</v>
      </c>
      <c r="I551">
        <f t="shared" si="41"/>
        <v>110.03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42"/>
        <v>41422.208333333336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0"/>
        <v>4</v>
      </c>
      <c r="G552" t="s">
        <v>74</v>
      </c>
      <c r="H552">
        <v>1</v>
      </c>
      <c r="I552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42"/>
        <v>40968.25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0"/>
        <v>59</v>
      </c>
      <c r="G553" t="s">
        <v>14</v>
      </c>
      <c r="H553">
        <v>2779</v>
      </c>
      <c r="I553">
        <f t="shared" si="41"/>
        <v>38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42"/>
        <v>41993.25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0"/>
        <v>99</v>
      </c>
      <c r="G554" t="s">
        <v>14</v>
      </c>
      <c r="H554">
        <v>92</v>
      </c>
      <c r="I554">
        <f t="shared" si="41"/>
        <v>96.37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42"/>
        <v>42700.25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0"/>
        <v>44</v>
      </c>
      <c r="G555" t="s">
        <v>14</v>
      </c>
      <c r="H555">
        <v>1028</v>
      </c>
      <c r="I555">
        <f t="shared" si="41"/>
        <v>72.98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42"/>
        <v>40545.25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0"/>
        <v>152</v>
      </c>
      <c r="G556" t="s">
        <v>20</v>
      </c>
      <c r="H556">
        <v>554</v>
      </c>
      <c r="I556">
        <f t="shared" si="41"/>
        <v>26.01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42"/>
        <v>42723.25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0"/>
        <v>224</v>
      </c>
      <c r="G557" t="s">
        <v>20</v>
      </c>
      <c r="H557">
        <v>135</v>
      </c>
      <c r="I557">
        <f t="shared" si="41"/>
        <v>104.36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42"/>
        <v>41731.208333333336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0"/>
        <v>240</v>
      </c>
      <c r="G558" t="s">
        <v>20</v>
      </c>
      <c r="H558">
        <v>122</v>
      </c>
      <c r="I558">
        <f t="shared" si="41"/>
        <v>102.19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42"/>
        <v>40792.208333333336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0"/>
        <v>199</v>
      </c>
      <c r="G559" t="s">
        <v>20</v>
      </c>
      <c r="H559">
        <v>221</v>
      </c>
      <c r="I559">
        <f t="shared" si="41"/>
        <v>54.12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42"/>
        <v>42279.208333333328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0"/>
        <v>137</v>
      </c>
      <c r="G560" t="s">
        <v>20</v>
      </c>
      <c r="H560">
        <v>126</v>
      </c>
      <c r="I560">
        <f t="shared" si="41"/>
        <v>63.22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42"/>
        <v>42424.25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0"/>
        <v>101</v>
      </c>
      <c r="G561" t="s">
        <v>20</v>
      </c>
      <c r="H561">
        <v>1022</v>
      </c>
      <c r="I561">
        <f t="shared" si="41"/>
        <v>104.03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42"/>
        <v>42584.208333333328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0"/>
        <v>794</v>
      </c>
      <c r="G562" t="s">
        <v>20</v>
      </c>
      <c r="H562">
        <v>3177</v>
      </c>
      <c r="I562">
        <f t="shared" si="41"/>
        <v>49.99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42"/>
        <v>40865.25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0"/>
        <v>370</v>
      </c>
      <c r="G563" t="s">
        <v>20</v>
      </c>
      <c r="H563">
        <v>198</v>
      </c>
      <c r="I563">
        <f t="shared" si="41"/>
        <v>56.02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42"/>
        <v>40833.208333333336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0"/>
        <v>13</v>
      </c>
      <c r="G564" t="s">
        <v>14</v>
      </c>
      <c r="H564">
        <v>26</v>
      </c>
      <c r="I564">
        <f t="shared" si="41"/>
        <v>48.81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42"/>
        <v>43536.208333333328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0"/>
        <v>138</v>
      </c>
      <c r="G565" t="s">
        <v>20</v>
      </c>
      <c r="H565">
        <v>85</v>
      </c>
      <c r="I565">
        <f t="shared" si="41"/>
        <v>60.08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42"/>
        <v>43417.25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0"/>
        <v>84</v>
      </c>
      <c r="G566" t="s">
        <v>14</v>
      </c>
      <c r="H566">
        <v>1790</v>
      </c>
      <c r="I566">
        <f t="shared" si="41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42"/>
        <v>42078.208333333328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0"/>
        <v>205</v>
      </c>
      <c r="G567" t="s">
        <v>20</v>
      </c>
      <c r="H567">
        <v>3596</v>
      </c>
      <c r="I567">
        <f t="shared" si="41"/>
        <v>53.99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42"/>
        <v>40862.25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0"/>
        <v>44</v>
      </c>
      <c r="G568" t="s">
        <v>14</v>
      </c>
      <c r="H568">
        <v>37</v>
      </c>
      <c r="I568">
        <f t="shared" si="41"/>
        <v>111.46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42"/>
        <v>42424.25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0"/>
        <v>219</v>
      </c>
      <c r="G569" t="s">
        <v>20</v>
      </c>
      <c r="H569">
        <v>244</v>
      </c>
      <c r="I569">
        <f t="shared" si="41"/>
        <v>60.92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42"/>
        <v>41830.208333333336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0"/>
        <v>186</v>
      </c>
      <c r="G570" t="s">
        <v>20</v>
      </c>
      <c r="H570">
        <v>5180</v>
      </c>
      <c r="I570">
        <f t="shared" si="41"/>
        <v>26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42"/>
        <v>40374.208333333336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0"/>
        <v>237</v>
      </c>
      <c r="G571" t="s">
        <v>20</v>
      </c>
      <c r="H571">
        <v>589</v>
      </c>
      <c r="I571">
        <f t="shared" si="41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42"/>
        <v>40554.25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0"/>
        <v>306</v>
      </c>
      <c r="G572" t="s">
        <v>20</v>
      </c>
      <c r="H572">
        <v>2725</v>
      </c>
      <c r="I572">
        <f t="shared" si="41"/>
        <v>35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42"/>
        <v>41993.25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0"/>
        <v>94</v>
      </c>
      <c r="G573" t="s">
        <v>14</v>
      </c>
      <c r="H573">
        <v>35</v>
      </c>
      <c r="I573">
        <f t="shared" si="41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42"/>
        <v>42174.208333333328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0"/>
        <v>54</v>
      </c>
      <c r="G574" t="s">
        <v>74</v>
      </c>
      <c r="H574">
        <v>94</v>
      </c>
      <c r="I574">
        <f t="shared" si="41"/>
        <v>52.09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42"/>
        <v>42275.208333333328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0"/>
        <v>112</v>
      </c>
      <c r="G575" t="s">
        <v>20</v>
      </c>
      <c r="H575">
        <v>300</v>
      </c>
      <c r="I575">
        <f t="shared" si="41"/>
        <v>24.99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42"/>
        <v>41761.208333333336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0"/>
        <v>369</v>
      </c>
      <c r="G576" t="s">
        <v>20</v>
      </c>
      <c r="H576">
        <v>144</v>
      </c>
      <c r="I576">
        <f t="shared" si="41"/>
        <v>69.22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42"/>
        <v>43806.25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0"/>
        <v>63</v>
      </c>
      <c r="G577" t="s">
        <v>14</v>
      </c>
      <c r="H577">
        <v>558</v>
      </c>
      <c r="I577">
        <f t="shared" si="41"/>
        <v>93.94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42"/>
        <v>41779.208333333336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0"/>
        <v>65</v>
      </c>
      <c r="G578" t="s">
        <v>14</v>
      </c>
      <c r="H578">
        <v>64</v>
      </c>
      <c r="I578">
        <f t="shared" si="41"/>
        <v>98.41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42"/>
        <v>43040.208333333328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45">ROUND(E579/D579*100,0)</f>
        <v>19</v>
      </c>
      <c r="G579" t="s">
        <v>74</v>
      </c>
      <c r="H579">
        <v>37</v>
      </c>
      <c r="I579">
        <f t="shared" ref="I579:I642" si="46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47">(((L579/60)/60)/24)+DATE(1970,1,1)</f>
        <v>40613.25</v>
      </c>
      <c r="P579" t="b">
        <v>0</v>
      </c>
      <c r="Q579" t="b">
        <v>0</v>
      </c>
      <c r="R579" t="s">
        <v>159</v>
      </c>
      <c r="S579" t="str">
        <f t="shared" ref="S579:S642" si="48">LEFT(R579,FIND("/",R579)-1)</f>
        <v>music</v>
      </c>
      <c r="T579" t="str">
        <f t="shared" ref="T579:T642" si="49">RIGHT(R579,LEN(R579)-FIND("/",R579))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45"/>
        <v>17</v>
      </c>
      <c r="G580" t="s">
        <v>14</v>
      </c>
      <c r="H580">
        <v>245</v>
      </c>
      <c r="I580">
        <f t="shared" si="4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47"/>
        <v>40878.25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45"/>
        <v>101</v>
      </c>
      <c r="G581" t="s">
        <v>20</v>
      </c>
      <c r="H581">
        <v>87</v>
      </c>
      <c r="I581">
        <f t="shared" si="46"/>
        <v>72.06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47"/>
        <v>40762.208333333336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45"/>
        <v>342</v>
      </c>
      <c r="G582" t="s">
        <v>20</v>
      </c>
      <c r="H582">
        <v>3116</v>
      </c>
      <c r="I582">
        <f t="shared" si="46"/>
        <v>48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47"/>
        <v>41696.25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45"/>
        <v>64</v>
      </c>
      <c r="G583" t="s">
        <v>14</v>
      </c>
      <c r="H583">
        <v>71</v>
      </c>
      <c r="I583">
        <f t="shared" si="46"/>
        <v>54.1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47"/>
        <v>40662.208333333336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45"/>
        <v>52</v>
      </c>
      <c r="G584" t="s">
        <v>14</v>
      </c>
      <c r="H584">
        <v>42</v>
      </c>
      <c r="I584">
        <f t="shared" si="46"/>
        <v>107.88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47"/>
        <v>42165.208333333328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45"/>
        <v>322</v>
      </c>
      <c r="G585" t="s">
        <v>20</v>
      </c>
      <c r="H585">
        <v>909</v>
      </c>
      <c r="I585">
        <f t="shared" si="46"/>
        <v>67.03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47"/>
        <v>40959.25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45"/>
        <v>120</v>
      </c>
      <c r="G586" t="s">
        <v>20</v>
      </c>
      <c r="H586">
        <v>1613</v>
      </c>
      <c r="I586">
        <f t="shared" si="4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47"/>
        <v>41024.208333333336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45"/>
        <v>147</v>
      </c>
      <c r="G587" t="s">
        <v>20</v>
      </c>
      <c r="H587">
        <v>136</v>
      </c>
      <c r="I587">
        <f t="shared" si="46"/>
        <v>96.07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47"/>
        <v>40255.208333333336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45"/>
        <v>951</v>
      </c>
      <c r="G588" t="s">
        <v>20</v>
      </c>
      <c r="H588">
        <v>130</v>
      </c>
      <c r="I588">
        <f t="shared" si="46"/>
        <v>51.18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47"/>
        <v>40499.25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45"/>
        <v>73</v>
      </c>
      <c r="G589" t="s">
        <v>14</v>
      </c>
      <c r="H589">
        <v>156</v>
      </c>
      <c r="I589">
        <f t="shared" si="46"/>
        <v>43.92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47"/>
        <v>43484.25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45"/>
        <v>79</v>
      </c>
      <c r="G590" t="s">
        <v>14</v>
      </c>
      <c r="H590">
        <v>1368</v>
      </c>
      <c r="I590">
        <f t="shared" si="46"/>
        <v>91.02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47"/>
        <v>40262.208333333336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45"/>
        <v>65</v>
      </c>
      <c r="G591" t="s">
        <v>14</v>
      </c>
      <c r="H591">
        <v>102</v>
      </c>
      <c r="I591">
        <f t="shared" si="46"/>
        <v>50.13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47"/>
        <v>42190.208333333328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45"/>
        <v>82</v>
      </c>
      <c r="G592" t="s">
        <v>14</v>
      </c>
      <c r="H592">
        <v>86</v>
      </c>
      <c r="I592">
        <f t="shared" si="46"/>
        <v>67.72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47"/>
        <v>41994.25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45"/>
        <v>1038</v>
      </c>
      <c r="G593" t="s">
        <v>20</v>
      </c>
      <c r="H593">
        <v>102</v>
      </c>
      <c r="I593">
        <f t="shared" si="46"/>
        <v>61.04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47"/>
        <v>40373.208333333336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45"/>
        <v>13</v>
      </c>
      <c r="G594" t="s">
        <v>14</v>
      </c>
      <c r="H594">
        <v>253</v>
      </c>
      <c r="I594">
        <f t="shared" si="4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47"/>
        <v>41789.208333333336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45"/>
        <v>155</v>
      </c>
      <c r="G595" t="s">
        <v>20</v>
      </c>
      <c r="H595">
        <v>4006</v>
      </c>
      <c r="I595">
        <f t="shared" si="46"/>
        <v>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47"/>
        <v>41724.208333333336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45"/>
        <v>7</v>
      </c>
      <c r="G596" t="s">
        <v>14</v>
      </c>
      <c r="H596">
        <v>157</v>
      </c>
      <c r="I596">
        <f t="shared" si="46"/>
        <v>71.13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47"/>
        <v>42548.208333333328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45"/>
        <v>209</v>
      </c>
      <c r="G597" t="s">
        <v>20</v>
      </c>
      <c r="H597">
        <v>1629</v>
      </c>
      <c r="I597">
        <f t="shared" si="46"/>
        <v>89.99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47"/>
        <v>40253.208333333336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45"/>
        <v>100</v>
      </c>
      <c r="G598" t="s">
        <v>14</v>
      </c>
      <c r="H598">
        <v>183</v>
      </c>
      <c r="I598">
        <f t="shared" si="46"/>
        <v>43.03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47"/>
        <v>42434.25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45"/>
        <v>202</v>
      </c>
      <c r="G599" t="s">
        <v>20</v>
      </c>
      <c r="H599">
        <v>2188</v>
      </c>
      <c r="I599">
        <f t="shared" si="46"/>
        <v>68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47"/>
        <v>43786.25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45"/>
        <v>162</v>
      </c>
      <c r="G600" t="s">
        <v>20</v>
      </c>
      <c r="H600">
        <v>2409</v>
      </c>
      <c r="I600">
        <f t="shared" si="46"/>
        <v>73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47"/>
        <v>40344.208333333336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45"/>
        <v>4</v>
      </c>
      <c r="G601" t="s">
        <v>14</v>
      </c>
      <c r="H601">
        <v>82</v>
      </c>
      <c r="I601">
        <f t="shared" si="46"/>
        <v>62.34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47"/>
        <v>42047.25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45"/>
        <v>5</v>
      </c>
      <c r="G602" t="s">
        <v>14</v>
      </c>
      <c r="H602">
        <v>1</v>
      </c>
      <c r="I602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47"/>
        <v>41485.208333333336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45"/>
        <v>207</v>
      </c>
      <c r="G603" t="s">
        <v>20</v>
      </c>
      <c r="H603">
        <v>194</v>
      </c>
      <c r="I603">
        <f t="shared" si="4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47"/>
        <v>41789.208333333336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45"/>
        <v>128</v>
      </c>
      <c r="G604" t="s">
        <v>20</v>
      </c>
      <c r="H604">
        <v>1140</v>
      </c>
      <c r="I604">
        <f t="shared" si="46"/>
        <v>79.98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47"/>
        <v>42160.208333333328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45"/>
        <v>120</v>
      </c>
      <c r="G605" t="s">
        <v>20</v>
      </c>
      <c r="H605">
        <v>102</v>
      </c>
      <c r="I605">
        <f t="shared" si="46"/>
        <v>62.18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47"/>
        <v>43573.208333333328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45"/>
        <v>171</v>
      </c>
      <c r="G606" t="s">
        <v>20</v>
      </c>
      <c r="H606">
        <v>2857</v>
      </c>
      <c r="I606">
        <f t="shared" si="46"/>
        <v>53.01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47"/>
        <v>40565.25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45"/>
        <v>187</v>
      </c>
      <c r="G607" t="s">
        <v>20</v>
      </c>
      <c r="H607">
        <v>107</v>
      </c>
      <c r="I607">
        <f t="shared" si="46"/>
        <v>57.74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47"/>
        <v>42280.208333333328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45"/>
        <v>188</v>
      </c>
      <c r="G608" t="s">
        <v>20</v>
      </c>
      <c r="H608">
        <v>160</v>
      </c>
      <c r="I608">
        <f t="shared" si="46"/>
        <v>40.03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47"/>
        <v>42436.25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45"/>
        <v>131</v>
      </c>
      <c r="G609" t="s">
        <v>20</v>
      </c>
      <c r="H609">
        <v>2230</v>
      </c>
      <c r="I609">
        <f t="shared" si="46"/>
        <v>81.02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47"/>
        <v>41721.208333333336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45"/>
        <v>284</v>
      </c>
      <c r="G610" t="s">
        <v>20</v>
      </c>
      <c r="H610">
        <v>316</v>
      </c>
      <c r="I610">
        <f t="shared" si="4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47"/>
        <v>43530.25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45"/>
        <v>120</v>
      </c>
      <c r="G611" t="s">
        <v>20</v>
      </c>
      <c r="H611">
        <v>117</v>
      </c>
      <c r="I611">
        <f t="shared" si="46"/>
        <v>102.92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47"/>
        <v>43481.25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45"/>
        <v>419</v>
      </c>
      <c r="G612" t="s">
        <v>20</v>
      </c>
      <c r="H612">
        <v>6406</v>
      </c>
      <c r="I612">
        <f t="shared" si="46"/>
        <v>28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47"/>
        <v>41259.25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45"/>
        <v>14</v>
      </c>
      <c r="G613" t="s">
        <v>74</v>
      </c>
      <c r="H613">
        <v>15</v>
      </c>
      <c r="I613">
        <f t="shared" si="46"/>
        <v>75.73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47"/>
        <v>41480.208333333336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45"/>
        <v>139</v>
      </c>
      <c r="G614" t="s">
        <v>20</v>
      </c>
      <c r="H614">
        <v>192</v>
      </c>
      <c r="I614">
        <f t="shared" si="46"/>
        <v>45.03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47"/>
        <v>40474.208333333336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45"/>
        <v>174</v>
      </c>
      <c r="G615" t="s">
        <v>20</v>
      </c>
      <c r="H615">
        <v>26</v>
      </c>
      <c r="I615">
        <f t="shared" si="46"/>
        <v>73.62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47"/>
        <v>42973.208333333328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45"/>
        <v>155</v>
      </c>
      <c r="G616" t="s">
        <v>20</v>
      </c>
      <c r="H616">
        <v>723</v>
      </c>
      <c r="I616">
        <f t="shared" si="46"/>
        <v>56.99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47"/>
        <v>42746.25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45"/>
        <v>170</v>
      </c>
      <c r="G617" t="s">
        <v>20</v>
      </c>
      <c r="H617">
        <v>170</v>
      </c>
      <c r="I617">
        <f t="shared" si="4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47"/>
        <v>42489.208333333328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45"/>
        <v>190</v>
      </c>
      <c r="G618" t="s">
        <v>20</v>
      </c>
      <c r="H618">
        <v>238</v>
      </c>
      <c r="I618">
        <f t="shared" si="46"/>
        <v>50.96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47"/>
        <v>41537.208333333336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45"/>
        <v>250</v>
      </c>
      <c r="G619" t="s">
        <v>20</v>
      </c>
      <c r="H619">
        <v>55</v>
      </c>
      <c r="I619">
        <f t="shared" si="46"/>
        <v>63.56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47"/>
        <v>41794.208333333336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45"/>
        <v>49</v>
      </c>
      <c r="G620" t="s">
        <v>14</v>
      </c>
      <c r="H620">
        <v>1198</v>
      </c>
      <c r="I620">
        <f t="shared" si="46"/>
        <v>81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47"/>
        <v>41396.208333333336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45"/>
        <v>28</v>
      </c>
      <c r="G621" t="s">
        <v>14</v>
      </c>
      <c r="H621">
        <v>648</v>
      </c>
      <c r="I621">
        <f t="shared" si="46"/>
        <v>86.04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47"/>
        <v>40669.208333333336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45"/>
        <v>268</v>
      </c>
      <c r="G622" t="s">
        <v>20</v>
      </c>
      <c r="H622">
        <v>128</v>
      </c>
      <c r="I622">
        <f t="shared" si="46"/>
        <v>90.04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47"/>
        <v>42559.208333333328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45"/>
        <v>620</v>
      </c>
      <c r="G623" t="s">
        <v>20</v>
      </c>
      <c r="H623">
        <v>2144</v>
      </c>
      <c r="I623">
        <f t="shared" si="4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47"/>
        <v>42626.208333333328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45"/>
        <v>3</v>
      </c>
      <c r="G624" t="s">
        <v>14</v>
      </c>
      <c r="H624">
        <v>64</v>
      </c>
      <c r="I624">
        <f t="shared" si="46"/>
        <v>92.44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47"/>
        <v>43205.208333333328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45"/>
        <v>160</v>
      </c>
      <c r="G625" t="s">
        <v>20</v>
      </c>
      <c r="H625">
        <v>2693</v>
      </c>
      <c r="I625">
        <f t="shared" si="46"/>
        <v>56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47"/>
        <v>42201.208333333328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45"/>
        <v>279</v>
      </c>
      <c r="G626" t="s">
        <v>20</v>
      </c>
      <c r="H626">
        <v>432</v>
      </c>
      <c r="I626">
        <f t="shared" si="4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47"/>
        <v>42029.25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45"/>
        <v>77</v>
      </c>
      <c r="G627" t="s">
        <v>14</v>
      </c>
      <c r="H627">
        <v>62</v>
      </c>
      <c r="I627">
        <f t="shared" si="46"/>
        <v>93.6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47"/>
        <v>43857.25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45"/>
        <v>206</v>
      </c>
      <c r="G628" t="s">
        <v>20</v>
      </c>
      <c r="H628">
        <v>189</v>
      </c>
      <c r="I628">
        <f t="shared" si="46"/>
        <v>69.87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47"/>
        <v>40449.208333333336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45"/>
        <v>694</v>
      </c>
      <c r="G629" t="s">
        <v>20</v>
      </c>
      <c r="H629">
        <v>154</v>
      </c>
      <c r="I629">
        <f t="shared" si="46"/>
        <v>72.13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47"/>
        <v>40345.208333333336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45"/>
        <v>152</v>
      </c>
      <c r="G630" t="s">
        <v>20</v>
      </c>
      <c r="H630">
        <v>96</v>
      </c>
      <c r="I630">
        <f t="shared" si="46"/>
        <v>30.04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47"/>
        <v>40455.208333333336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45"/>
        <v>65</v>
      </c>
      <c r="G631" t="s">
        <v>14</v>
      </c>
      <c r="H631">
        <v>750</v>
      </c>
      <c r="I631">
        <f t="shared" si="46"/>
        <v>73.97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47"/>
        <v>42557.208333333328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45"/>
        <v>63</v>
      </c>
      <c r="G632" t="s">
        <v>74</v>
      </c>
      <c r="H632">
        <v>87</v>
      </c>
      <c r="I632">
        <f t="shared" si="46"/>
        <v>68.66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47"/>
        <v>43586.208333333328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45"/>
        <v>310</v>
      </c>
      <c r="G633" t="s">
        <v>20</v>
      </c>
      <c r="H633">
        <v>3063</v>
      </c>
      <c r="I633">
        <f t="shared" si="46"/>
        <v>59.99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47"/>
        <v>43550.208333333328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45"/>
        <v>43</v>
      </c>
      <c r="G634" t="s">
        <v>47</v>
      </c>
      <c r="H634">
        <v>278</v>
      </c>
      <c r="I634">
        <f t="shared" si="46"/>
        <v>111.16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47"/>
        <v>41945.208333333336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45"/>
        <v>83</v>
      </c>
      <c r="G635" t="s">
        <v>14</v>
      </c>
      <c r="H635">
        <v>105</v>
      </c>
      <c r="I635">
        <f t="shared" si="46"/>
        <v>53.04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47"/>
        <v>42315.25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45"/>
        <v>79</v>
      </c>
      <c r="G636" t="s">
        <v>74</v>
      </c>
      <c r="H636">
        <v>1658</v>
      </c>
      <c r="I636">
        <f t="shared" si="46"/>
        <v>55.99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47"/>
        <v>42819.208333333328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45"/>
        <v>114</v>
      </c>
      <c r="G637" t="s">
        <v>20</v>
      </c>
      <c r="H637">
        <v>2266</v>
      </c>
      <c r="I637">
        <f t="shared" si="4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47"/>
        <v>41314.25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45"/>
        <v>65</v>
      </c>
      <c r="G638" t="s">
        <v>14</v>
      </c>
      <c r="H638">
        <v>2604</v>
      </c>
      <c r="I638">
        <f t="shared" si="46"/>
        <v>49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47"/>
        <v>40926.25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45"/>
        <v>79</v>
      </c>
      <c r="G639" t="s">
        <v>14</v>
      </c>
      <c r="H639">
        <v>65</v>
      </c>
      <c r="I639">
        <f t="shared" si="46"/>
        <v>103.85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47"/>
        <v>42688.25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45"/>
        <v>11</v>
      </c>
      <c r="G640" t="s">
        <v>14</v>
      </c>
      <c r="H640">
        <v>94</v>
      </c>
      <c r="I640">
        <f t="shared" si="46"/>
        <v>99.13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47"/>
        <v>40386.208333333336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45"/>
        <v>56</v>
      </c>
      <c r="G641" t="s">
        <v>47</v>
      </c>
      <c r="H641">
        <v>45</v>
      </c>
      <c r="I641">
        <f t="shared" si="46"/>
        <v>107.38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45"/>
        <v>17</v>
      </c>
      <c r="G642" t="s">
        <v>14</v>
      </c>
      <c r="H642">
        <v>257</v>
      </c>
      <c r="I642">
        <f t="shared" si="46"/>
        <v>76.92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47"/>
        <v>42387.25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50">ROUND(E643/D643*100,0)</f>
        <v>120</v>
      </c>
      <c r="G643" t="s">
        <v>20</v>
      </c>
      <c r="H643">
        <v>194</v>
      </c>
      <c r="I643">
        <f t="shared" ref="I643:I706" si="5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52">(((L643/60)/60)/24)+DATE(1970,1,1)</f>
        <v>42786.25</v>
      </c>
      <c r="P643" t="b">
        <v>0</v>
      </c>
      <c r="Q643" t="b">
        <v>0</v>
      </c>
      <c r="R643" t="s">
        <v>33</v>
      </c>
      <c r="S643" t="str">
        <f t="shared" ref="S643:S706" si="53">LEFT(R643,FIND("/",R643)-1)</f>
        <v>theater</v>
      </c>
      <c r="T643" t="str">
        <f t="shared" ref="T643:T706" si="54">RIGHT(R643,LEN(R643)-FIND("/",R643))</f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50"/>
        <v>145</v>
      </c>
      <c r="G644" t="s">
        <v>20</v>
      </c>
      <c r="H644">
        <v>129</v>
      </c>
      <c r="I644">
        <f t="shared" si="5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52"/>
        <v>43451.25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50"/>
        <v>221</v>
      </c>
      <c r="G645" t="s">
        <v>20</v>
      </c>
      <c r="H645">
        <v>375</v>
      </c>
      <c r="I645">
        <f t="shared" si="51"/>
        <v>87.96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52"/>
        <v>42795.25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50"/>
        <v>48</v>
      </c>
      <c r="G646" t="s">
        <v>14</v>
      </c>
      <c r="H646">
        <v>2928</v>
      </c>
      <c r="I646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52"/>
        <v>43452.25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50"/>
        <v>93</v>
      </c>
      <c r="G647" t="s">
        <v>14</v>
      </c>
      <c r="H647">
        <v>4697</v>
      </c>
      <c r="I647">
        <f t="shared" si="51"/>
        <v>38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52"/>
        <v>43369.208333333328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50"/>
        <v>89</v>
      </c>
      <c r="G648" t="s">
        <v>14</v>
      </c>
      <c r="H648">
        <v>2915</v>
      </c>
      <c r="I648">
        <f t="shared" si="51"/>
        <v>30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52"/>
        <v>41346.208333333336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50"/>
        <v>41</v>
      </c>
      <c r="G649" t="s">
        <v>14</v>
      </c>
      <c r="H649">
        <v>18</v>
      </c>
      <c r="I649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52"/>
        <v>43199.208333333328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50"/>
        <v>63</v>
      </c>
      <c r="G650" t="s">
        <v>74</v>
      </c>
      <c r="H650">
        <v>723</v>
      </c>
      <c r="I650">
        <f t="shared" si="51"/>
        <v>85.99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52"/>
        <v>42922.208333333328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50"/>
        <v>48</v>
      </c>
      <c r="G651" t="s">
        <v>14</v>
      </c>
      <c r="H651">
        <v>602</v>
      </c>
      <c r="I651">
        <f t="shared" si="51"/>
        <v>98.01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52"/>
        <v>40471.208333333336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50"/>
        <v>2</v>
      </c>
      <c r="G652" t="s">
        <v>14</v>
      </c>
      <c r="H652">
        <v>1</v>
      </c>
      <c r="I652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52"/>
        <v>41828.208333333336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50"/>
        <v>88</v>
      </c>
      <c r="G653" t="s">
        <v>14</v>
      </c>
      <c r="H653">
        <v>3868</v>
      </c>
      <c r="I653">
        <f t="shared" si="5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52"/>
        <v>41692.25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50"/>
        <v>127</v>
      </c>
      <c r="G654" t="s">
        <v>20</v>
      </c>
      <c r="H654">
        <v>409</v>
      </c>
      <c r="I654">
        <f t="shared" si="51"/>
        <v>31.01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52"/>
        <v>42587.208333333328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50"/>
        <v>2339</v>
      </c>
      <c r="G655" t="s">
        <v>20</v>
      </c>
      <c r="H655">
        <v>234</v>
      </c>
      <c r="I655">
        <f t="shared" si="51"/>
        <v>59.97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52"/>
        <v>42468.208333333328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50"/>
        <v>508</v>
      </c>
      <c r="G656" t="s">
        <v>20</v>
      </c>
      <c r="H656">
        <v>3016</v>
      </c>
      <c r="I656">
        <f t="shared" si="51"/>
        <v>59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52"/>
        <v>42240.208333333328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50"/>
        <v>191</v>
      </c>
      <c r="G657" t="s">
        <v>20</v>
      </c>
      <c r="H657">
        <v>264</v>
      </c>
      <c r="I657">
        <f t="shared" si="51"/>
        <v>50.05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52"/>
        <v>42796.25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50"/>
        <v>42</v>
      </c>
      <c r="G658" t="s">
        <v>14</v>
      </c>
      <c r="H658">
        <v>504</v>
      </c>
      <c r="I658">
        <f t="shared" si="51"/>
        <v>98.97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52"/>
        <v>43097.25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50"/>
        <v>8</v>
      </c>
      <c r="G659" t="s">
        <v>14</v>
      </c>
      <c r="H659">
        <v>14</v>
      </c>
      <c r="I659">
        <f t="shared" si="51"/>
        <v>58.86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52"/>
        <v>43096.25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50"/>
        <v>60</v>
      </c>
      <c r="G660" t="s">
        <v>74</v>
      </c>
      <c r="H660">
        <v>390</v>
      </c>
      <c r="I660">
        <f t="shared" si="5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52"/>
        <v>42246.208333333328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50"/>
        <v>47</v>
      </c>
      <c r="G661" t="s">
        <v>14</v>
      </c>
      <c r="H661">
        <v>750</v>
      </c>
      <c r="I661">
        <f t="shared" si="5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52"/>
        <v>40570.25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50"/>
        <v>82</v>
      </c>
      <c r="G662" t="s">
        <v>14</v>
      </c>
      <c r="H662">
        <v>77</v>
      </c>
      <c r="I662">
        <f t="shared" si="51"/>
        <v>96.6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52"/>
        <v>42237.208333333328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50"/>
        <v>54</v>
      </c>
      <c r="G663" t="s">
        <v>14</v>
      </c>
      <c r="H663">
        <v>752</v>
      </c>
      <c r="I663">
        <f t="shared" si="5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52"/>
        <v>40996.208333333336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50"/>
        <v>98</v>
      </c>
      <c r="G664" t="s">
        <v>14</v>
      </c>
      <c r="H664">
        <v>131</v>
      </c>
      <c r="I664">
        <f t="shared" si="51"/>
        <v>67.98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52"/>
        <v>43443.25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50"/>
        <v>77</v>
      </c>
      <c r="G665" t="s">
        <v>14</v>
      </c>
      <c r="H665">
        <v>87</v>
      </c>
      <c r="I665">
        <f t="shared" si="51"/>
        <v>88.78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52"/>
        <v>40458.208333333336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50"/>
        <v>33</v>
      </c>
      <c r="G666" t="s">
        <v>14</v>
      </c>
      <c r="H666">
        <v>1063</v>
      </c>
      <c r="I666">
        <f t="shared" si="51"/>
        <v>25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52"/>
        <v>40959.25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50"/>
        <v>240</v>
      </c>
      <c r="G667" t="s">
        <v>20</v>
      </c>
      <c r="H667">
        <v>272</v>
      </c>
      <c r="I667">
        <f t="shared" si="51"/>
        <v>44.92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52"/>
        <v>40733.208333333336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50"/>
        <v>64</v>
      </c>
      <c r="G668" t="s">
        <v>74</v>
      </c>
      <c r="H668">
        <v>25</v>
      </c>
      <c r="I668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52"/>
        <v>41516.208333333336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50"/>
        <v>176</v>
      </c>
      <c r="G669" t="s">
        <v>20</v>
      </c>
      <c r="H669">
        <v>419</v>
      </c>
      <c r="I669">
        <f t="shared" si="51"/>
        <v>29.01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52"/>
        <v>41892.208333333336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50"/>
        <v>20</v>
      </c>
      <c r="G670" t="s">
        <v>14</v>
      </c>
      <c r="H670">
        <v>76</v>
      </c>
      <c r="I670">
        <f t="shared" si="51"/>
        <v>73.59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52"/>
        <v>41122.208333333336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50"/>
        <v>359</v>
      </c>
      <c r="G671" t="s">
        <v>20</v>
      </c>
      <c r="H671">
        <v>1621</v>
      </c>
      <c r="I671">
        <f t="shared" si="5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52"/>
        <v>42912.208333333328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50"/>
        <v>469</v>
      </c>
      <c r="G672" t="s">
        <v>20</v>
      </c>
      <c r="H672">
        <v>1101</v>
      </c>
      <c r="I672">
        <f t="shared" si="5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52"/>
        <v>42425.25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50"/>
        <v>122</v>
      </c>
      <c r="G673" t="s">
        <v>20</v>
      </c>
      <c r="H673">
        <v>1073</v>
      </c>
      <c r="I673">
        <f t="shared" si="5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52"/>
        <v>40390.208333333336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50"/>
        <v>56</v>
      </c>
      <c r="G674" t="s">
        <v>14</v>
      </c>
      <c r="H674">
        <v>4428</v>
      </c>
      <c r="I674">
        <f t="shared" si="51"/>
        <v>25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52"/>
        <v>43180.208333333328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50"/>
        <v>44</v>
      </c>
      <c r="G675" t="s">
        <v>14</v>
      </c>
      <c r="H675">
        <v>58</v>
      </c>
      <c r="I675">
        <f t="shared" si="5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52"/>
        <v>42475.208333333328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50"/>
        <v>34</v>
      </c>
      <c r="G676" t="s">
        <v>74</v>
      </c>
      <c r="H676">
        <v>1218</v>
      </c>
      <c r="I676">
        <f t="shared" si="51"/>
        <v>47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52"/>
        <v>40774.208333333336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50"/>
        <v>123</v>
      </c>
      <c r="G677" t="s">
        <v>20</v>
      </c>
      <c r="H677">
        <v>331</v>
      </c>
      <c r="I677">
        <f t="shared" si="51"/>
        <v>36.04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52"/>
        <v>43719.208333333328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50"/>
        <v>190</v>
      </c>
      <c r="G678" t="s">
        <v>20</v>
      </c>
      <c r="H678">
        <v>1170</v>
      </c>
      <c r="I678">
        <f t="shared" si="5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52"/>
        <v>41178.208333333336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50"/>
        <v>84</v>
      </c>
      <c r="G679" t="s">
        <v>14</v>
      </c>
      <c r="H679">
        <v>111</v>
      </c>
      <c r="I679">
        <f t="shared" si="51"/>
        <v>39.93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52"/>
        <v>42561.208333333328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50"/>
        <v>18</v>
      </c>
      <c r="G680" t="s">
        <v>74</v>
      </c>
      <c r="H680">
        <v>215</v>
      </c>
      <c r="I680">
        <f t="shared" si="51"/>
        <v>83.16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52"/>
        <v>43484.25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50"/>
        <v>1037</v>
      </c>
      <c r="G681" t="s">
        <v>20</v>
      </c>
      <c r="H681">
        <v>363</v>
      </c>
      <c r="I681">
        <f t="shared" si="5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52"/>
        <v>43756.208333333328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50"/>
        <v>97</v>
      </c>
      <c r="G682" t="s">
        <v>14</v>
      </c>
      <c r="H682">
        <v>2955</v>
      </c>
      <c r="I682">
        <f t="shared" si="51"/>
        <v>47.99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52"/>
        <v>43813.25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50"/>
        <v>86</v>
      </c>
      <c r="G683" t="s">
        <v>14</v>
      </c>
      <c r="H683">
        <v>1657</v>
      </c>
      <c r="I683">
        <f t="shared" si="51"/>
        <v>95.98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52"/>
        <v>40898.25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50"/>
        <v>150</v>
      </c>
      <c r="G684" t="s">
        <v>20</v>
      </c>
      <c r="H684">
        <v>103</v>
      </c>
      <c r="I684">
        <f t="shared" si="51"/>
        <v>78.73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52"/>
        <v>41619.25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50"/>
        <v>358</v>
      </c>
      <c r="G685" t="s">
        <v>20</v>
      </c>
      <c r="H685">
        <v>147</v>
      </c>
      <c r="I685">
        <f t="shared" si="51"/>
        <v>56.08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52"/>
        <v>43359.208333333328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50"/>
        <v>543</v>
      </c>
      <c r="G686" t="s">
        <v>20</v>
      </c>
      <c r="H686">
        <v>110</v>
      </c>
      <c r="I686">
        <f t="shared" si="51"/>
        <v>69.09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52"/>
        <v>40358.208333333336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50"/>
        <v>68</v>
      </c>
      <c r="G687" t="s">
        <v>14</v>
      </c>
      <c r="H687">
        <v>926</v>
      </c>
      <c r="I687">
        <f t="shared" si="5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52"/>
        <v>42239.208333333328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50"/>
        <v>192</v>
      </c>
      <c r="G688" t="s">
        <v>20</v>
      </c>
      <c r="H688">
        <v>134</v>
      </c>
      <c r="I688">
        <f t="shared" si="5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52"/>
        <v>43186.208333333328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50"/>
        <v>932</v>
      </c>
      <c r="G689" t="s">
        <v>20</v>
      </c>
      <c r="H689">
        <v>269</v>
      </c>
      <c r="I689">
        <f t="shared" si="51"/>
        <v>51.97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52"/>
        <v>42806.25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50"/>
        <v>429</v>
      </c>
      <c r="G690" t="s">
        <v>20</v>
      </c>
      <c r="H690">
        <v>175</v>
      </c>
      <c r="I690">
        <f t="shared" si="51"/>
        <v>71.14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52"/>
        <v>43475.25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50"/>
        <v>101</v>
      </c>
      <c r="G691" t="s">
        <v>20</v>
      </c>
      <c r="H691">
        <v>69</v>
      </c>
      <c r="I691">
        <f t="shared" si="5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52"/>
        <v>41576.208333333336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50"/>
        <v>227</v>
      </c>
      <c r="G692" t="s">
        <v>20</v>
      </c>
      <c r="H692">
        <v>190</v>
      </c>
      <c r="I692">
        <f t="shared" si="51"/>
        <v>42.94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52"/>
        <v>40874.25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50"/>
        <v>142</v>
      </c>
      <c r="G693" t="s">
        <v>20</v>
      </c>
      <c r="H693">
        <v>237</v>
      </c>
      <c r="I693">
        <f t="shared" si="51"/>
        <v>30.04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52"/>
        <v>41185.208333333336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50"/>
        <v>91</v>
      </c>
      <c r="G694" t="s">
        <v>14</v>
      </c>
      <c r="H694">
        <v>77</v>
      </c>
      <c r="I694">
        <f t="shared" si="51"/>
        <v>70.62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52"/>
        <v>43655.208333333328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50"/>
        <v>64</v>
      </c>
      <c r="G695" t="s">
        <v>14</v>
      </c>
      <c r="H695">
        <v>1748</v>
      </c>
      <c r="I695">
        <f t="shared" si="51"/>
        <v>66.02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52"/>
        <v>43025.208333333328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50"/>
        <v>84</v>
      </c>
      <c r="G696" t="s">
        <v>14</v>
      </c>
      <c r="H696">
        <v>79</v>
      </c>
      <c r="I696">
        <f t="shared" si="51"/>
        <v>96.91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52"/>
        <v>43066.25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50"/>
        <v>134</v>
      </c>
      <c r="G697" t="s">
        <v>20</v>
      </c>
      <c r="H697">
        <v>196</v>
      </c>
      <c r="I697">
        <f t="shared" si="5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52"/>
        <v>42322.25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50"/>
        <v>59</v>
      </c>
      <c r="G698" t="s">
        <v>14</v>
      </c>
      <c r="H698">
        <v>889</v>
      </c>
      <c r="I698">
        <f t="shared" si="5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52"/>
        <v>42114.208333333328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50"/>
        <v>153</v>
      </c>
      <c r="G699" t="s">
        <v>20</v>
      </c>
      <c r="H699">
        <v>7295</v>
      </c>
      <c r="I699">
        <f t="shared" si="51"/>
        <v>27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52"/>
        <v>43190.208333333328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50"/>
        <v>447</v>
      </c>
      <c r="G700" t="s">
        <v>20</v>
      </c>
      <c r="H700">
        <v>2893</v>
      </c>
      <c r="I700">
        <f t="shared" si="51"/>
        <v>65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52"/>
        <v>40871.25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50"/>
        <v>84</v>
      </c>
      <c r="G701" t="s">
        <v>14</v>
      </c>
      <c r="H701">
        <v>56</v>
      </c>
      <c r="I701">
        <f t="shared" si="5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52"/>
        <v>43641.208333333328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50"/>
        <v>3</v>
      </c>
      <c r="G702" t="s">
        <v>14</v>
      </c>
      <c r="H702">
        <v>1</v>
      </c>
      <c r="I702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52"/>
        <v>40203.25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50"/>
        <v>175</v>
      </c>
      <c r="G703" t="s">
        <v>20</v>
      </c>
      <c r="H703">
        <v>820</v>
      </c>
      <c r="I703">
        <f t="shared" si="5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52"/>
        <v>40629.208333333336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50"/>
        <v>54</v>
      </c>
      <c r="G704" t="s">
        <v>14</v>
      </c>
      <c r="H704">
        <v>83</v>
      </c>
      <c r="I704">
        <f t="shared" si="51"/>
        <v>56.75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52"/>
        <v>41477.208333333336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50"/>
        <v>312</v>
      </c>
      <c r="G705" t="s">
        <v>20</v>
      </c>
      <c r="H705">
        <v>2038</v>
      </c>
      <c r="I705">
        <f t="shared" si="51"/>
        <v>97.02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52"/>
        <v>41020.208333333336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50"/>
        <v>123</v>
      </c>
      <c r="G706" t="s">
        <v>20</v>
      </c>
      <c r="H706">
        <v>116</v>
      </c>
      <c r="I706">
        <f t="shared" si="51"/>
        <v>92.09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52"/>
        <v>42555.208333333328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55">ROUND(E707/D707*100,0)</f>
        <v>99</v>
      </c>
      <c r="G707" t="s">
        <v>14</v>
      </c>
      <c r="H707">
        <v>2025</v>
      </c>
      <c r="I707">
        <f t="shared" ref="I707:I770" si="56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57">(((L707/60)/60)/24)+DATE(1970,1,1)</f>
        <v>41619.25</v>
      </c>
      <c r="P707" t="b">
        <v>0</v>
      </c>
      <c r="Q707" t="b">
        <v>0</v>
      </c>
      <c r="R707" t="s">
        <v>68</v>
      </c>
      <c r="S707" t="str">
        <f t="shared" ref="S707:S770" si="58">LEFT(R707,FIND("/",R707)-1)</f>
        <v>publishing</v>
      </c>
      <c r="T707" t="str">
        <f t="shared" ref="T707:T770" si="59">RIGHT(R707,LEN(R707)-FIND("/",R707))</f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55"/>
        <v>128</v>
      </c>
      <c r="G708" t="s">
        <v>20</v>
      </c>
      <c r="H708">
        <v>1345</v>
      </c>
      <c r="I708">
        <f t="shared" si="56"/>
        <v>103.04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57"/>
        <v>43471.25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55"/>
        <v>159</v>
      </c>
      <c r="G709" t="s">
        <v>20</v>
      </c>
      <c r="H709">
        <v>168</v>
      </c>
      <c r="I709">
        <f t="shared" si="56"/>
        <v>68.92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57"/>
        <v>43442.25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55"/>
        <v>707</v>
      </c>
      <c r="G710" t="s">
        <v>20</v>
      </c>
      <c r="H710">
        <v>137</v>
      </c>
      <c r="I710">
        <f t="shared" si="56"/>
        <v>87.74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57"/>
        <v>42877.208333333328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55"/>
        <v>142</v>
      </c>
      <c r="G711" t="s">
        <v>20</v>
      </c>
      <c r="H711">
        <v>186</v>
      </c>
      <c r="I711">
        <f t="shared" si="5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57"/>
        <v>41018.208333333336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55"/>
        <v>148</v>
      </c>
      <c r="G712" t="s">
        <v>20</v>
      </c>
      <c r="H712">
        <v>125</v>
      </c>
      <c r="I712">
        <f t="shared" si="56"/>
        <v>50.86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57"/>
        <v>43295.208333333328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55"/>
        <v>20</v>
      </c>
      <c r="G713" t="s">
        <v>14</v>
      </c>
      <c r="H713">
        <v>14</v>
      </c>
      <c r="I713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57"/>
        <v>42393.25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55"/>
        <v>1841</v>
      </c>
      <c r="G714" t="s">
        <v>20</v>
      </c>
      <c r="H714">
        <v>202</v>
      </c>
      <c r="I714">
        <f t="shared" si="5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57"/>
        <v>42559.208333333328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55"/>
        <v>162</v>
      </c>
      <c r="G715" t="s">
        <v>20</v>
      </c>
      <c r="H715">
        <v>103</v>
      </c>
      <c r="I715">
        <f t="shared" si="56"/>
        <v>108.49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57"/>
        <v>42604.208333333328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55"/>
        <v>473</v>
      </c>
      <c r="G716" t="s">
        <v>20</v>
      </c>
      <c r="H716">
        <v>1785</v>
      </c>
      <c r="I716">
        <f t="shared" si="56"/>
        <v>101.98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57"/>
        <v>41870.208333333336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55"/>
        <v>24</v>
      </c>
      <c r="G717" t="s">
        <v>14</v>
      </c>
      <c r="H717">
        <v>656</v>
      </c>
      <c r="I717">
        <f t="shared" si="56"/>
        <v>44.01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57"/>
        <v>40397.208333333336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55"/>
        <v>518</v>
      </c>
      <c r="G718" t="s">
        <v>20</v>
      </c>
      <c r="H718">
        <v>157</v>
      </c>
      <c r="I718">
        <f t="shared" si="56"/>
        <v>65.94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57"/>
        <v>41465.208333333336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55"/>
        <v>248</v>
      </c>
      <c r="G719" t="s">
        <v>20</v>
      </c>
      <c r="H719">
        <v>555</v>
      </c>
      <c r="I719">
        <f t="shared" si="56"/>
        <v>24.99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57"/>
        <v>40777.208333333336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55"/>
        <v>100</v>
      </c>
      <c r="G720" t="s">
        <v>20</v>
      </c>
      <c r="H720">
        <v>297</v>
      </c>
      <c r="I720">
        <f t="shared" si="56"/>
        <v>28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57"/>
        <v>41442.208333333336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55"/>
        <v>153</v>
      </c>
      <c r="G721" t="s">
        <v>20</v>
      </c>
      <c r="H721">
        <v>123</v>
      </c>
      <c r="I721">
        <f t="shared" si="56"/>
        <v>85.83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57"/>
        <v>41058.208333333336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55"/>
        <v>37</v>
      </c>
      <c r="G722" t="s">
        <v>74</v>
      </c>
      <c r="H722">
        <v>38</v>
      </c>
      <c r="I722">
        <f t="shared" si="56"/>
        <v>84.92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57"/>
        <v>43152.25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55"/>
        <v>4</v>
      </c>
      <c r="G723" t="s">
        <v>74</v>
      </c>
      <c r="H723">
        <v>60</v>
      </c>
      <c r="I723">
        <f t="shared" si="56"/>
        <v>90.48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57"/>
        <v>43194.208333333328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55"/>
        <v>157</v>
      </c>
      <c r="G724" t="s">
        <v>20</v>
      </c>
      <c r="H724">
        <v>3036</v>
      </c>
      <c r="I724">
        <f t="shared" si="56"/>
        <v>25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57"/>
        <v>43045.25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55"/>
        <v>270</v>
      </c>
      <c r="G725" t="s">
        <v>20</v>
      </c>
      <c r="H725">
        <v>144</v>
      </c>
      <c r="I725">
        <f t="shared" si="56"/>
        <v>92.01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57"/>
        <v>42431.25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55"/>
        <v>134</v>
      </c>
      <c r="G726" t="s">
        <v>20</v>
      </c>
      <c r="H726">
        <v>121</v>
      </c>
      <c r="I726">
        <f t="shared" si="56"/>
        <v>93.07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57"/>
        <v>41934.208333333336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55"/>
        <v>50</v>
      </c>
      <c r="G727" t="s">
        <v>14</v>
      </c>
      <c r="H727">
        <v>1596</v>
      </c>
      <c r="I727">
        <f t="shared" si="56"/>
        <v>61.01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57"/>
        <v>41958.25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55"/>
        <v>89</v>
      </c>
      <c r="G728" t="s">
        <v>74</v>
      </c>
      <c r="H728">
        <v>524</v>
      </c>
      <c r="I728">
        <f t="shared" si="56"/>
        <v>92.04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57"/>
        <v>40476.208333333336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55"/>
        <v>165</v>
      </c>
      <c r="G729" t="s">
        <v>20</v>
      </c>
      <c r="H729">
        <v>181</v>
      </c>
      <c r="I729">
        <f t="shared" si="56"/>
        <v>81.13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57"/>
        <v>43485.25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55"/>
        <v>18</v>
      </c>
      <c r="G730" t="s">
        <v>14</v>
      </c>
      <c r="H730">
        <v>10</v>
      </c>
      <c r="I730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57"/>
        <v>42515.208333333328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55"/>
        <v>186</v>
      </c>
      <c r="G731" t="s">
        <v>20</v>
      </c>
      <c r="H731">
        <v>122</v>
      </c>
      <c r="I731">
        <f t="shared" si="56"/>
        <v>85.22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57"/>
        <v>41309.25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55"/>
        <v>413</v>
      </c>
      <c r="G732" t="s">
        <v>20</v>
      </c>
      <c r="H732">
        <v>1071</v>
      </c>
      <c r="I732">
        <f t="shared" si="56"/>
        <v>110.97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57"/>
        <v>42147.208333333328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55"/>
        <v>90</v>
      </c>
      <c r="G733" t="s">
        <v>74</v>
      </c>
      <c r="H733">
        <v>219</v>
      </c>
      <c r="I733">
        <f t="shared" si="56"/>
        <v>32.97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57"/>
        <v>42939.208333333328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55"/>
        <v>92</v>
      </c>
      <c r="G734" t="s">
        <v>14</v>
      </c>
      <c r="H734">
        <v>1121</v>
      </c>
      <c r="I734">
        <f t="shared" si="56"/>
        <v>96.01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57"/>
        <v>42816.208333333328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55"/>
        <v>527</v>
      </c>
      <c r="G735" t="s">
        <v>20</v>
      </c>
      <c r="H735">
        <v>980</v>
      </c>
      <c r="I735">
        <f t="shared" si="56"/>
        <v>84.97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57"/>
        <v>41844.208333333336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55"/>
        <v>319</v>
      </c>
      <c r="G736" t="s">
        <v>20</v>
      </c>
      <c r="H736">
        <v>536</v>
      </c>
      <c r="I736">
        <f t="shared" si="56"/>
        <v>25.01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57"/>
        <v>42763.25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55"/>
        <v>354</v>
      </c>
      <c r="G737" t="s">
        <v>20</v>
      </c>
      <c r="H737">
        <v>1991</v>
      </c>
      <c r="I737">
        <f t="shared" si="56"/>
        <v>66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57"/>
        <v>42459.208333333328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55"/>
        <v>33</v>
      </c>
      <c r="G738" t="s">
        <v>74</v>
      </c>
      <c r="H738">
        <v>29</v>
      </c>
      <c r="I738">
        <f t="shared" si="56"/>
        <v>87.34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57"/>
        <v>42055.25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55"/>
        <v>136</v>
      </c>
      <c r="G739" t="s">
        <v>20</v>
      </c>
      <c r="H739">
        <v>180</v>
      </c>
      <c r="I739">
        <f t="shared" si="56"/>
        <v>27.93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57"/>
        <v>42685.25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55"/>
        <v>2</v>
      </c>
      <c r="G740" t="s">
        <v>14</v>
      </c>
      <c r="H740">
        <v>15</v>
      </c>
      <c r="I740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57"/>
        <v>41959.25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55"/>
        <v>61</v>
      </c>
      <c r="G741" t="s">
        <v>14</v>
      </c>
      <c r="H741">
        <v>191</v>
      </c>
      <c r="I741">
        <f t="shared" si="56"/>
        <v>31.94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57"/>
        <v>41089.208333333336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55"/>
        <v>30</v>
      </c>
      <c r="G742" t="s">
        <v>14</v>
      </c>
      <c r="H742">
        <v>16</v>
      </c>
      <c r="I742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57"/>
        <v>42769.25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55"/>
        <v>1179</v>
      </c>
      <c r="G743" t="s">
        <v>20</v>
      </c>
      <c r="H743">
        <v>130</v>
      </c>
      <c r="I743">
        <f t="shared" si="56"/>
        <v>108.85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57"/>
        <v>40321.208333333336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55"/>
        <v>1126</v>
      </c>
      <c r="G744" t="s">
        <v>20</v>
      </c>
      <c r="H744">
        <v>122</v>
      </c>
      <c r="I744">
        <f t="shared" si="56"/>
        <v>110.76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57"/>
        <v>40197.25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55"/>
        <v>13</v>
      </c>
      <c r="G745" t="s">
        <v>14</v>
      </c>
      <c r="H745">
        <v>17</v>
      </c>
      <c r="I745">
        <f t="shared" si="56"/>
        <v>29.65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57"/>
        <v>42298.208333333328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55"/>
        <v>712</v>
      </c>
      <c r="G746" t="s">
        <v>20</v>
      </c>
      <c r="H746">
        <v>140</v>
      </c>
      <c r="I746">
        <f t="shared" si="56"/>
        <v>101.71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57"/>
        <v>43322.208333333328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55"/>
        <v>30</v>
      </c>
      <c r="G747" t="s">
        <v>14</v>
      </c>
      <c r="H747">
        <v>34</v>
      </c>
      <c r="I747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57"/>
        <v>40328.208333333336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55"/>
        <v>213</v>
      </c>
      <c r="G748" t="s">
        <v>20</v>
      </c>
      <c r="H748">
        <v>3388</v>
      </c>
      <c r="I748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57"/>
        <v>40825.208333333336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55"/>
        <v>229</v>
      </c>
      <c r="G749" t="s">
        <v>20</v>
      </c>
      <c r="H749">
        <v>280</v>
      </c>
      <c r="I749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57"/>
        <v>40423.208333333336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55"/>
        <v>35</v>
      </c>
      <c r="G750" t="s">
        <v>74</v>
      </c>
      <c r="H750">
        <v>614</v>
      </c>
      <c r="I750">
        <f t="shared" si="56"/>
        <v>110.97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57"/>
        <v>40238.25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55"/>
        <v>157</v>
      </c>
      <c r="G751" t="s">
        <v>20</v>
      </c>
      <c r="H751">
        <v>366</v>
      </c>
      <c r="I751">
        <f t="shared" si="5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57"/>
        <v>41920.208333333336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55"/>
        <v>1</v>
      </c>
      <c r="G752" t="s">
        <v>14</v>
      </c>
      <c r="H752">
        <v>1</v>
      </c>
      <c r="I752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57"/>
        <v>40360.208333333336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55"/>
        <v>232</v>
      </c>
      <c r="G753" t="s">
        <v>20</v>
      </c>
      <c r="H753">
        <v>270</v>
      </c>
      <c r="I753">
        <f t="shared" si="56"/>
        <v>30.97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57"/>
        <v>42446.208333333328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55"/>
        <v>92</v>
      </c>
      <c r="G754" t="s">
        <v>74</v>
      </c>
      <c r="H754">
        <v>114</v>
      </c>
      <c r="I754">
        <f t="shared" si="56"/>
        <v>47.04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57"/>
        <v>40395.208333333336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55"/>
        <v>257</v>
      </c>
      <c r="G755" t="s">
        <v>20</v>
      </c>
      <c r="H755">
        <v>137</v>
      </c>
      <c r="I755">
        <f t="shared" si="56"/>
        <v>88.07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57"/>
        <v>40321.208333333336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55"/>
        <v>168</v>
      </c>
      <c r="G756" t="s">
        <v>20</v>
      </c>
      <c r="H756">
        <v>3205</v>
      </c>
      <c r="I756">
        <f t="shared" si="56"/>
        <v>37.01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57"/>
        <v>41210.208333333336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55"/>
        <v>167</v>
      </c>
      <c r="G757" t="s">
        <v>20</v>
      </c>
      <c r="H757">
        <v>288</v>
      </c>
      <c r="I757">
        <f t="shared" si="56"/>
        <v>26.03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57"/>
        <v>43096.25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55"/>
        <v>772</v>
      </c>
      <c r="G758" t="s">
        <v>20</v>
      </c>
      <c r="H758">
        <v>148</v>
      </c>
      <c r="I758">
        <f t="shared" si="5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57"/>
        <v>42024.25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55"/>
        <v>407</v>
      </c>
      <c r="G759" t="s">
        <v>20</v>
      </c>
      <c r="H759">
        <v>114</v>
      </c>
      <c r="I759">
        <f t="shared" si="56"/>
        <v>49.96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57"/>
        <v>40675.208333333336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55"/>
        <v>564</v>
      </c>
      <c r="G760" t="s">
        <v>20</v>
      </c>
      <c r="H760">
        <v>1518</v>
      </c>
      <c r="I760">
        <f t="shared" si="56"/>
        <v>110.02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57"/>
        <v>41936.208333333336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55"/>
        <v>68</v>
      </c>
      <c r="G761" t="s">
        <v>14</v>
      </c>
      <c r="H761">
        <v>1274</v>
      </c>
      <c r="I761">
        <f t="shared" si="56"/>
        <v>89.96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57"/>
        <v>43136.25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55"/>
        <v>34</v>
      </c>
      <c r="G762" t="s">
        <v>14</v>
      </c>
      <c r="H762">
        <v>210</v>
      </c>
      <c r="I762">
        <f t="shared" si="5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57"/>
        <v>43678.208333333328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55"/>
        <v>655</v>
      </c>
      <c r="G763" t="s">
        <v>20</v>
      </c>
      <c r="H763">
        <v>166</v>
      </c>
      <c r="I763">
        <f t="shared" si="56"/>
        <v>86.87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57"/>
        <v>42938.208333333328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55"/>
        <v>177</v>
      </c>
      <c r="G764" t="s">
        <v>20</v>
      </c>
      <c r="H764">
        <v>100</v>
      </c>
      <c r="I764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57"/>
        <v>41241.25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55"/>
        <v>113</v>
      </c>
      <c r="G765" t="s">
        <v>20</v>
      </c>
      <c r="H765">
        <v>235</v>
      </c>
      <c r="I765">
        <f t="shared" si="56"/>
        <v>26.97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57"/>
        <v>41037.208333333336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55"/>
        <v>728</v>
      </c>
      <c r="G766" t="s">
        <v>20</v>
      </c>
      <c r="H766">
        <v>148</v>
      </c>
      <c r="I766">
        <f t="shared" si="56"/>
        <v>54.12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57"/>
        <v>40676.208333333336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55"/>
        <v>208</v>
      </c>
      <c r="G767" t="s">
        <v>20</v>
      </c>
      <c r="H767">
        <v>198</v>
      </c>
      <c r="I767">
        <f t="shared" si="56"/>
        <v>41.04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57"/>
        <v>42840.208333333328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55"/>
        <v>31</v>
      </c>
      <c r="G768" t="s">
        <v>14</v>
      </c>
      <c r="H768">
        <v>248</v>
      </c>
      <c r="I768">
        <f t="shared" si="56"/>
        <v>55.05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57"/>
        <v>43362.208333333328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55"/>
        <v>57</v>
      </c>
      <c r="G769" t="s">
        <v>14</v>
      </c>
      <c r="H769">
        <v>513</v>
      </c>
      <c r="I769">
        <f t="shared" si="56"/>
        <v>107.94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57"/>
        <v>42283.208333333328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55"/>
        <v>231</v>
      </c>
      <c r="G770" t="s">
        <v>20</v>
      </c>
      <c r="H770">
        <v>150</v>
      </c>
      <c r="I770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57"/>
        <v>41619.25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60">ROUND(E771/D771*100,0)</f>
        <v>87</v>
      </c>
      <c r="G771" t="s">
        <v>14</v>
      </c>
      <c r="H771">
        <v>3410</v>
      </c>
      <c r="I771">
        <f t="shared" ref="I771:I834" si="61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62">(((L771/60)/60)/24)+DATE(1970,1,1)</f>
        <v>41501.208333333336</v>
      </c>
      <c r="P771" t="b">
        <v>0</v>
      </c>
      <c r="Q771" t="b">
        <v>0</v>
      </c>
      <c r="R771" t="s">
        <v>89</v>
      </c>
      <c r="S771" t="str">
        <f t="shared" ref="S771:S834" si="63">LEFT(R771,FIND("/",R771)-1)</f>
        <v>games</v>
      </c>
      <c r="T771" t="str">
        <f t="shared" ref="T771:T834" si="64">RIGHT(R771,LEN(R771)-FIND("/",R771))</f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60"/>
        <v>271</v>
      </c>
      <c r="G772" t="s">
        <v>20</v>
      </c>
      <c r="H772">
        <v>216</v>
      </c>
      <c r="I772">
        <f t="shared" si="61"/>
        <v>53.9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62"/>
        <v>41743.208333333336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60"/>
        <v>49</v>
      </c>
      <c r="G773" t="s">
        <v>74</v>
      </c>
      <c r="H773">
        <v>26</v>
      </c>
      <c r="I773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62"/>
        <v>43491.25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60"/>
        <v>113</v>
      </c>
      <c r="G774" t="s">
        <v>20</v>
      </c>
      <c r="H774">
        <v>5139</v>
      </c>
      <c r="I774">
        <f t="shared" si="61"/>
        <v>33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62"/>
        <v>43505.25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60"/>
        <v>191</v>
      </c>
      <c r="G775" t="s">
        <v>20</v>
      </c>
      <c r="H775">
        <v>2353</v>
      </c>
      <c r="I775">
        <f t="shared" si="61"/>
        <v>43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62"/>
        <v>42838.208333333328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60"/>
        <v>136</v>
      </c>
      <c r="G776" t="s">
        <v>20</v>
      </c>
      <c r="H776">
        <v>78</v>
      </c>
      <c r="I776">
        <f t="shared" si="6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62"/>
        <v>42513.208333333328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60"/>
        <v>10</v>
      </c>
      <c r="G777" t="s">
        <v>14</v>
      </c>
      <c r="H777">
        <v>10</v>
      </c>
      <c r="I777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62"/>
        <v>41949.25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60"/>
        <v>66</v>
      </c>
      <c r="G778" t="s">
        <v>14</v>
      </c>
      <c r="H778">
        <v>2201</v>
      </c>
      <c r="I778">
        <f t="shared" si="61"/>
        <v>33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62"/>
        <v>43650.208333333328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60"/>
        <v>49</v>
      </c>
      <c r="G779" t="s">
        <v>14</v>
      </c>
      <c r="H779">
        <v>676</v>
      </c>
      <c r="I779">
        <f t="shared" si="61"/>
        <v>68.03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62"/>
        <v>40809.208333333336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60"/>
        <v>788</v>
      </c>
      <c r="G780" t="s">
        <v>20</v>
      </c>
      <c r="H780">
        <v>174</v>
      </c>
      <c r="I780">
        <f t="shared" si="61"/>
        <v>58.87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62"/>
        <v>40768.208333333336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60"/>
        <v>80</v>
      </c>
      <c r="G781" t="s">
        <v>14</v>
      </c>
      <c r="H781">
        <v>831</v>
      </c>
      <c r="I781">
        <f t="shared" si="6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62"/>
        <v>42230.208333333328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60"/>
        <v>106</v>
      </c>
      <c r="G782" t="s">
        <v>20</v>
      </c>
      <c r="H782">
        <v>164</v>
      </c>
      <c r="I782">
        <f t="shared" si="6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62"/>
        <v>42573.208333333328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60"/>
        <v>51</v>
      </c>
      <c r="G783" t="s">
        <v>74</v>
      </c>
      <c r="H783">
        <v>56</v>
      </c>
      <c r="I783">
        <f t="shared" si="6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62"/>
        <v>40482.208333333336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60"/>
        <v>215</v>
      </c>
      <c r="G784" t="s">
        <v>20</v>
      </c>
      <c r="H784">
        <v>161</v>
      </c>
      <c r="I784">
        <f t="shared" si="61"/>
        <v>68.2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62"/>
        <v>40603.25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60"/>
        <v>141</v>
      </c>
      <c r="G785" t="s">
        <v>20</v>
      </c>
      <c r="H785">
        <v>138</v>
      </c>
      <c r="I785">
        <f t="shared" si="61"/>
        <v>75.73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62"/>
        <v>41625.25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60"/>
        <v>115</v>
      </c>
      <c r="G786" t="s">
        <v>20</v>
      </c>
      <c r="H786">
        <v>3308</v>
      </c>
      <c r="I786">
        <f t="shared" si="61"/>
        <v>31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62"/>
        <v>42435.25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60"/>
        <v>193</v>
      </c>
      <c r="G787" t="s">
        <v>20</v>
      </c>
      <c r="H787">
        <v>127</v>
      </c>
      <c r="I787">
        <f t="shared" si="6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62"/>
        <v>43582.208333333328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60"/>
        <v>730</v>
      </c>
      <c r="G788" t="s">
        <v>20</v>
      </c>
      <c r="H788">
        <v>207</v>
      </c>
      <c r="I788">
        <f t="shared" si="6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62"/>
        <v>43186.208333333328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60"/>
        <v>100</v>
      </c>
      <c r="G789" t="s">
        <v>14</v>
      </c>
      <c r="H789">
        <v>859</v>
      </c>
      <c r="I789">
        <f t="shared" si="6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62"/>
        <v>40684.208333333336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60"/>
        <v>88</v>
      </c>
      <c r="G790" t="s">
        <v>47</v>
      </c>
      <c r="H790">
        <v>31</v>
      </c>
      <c r="I790">
        <f t="shared" si="6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62"/>
        <v>41202.208333333336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60"/>
        <v>37</v>
      </c>
      <c r="G791" t="s">
        <v>14</v>
      </c>
      <c r="H791">
        <v>45</v>
      </c>
      <c r="I791">
        <f t="shared" si="61"/>
        <v>74.47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62"/>
        <v>41786.208333333336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60"/>
        <v>31</v>
      </c>
      <c r="G792" t="s">
        <v>74</v>
      </c>
      <c r="H792">
        <v>1113</v>
      </c>
      <c r="I792">
        <f t="shared" si="61"/>
        <v>51.01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62"/>
        <v>40223.25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60"/>
        <v>26</v>
      </c>
      <c r="G793" t="s">
        <v>14</v>
      </c>
      <c r="H793">
        <v>6</v>
      </c>
      <c r="I793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62"/>
        <v>42715.25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60"/>
        <v>34</v>
      </c>
      <c r="G794" t="s">
        <v>14</v>
      </c>
      <c r="H794">
        <v>7</v>
      </c>
      <c r="I794">
        <f t="shared" si="61"/>
        <v>97.14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62"/>
        <v>41451.208333333336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60"/>
        <v>1186</v>
      </c>
      <c r="G795" t="s">
        <v>20</v>
      </c>
      <c r="H795">
        <v>181</v>
      </c>
      <c r="I795">
        <f t="shared" si="6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62"/>
        <v>41450.208333333336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60"/>
        <v>125</v>
      </c>
      <c r="G796" t="s">
        <v>20</v>
      </c>
      <c r="H796">
        <v>110</v>
      </c>
      <c r="I796">
        <f t="shared" si="6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62"/>
        <v>43091.25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60"/>
        <v>14</v>
      </c>
      <c r="G797" t="s">
        <v>14</v>
      </c>
      <c r="H797">
        <v>31</v>
      </c>
      <c r="I797">
        <f t="shared" si="61"/>
        <v>32.97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62"/>
        <v>42675.208333333328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60"/>
        <v>55</v>
      </c>
      <c r="G798" t="s">
        <v>14</v>
      </c>
      <c r="H798">
        <v>78</v>
      </c>
      <c r="I798">
        <f t="shared" si="61"/>
        <v>54.81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62"/>
        <v>41859.208333333336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60"/>
        <v>110</v>
      </c>
      <c r="G799" t="s">
        <v>20</v>
      </c>
      <c r="H799">
        <v>185</v>
      </c>
      <c r="I799">
        <f t="shared" si="61"/>
        <v>45.04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62"/>
        <v>43464.25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60"/>
        <v>188</v>
      </c>
      <c r="G800" t="s">
        <v>20</v>
      </c>
      <c r="H800">
        <v>121</v>
      </c>
      <c r="I800">
        <f t="shared" si="61"/>
        <v>52.96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62"/>
        <v>41060.208333333336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60"/>
        <v>87</v>
      </c>
      <c r="G801" t="s">
        <v>14</v>
      </c>
      <c r="H801">
        <v>1225</v>
      </c>
      <c r="I801">
        <f t="shared" si="61"/>
        <v>60.02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62"/>
        <v>42399.25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60"/>
        <v>1</v>
      </c>
      <c r="G802" t="s">
        <v>14</v>
      </c>
      <c r="H802">
        <v>1</v>
      </c>
      <c r="I802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62"/>
        <v>42167.208333333328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60"/>
        <v>203</v>
      </c>
      <c r="G803" t="s">
        <v>20</v>
      </c>
      <c r="H803">
        <v>106</v>
      </c>
      <c r="I803">
        <f t="shared" si="61"/>
        <v>44.03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62"/>
        <v>43830.25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60"/>
        <v>197</v>
      </c>
      <c r="G804" t="s">
        <v>20</v>
      </c>
      <c r="H804">
        <v>142</v>
      </c>
      <c r="I804">
        <f t="shared" si="61"/>
        <v>86.03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62"/>
        <v>43650.208333333328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60"/>
        <v>107</v>
      </c>
      <c r="G805" t="s">
        <v>20</v>
      </c>
      <c r="H805">
        <v>233</v>
      </c>
      <c r="I805">
        <f t="shared" si="61"/>
        <v>28.01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62"/>
        <v>43492.25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60"/>
        <v>269</v>
      </c>
      <c r="G806" t="s">
        <v>20</v>
      </c>
      <c r="H806">
        <v>218</v>
      </c>
      <c r="I806">
        <f t="shared" si="6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62"/>
        <v>43102.25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60"/>
        <v>51</v>
      </c>
      <c r="G807" t="s">
        <v>14</v>
      </c>
      <c r="H807">
        <v>67</v>
      </c>
      <c r="I807">
        <f t="shared" si="61"/>
        <v>73.61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62"/>
        <v>41958.25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60"/>
        <v>1180</v>
      </c>
      <c r="G808" t="s">
        <v>20</v>
      </c>
      <c r="H808">
        <v>76</v>
      </c>
      <c r="I808">
        <f t="shared" si="6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62"/>
        <v>40973.25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60"/>
        <v>264</v>
      </c>
      <c r="G809" t="s">
        <v>20</v>
      </c>
      <c r="H809">
        <v>43</v>
      </c>
      <c r="I809">
        <f t="shared" si="61"/>
        <v>42.98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62"/>
        <v>43753.208333333328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60"/>
        <v>30</v>
      </c>
      <c r="G810" t="s">
        <v>14</v>
      </c>
      <c r="H810">
        <v>19</v>
      </c>
      <c r="I810">
        <f t="shared" si="61"/>
        <v>83.32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62"/>
        <v>42507.208333333328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60"/>
        <v>63</v>
      </c>
      <c r="G811" t="s">
        <v>14</v>
      </c>
      <c r="H811">
        <v>2108</v>
      </c>
      <c r="I811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62"/>
        <v>41135.208333333336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60"/>
        <v>193</v>
      </c>
      <c r="G812" t="s">
        <v>20</v>
      </c>
      <c r="H812">
        <v>221</v>
      </c>
      <c r="I812">
        <f t="shared" si="61"/>
        <v>55.93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62"/>
        <v>43067.25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60"/>
        <v>77</v>
      </c>
      <c r="G813" t="s">
        <v>14</v>
      </c>
      <c r="H813">
        <v>679</v>
      </c>
      <c r="I813">
        <f t="shared" si="6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62"/>
        <v>42378.25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60"/>
        <v>226</v>
      </c>
      <c r="G814" t="s">
        <v>20</v>
      </c>
      <c r="H814">
        <v>2805</v>
      </c>
      <c r="I814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62"/>
        <v>43206.208333333328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60"/>
        <v>239</v>
      </c>
      <c r="G815" t="s">
        <v>20</v>
      </c>
      <c r="H815">
        <v>68</v>
      </c>
      <c r="I815">
        <f t="shared" si="6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62"/>
        <v>41148.208333333336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60"/>
        <v>92</v>
      </c>
      <c r="G816" t="s">
        <v>14</v>
      </c>
      <c r="H816">
        <v>36</v>
      </c>
      <c r="I816">
        <f t="shared" si="61"/>
        <v>81.94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62"/>
        <v>42517.208333333328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60"/>
        <v>130</v>
      </c>
      <c r="G817" t="s">
        <v>20</v>
      </c>
      <c r="H817">
        <v>183</v>
      </c>
      <c r="I817">
        <f t="shared" si="61"/>
        <v>64.05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62"/>
        <v>43068.25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60"/>
        <v>615</v>
      </c>
      <c r="G818" t="s">
        <v>20</v>
      </c>
      <c r="H818">
        <v>133</v>
      </c>
      <c r="I818">
        <f t="shared" si="6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62"/>
        <v>41680.25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60"/>
        <v>369</v>
      </c>
      <c r="G819" t="s">
        <v>20</v>
      </c>
      <c r="H819">
        <v>2489</v>
      </c>
      <c r="I819">
        <f t="shared" si="6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62"/>
        <v>43589.208333333328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60"/>
        <v>1095</v>
      </c>
      <c r="G820" t="s">
        <v>20</v>
      </c>
      <c r="H820">
        <v>69</v>
      </c>
      <c r="I820">
        <f t="shared" si="6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62"/>
        <v>43486.25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60"/>
        <v>51</v>
      </c>
      <c r="G821" t="s">
        <v>14</v>
      </c>
      <c r="H821">
        <v>47</v>
      </c>
      <c r="I821">
        <f t="shared" si="61"/>
        <v>95.94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62"/>
        <v>41237.25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60"/>
        <v>801</v>
      </c>
      <c r="G822" t="s">
        <v>20</v>
      </c>
      <c r="H822">
        <v>279</v>
      </c>
      <c r="I822">
        <f t="shared" si="61"/>
        <v>43.04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62"/>
        <v>43310.208333333328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60"/>
        <v>291</v>
      </c>
      <c r="G823" t="s">
        <v>20</v>
      </c>
      <c r="H823">
        <v>210</v>
      </c>
      <c r="I823">
        <f t="shared" si="61"/>
        <v>67.97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62"/>
        <v>42794.25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60"/>
        <v>350</v>
      </c>
      <c r="G824" t="s">
        <v>20</v>
      </c>
      <c r="H824">
        <v>2100</v>
      </c>
      <c r="I824">
        <f t="shared" si="61"/>
        <v>89.99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62"/>
        <v>41698.25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60"/>
        <v>357</v>
      </c>
      <c r="G825" t="s">
        <v>20</v>
      </c>
      <c r="H825">
        <v>252</v>
      </c>
      <c r="I825">
        <f t="shared" si="61"/>
        <v>58.1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62"/>
        <v>41892.208333333336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60"/>
        <v>126</v>
      </c>
      <c r="G826" t="s">
        <v>20</v>
      </c>
      <c r="H826">
        <v>1280</v>
      </c>
      <c r="I826">
        <f t="shared" si="61"/>
        <v>84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62"/>
        <v>40348.208333333336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60"/>
        <v>388</v>
      </c>
      <c r="G827" t="s">
        <v>20</v>
      </c>
      <c r="H827">
        <v>157</v>
      </c>
      <c r="I827">
        <f t="shared" si="61"/>
        <v>88.85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62"/>
        <v>42941.208333333328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60"/>
        <v>457</v>
      </c>
      <c r="G828" t="s">
        <v>20</v>
      </c>
      <c r="H828">
        <v>194</v>
      </c>
      <c r="I828">
        <f t="shared" si="6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62"/>
        <v>40525.25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60"/>
        <v>267</v>
      </c>
      <c r="G829" t="s">
        <v>20</v>
      </c>
      <c r="H829">
        <v>82</v>
      </c>
      <c r="I829">
        <f t="shared" si="61"/>
        <v>74.8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62"/>
        <v>40666.208333333336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60"/>
        <v>69</v>
      </c>
      <c r="G830" t="s">
        <v>14</v>
      </c>
      <c r="H830">
        <v>70</v>
      </c>
      <c r="I830">
        <f t="shared" si="6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62"/>
        <v>43340.208333333328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60"/>
        <v>51</v>
      </c>
      <c r="G831" t="s">
        <v>14</v>
      </c>
      <c r="H831">
        <v>154</v>
      </c>
      <c r="I831">
        <f t="shared" si="61"/>
        <v>32.01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62"/>
        <v>42164.208333333328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60"/>
        <v>1</v>
      </c>
      <c r="G832" t="s">
        <v>14</v>
      </c>
      <c r="H832">
        <v>22</v>
      </c>
      <c r="I832">
        <f t="shared" si="61"/>
        <v>64.73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62"/>
        <v>43103.25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60"/>
        <v>109</v>
      </c>
      <c r="G833" t="s">
        <v>20</v>
      </c>
      <c r="H833">
        <v>4233</v>
      </c>
      <c r="I833">
        <f t="shared" si="61"/>
        <v>25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62"/>
        <v>40994.208333333336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60"/>
        <v>315</v>
      </c>
      <c r="G834" t="s">
        <v>20</v>
      </c>
      <c r="H834">
        <v>1297</v>
      </c>
      <c r="I834">
        <f t="shared" si="6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62"/>
        <v>42299.208333333328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65">ROUND(E835/D835*100,0)</f>
        <v>158</v>
      </c>
      <c r="G835" t="s">
        <v>20</v>
      </c>
      <c r="H835">
        <v>165</v>
      </c>
      <c r="I835">
        <f t="shared" ref="I835:I898" si="66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67">(((L835/60)/60)/24)+DATE(1970,1,1)</f>
        <v>40588.25</v>
      </c>
      <c r="P835" t="b">
        <v>0</v>
      </c>
      <c r="Q835" t="b">
        <v>0</v>
      </c>
      <c r="R835" t="s">
        <v>206</v>
      </c>
      <c r="S835" t="str">
        <f t="shared" ref="S835:S898" si="68">LEFT(R835,FIND("/",R835)-1)</f>
        <v>publishing</v>
      </c>
      <c r="T835" t="str">
        <f t="shared" ref="T835:T898" si="69">RIGHT(R835,LEN(R835)-FIND("/",R835))</f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65"/>
        <v>154</v>
      </c>
      <c r="G836" t="s">
        <v>20</v>
      </c>
      <c r="H836">
        <v>119</v>
      </c>
      <c r="I836">
        <f t="shared" si="66"/>
        <v>94.35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67"/>
        <v>41448.208333333336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65"/>
        <v>90</v>
      </c>
      <c r="G837" t="s">
        <v>14</v>
      </c>
      <c r="H837">
        <v>1758</v>
      </c>
      <c r="I837">
        <f t="shared" si="66"/>
        <v>44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67"/>
        <v>42063.25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65"/>
        <v>75</v>
      </c>
      <c r="G838" t="s">
        <v>14</v>
      </c>
      <c r="H838">
        <v>94</v>
      </c>
      <c r="I838">
        <f t="shared" si="66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67"/>
        <v>40214.25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65"/>
        <v>853</v>
      </c>
      <c r="G839" t="s">
        <v>20</v>
      </c>
      <c r="H839">
        <v>1797</v>
      </c>
      <c r="I839">
        <f t="shared" si="66"/>
        <v>84.01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67"/>
        <v>40629.208333333336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65"/>
        <v>139</v>
      </c>
      <c r="G840" t="s">
        <v>20</v>
      </c>
      <c r="H840">
        <v>261</v>
      </c>
      <c r="I840">
        <f t="shared" si="66"/>
        <v>34.06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67"/>
        <v>43370.208333333328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65"/>
        <v>190</v>
      </c>
      <c r="G841" t="s">
        <v>20</v>
      </c>
      <c r="H841">
        <v>157</v>
      </c>
      <c r="I841">
        <f t="shared" si="66"/>
        <v>93.27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67"/>
        <v>41715.208333333336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65"/>
        <v>100</v>
      </c>
      <c r="G842" t="s">
        <v>20</v>
      </c>
      <c r="H842">
        <v>3533</v>
      </c>
      <c r="I842">
        <f t="shared" si="66"/>
        <v>33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67"/>
        <v>41836.208333333336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65"/>
        <v>143</v>
      </c>
      <c r="G843" t="s">
        <v>20</v>
      </c>
      <c r="H843">
        <v>155</v>
      </c>
      <c r="I843">
        <f t="shared" si="66"/>
        <v>83.81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67"/>
        <v>42419.25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65"/>
        <v>563</v>
      </c>
      <c r="G844" t="s">
        <v>20</v>
      </c>
      <c r="H844">
        <v>132</v>
      </c>
      <c r="I844">
        <f t="shared" si="66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67"/>
        <v>43266.208333333328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65"/>
        <v>31</v>
      </c>
      <c r="G845" t="s">
        <v>14</v>
      </c>
      <c r="H845">
        <v>33</v>
      </c>
      <c r="I845">
        <f t="shared" si="66"/>
        <v>81.91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67"/>
        <v>43338.208333333328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65"/>
        <v>99</v>
      </c>
      <c r="G846" t="s">
        <v>74</v>
      </c>
      <c r="H846">
        <v>94</v>
      </c>
      <c r="I846">
        <f t="shared" si="66"/>
        <v>93.05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67"/>
        <v>40930.25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65"/>
        <v>198</v>
      </c>
      <c r="G847" t="s">
        <v>20</v>
      </c>
      <c r="H847">
        <v>1354</v>
      </c>
      <c r="I847">
        <f t="shared" si="66"/>
        <v>101.98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67"/>
        <v>43235.208333333328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65"/>
        <v>509</v>
      </c>
      <c r="G848" t="s">
        <v>20</v>
      </c>
      <c r="H848">
        <v>48</v>
      </c>
      <c r="I848">
        <f t="shared" si="66"/>
        <v>105.94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67"/>
        <v>43302.208333333328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65"/>
        <v>238</v>
      </c>
      <c r="G849" t="s">
        <v>20</v>
      </c>
      <c r="H849">
        <v>110</v>
      </c>
      <c r="I849">
        <f t="shared" si="66"/>
        <v>101.58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67"/>
        <v>43107.25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65"/>
        <v>338</v>
      </c>
      <c r="G850" t="s">
        <v>20</v>
      </c>
      <c r="H850">
        <v>172</v>
      </c>
      <c r="I850">
        <f t="shared" si="66"/>
        <v>62.97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67"/>
        <v>40341.208333333336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65"/>
        <v>133</v>
      </c>
      <c r="G851" t="s">
        <v>20</v>
      </c>
      <c r="H851">
        <v>307</v>
      </c>
      <c r="I851">
        <f t="shared" si="66"/>
        <v>29.05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67"/>
        <v>40948.25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65"/>
        <v>1</v>
      </c>
      <c r="G852" t="s">
        <v>14</v>
      </c>
      <c r="H852">
        <v>1</v>
      </c>
      <c r="I852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67"/>
        <v>40866.25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65"/>
        <v>208</v>
      </c>
      <c r="G853" t="s">
        <v>20</v>
      </c>
      <c r="H853">
        <v>160</v>
      </c>
      <c r="I853">
        <f t="shared" si="66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67"/>
        <v>41031.208333333336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65"/>
        <v>51</v>
      </c>
      <c r="G854" t="s">
        <v>14</v>
      </c>
      <c r="H854">
        <v>31</v>
      </c>
      <c r="I854">
        <f t="shared" si="66"/>
        <v>80.81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67"/>
        <v>40740.208333333336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65"/>
        <v>652</v>
      </c>
      <c r="G855" t="s">
        <v>20</v>
      </c>
      <c r="H855">
        <v>1467</v>
      </c>
      <c r="I855">
        <f t="shared" si="66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67"/>
        <v>40714.208333333336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65"/>
        <v>114</v>
      </c>
      <c r="G856" t="s">
        <v>20</v>
      </c>
      <c r="H856">
        <v>2662</v>
      </c>
      <c r="I856">
        <f t="shared" si="66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67"/>
        <v>43787.25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65"/>
        <v>102</v>
      </c>
      <c r="G857" t="s">
        <v>20</v>
      </c>
      <c r="H857">
        <v>452</v>
      </c>
      <c r="I857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67"/>
        <v>40712.208333333336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65"/>
        <v>357</v>
      </c>
      <c r="G858" t="s">
        <v>20</v>
      </c>
      <c r="H858">
        <v>158</v>
      </c>
      <c r="I858">
        <f t="shared" si="66"/>
        <v>54.16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67"/>
        <v>41023.208333333336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65"/>
        <v>140</v>
      </c>
      <c r="G859" t="s">
        <v>20</v>
      </c>
      <c r="H859">
        <v>225</v>
      </c>
      <c r="I859">
        <f t="shared" si="66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67"/>
        <v>40944.25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65"/>
        <v>69</v>
      </c>
      <c r="G860" t="s">
        <v>14</v>
      </c>
      <c r="H860">
        <v>35</v>
      </c>
      <c r="I860">
        <f t="shared" si="66"/>
        <v>79.37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67"/>
        <v>43211.208333333328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65"/>
        <v>36</v>
      </c>
      <c r="G861" t="s">
        <v>14</v>
      </c>
      <c r="H861">
        <v>63</v>
      </c>
      <c r="I861">
        <f t="shared" si="66"/>
        <v>41.17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67"/>
        <v>41334.25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65"/>
        <v>252</v>
      </c>
      <c r="G862" t="s">
        <v>20</v>
      </c>
      <c r="H862">
        <v>65</v>
      </c>
      <c r="I862">
        <f t="shared" si="66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67"/>
        <v>43515.25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65"/>
        <v>106</v>
      </c>
      <c r="G863" t="s">
        <v>20</v>
      </c>
      <c r="H863">
        <v>163</v>
      </c>
      <c r="I863">
        <f t="shared" si="66"/>
        <v>57.16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67"/>
        <v>40258.208333333336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65"/>
        <v>187</v>
      </c>
      <c r="G864" t="s">
        <v>20</v>
      </c>
      <c r="H864">
        <v>85</v>
      </c>
      <c r="I864">
        <f t="shared" si="66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67"/>
        <v>40756.208333333336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65"/>
        <v>387</v>
      </c>
      <c r="G865" t="s">
        <v>20</v>
      </c>
      <c r="H865">
        <v>217</v>
      </c>
      <c r="I865">
        <f t="shared" si="66"/>
        <v>24.95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67"/>
        <v>42172.208333333328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65"/>
        <v>347</v>
      </c>
      <c r="G866" t="s">
        <v>20</v>
      </c>
      <c r="H866">
        <v>150</v>
      </c>
      <c r="I866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67"/>
        <v>42601.208333333328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65"/>
        <v>186</v>
      </c>
      <c r="G867" t="s">
        <v>20</v>
      </c>
      <c r="H867">
        <v>3272</v>
      </c>
      <c r="I867">
        <f t="shared" si="66"/>
        <v>46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67"/>
        <v>41897.208333333336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65"/>
        <v>43</v>
      </c>
      <c r="G868" t="s">
        <v>74</v>
      </c>
      <c r="H868">
        <v>898</v>
      </c>
      <c r="I868">
        <f t="shared" si="66"/>
        <v>88.02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67"/>
        <v>40671.208333333336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65"/>
        <v>162</v>
      </c>
      <c r="G869" t="s">
        <v>20</v>
      </c>
      <c r="H869">
        <v>300</v>
      </c>
      <c r="I869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67"/>
        <v>43382.208333333328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65"/>
        <v>185</v>
      </c>
      <c r="G870" t="s">
        <v>20</v>
      </c>
      <c r="H870">
        <v>126</v>
      </c>
      <c r="I870">
        <f t="shared" si="66"/>
        <v>102.69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67"/>
        <v>41559.208333333336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65"/>
        <v>24</v>
      </c>
      <c r="G871" t="s">
        <v>14</v>
      </c>
      <c r="H871">
        <v>526</v>
      </c>
      <c r="I871">
        <f t="shared" si="66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67"/>
        <v>40350.208333333336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65"/>
        <v>90</v>
      </c>
      <c r="G872" t="s">
        <v>14</v>
      </c>
      <c r="H872">
        <v>121</v>
      </c>
      <c r="I872">
        <f t="shared" si="66"/>
        <v>57.19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67"/>
        <v>42240.208333333328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65"/>
        <v>273</v>
      </c>
      <c r="G873" t="s">
        <v>20</v>
      </c>
      <c r="H873">
        <v>2320</v>
      </c>
      <c r="I873">
        <f t="shared" si="66"/>
        <v>84.01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67"/>
        <v>43040.208333333328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65"/>
        <v>170</v>
      </c>
      <c r="G874" t="s">
        <v>20</v>
      </c>
      <c r="H874">
        <v>81</v>
      </c>
      <c r="I874">
        <f t="shared" si="66"/>
        <v>98.67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67"/>
        <v>43346.208333333328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65"/>
        <v>188</v>
      </c>
      <c r="G875" t="s">
        <v>20</v>
      </c>
      <c r="H875">
        <v>1887</v>
      </c>
      <c r="I875">
        <f t="shared" si="66"/>
        <v>42.01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67"/>
        <v>41647.25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65"/>
        <v>347</v>
      </c>
      <c r="G876" t="s">
        <v>20</v>
      </c>
      <c r="H876">
        <v>4358</v>
      </c>
      <c r="I876">
        <f t="shared" si="66"/>
        <v>32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67"/>
        <v>40291.208333333336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65"/>
        <v>69</v>
      </c>
      <c r="G877" t="s">
        <v>14</v>
      </c>
      <c r="H877">
        <v>67</v>
      </c>
      <c r="I877">
        <f t="shared" si="66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67"/>
        <v>40556.25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65"/>
        <v>25</v>
      </c>
      <c r="G878" t="s">
        <v>14</v>
      </c>
      <c r="H878">
        <v>57</v>
      </c>
      <c r="I878">
        <f t="shared" si="66"/>
        <v>37.04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67"/>
        <v>43624.208333333328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65"/>
        <v>77</v>
      </c>
      <c r="G879" t="s">
        <v>14</v>
      </c>
      <c r="H879">
        <v>1229</v>
      </c>
      <c r="I879">
        <f t="shared" si="66"/>
        <v>103.03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67"/>
        <v>42577.208333333328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65"/>
        <v>37</v>
      </c>
      <c r="G880" t="s">
        <v>14</v>
      </c>
      <c r="H880">
        <v>12</v>
      </c>
      <c r="I880">
        <f t="shared" si="66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67"/>
        <v>43845.25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65"/>
        <v>544</v>
      </c>
      <c r="G881" t="s">
        <v>20</v>
      </c>
      <c r="H881">
        <v>53</v>
      </c>
      <c r="I881">
        <f t="shared" si="66"/>
        <v>102.6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67"/>
        <v>42788.25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65"/>
        <v>229</v>
      </c>
      <c r="G882" t="s">
        <v>20</v>
      </c>
      <c r="H882">
        <v>2414</v>
      </c>
      <c r="I882">
        <f t="shared" si="66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67"/>
        <v>43667.208333333328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65"/>
        <v>39</v>
      </c>
      <c r="G883" t="s">
        <v>14</v>
      </c>
      <c r="H883">
        <v>452</v>
      </c>
      <c r="I883">
        <f t="shared" si="66"/>
        <v>70.06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67"/>
        <v>42194.208333333328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65"/>
        <v>370</v>
      </c>
      <c r="G884" t="s">
        <v>20</v>
      </c>
      <c r="H884">
        <v>80</v>
      </c>
      <c r="I884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67"/>
        <v>42025.25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65"/>
        <v>238</v>
      </c>
      <c r="G885" t="s">
        <v>20</v>
      </c>
      <c r="H885">
        <v>193</v>
      </c>
      <c r="I885">
        <f t="shared" si="66"/>
        <v>41.91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67"/>
        <v>40323.208333333336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65"/>
        <v>64</v>
      </c>
      <c r="G886" t="s">
        <v>14</v>
      </c>
      <c r="H886">
        <v>1886</v>
      </c>
      <c r="I886">
        <f t="shared" si="66"/>
        <v>57.99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67"/>
        <v>41763.208333333336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65"/>
        <v>118</v>
      </c>
      <c r="G887" t="s">
        <v>20</v>
      </c>
      <c r="H887">
        <v>52</v>
      </c>
      <c r="I887">
        <f t="shared" si="66"/>
        <v>40.94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67"/>
        <v>40335.208333333336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65"/>
        <v>85</v>
      </c>
      <c r="G888" t="s">
        <v>14</v>
      </c>
      <c r="H888">
        <v>1825</v>
      </c>
      <c r="I888">
        <f t="shared" si="66"/>
        <v>70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67"/>
        <v>40416.208333333336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65"/>
        <v>29</v>
      </c>
      <c r="G889" t="s">
        <v>14</v>
      </c>
      <c r="H889">
        <v>31</v>
      </c>
      <c r="I889">
        <f t="shared" si="66"/>
        <v>73.84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67"/>
        <v>42202.208333333328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65"/>
        <v>210</v>
      </c>
      <c r="G890" t="s">
        <v>20</v>
      </c>
      <c r="H890">
        <v>290</v>
      </c>
      <c r="I890">
        <f t="shared" si="66"/>
        <v>41.98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67"/>
        <v>42836.208333333328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65"/>
        <v>170</v>
      </c>
      <c r="G891" t="s">
        <v>20</v>
      </c>
      <c r="H891">
        <v>122</v>
      </c>
      <c r="I891">
        <f t="shared" si="66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67"/>
        <v>41710.208333333336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65"/>
        <v>116</v>
      </c>
      <c r="G892" t="s">
        <v>20</v>
      </c>
      <c r="H892">
        <v>1470</v>
      </c>
      <c r="I892">
        <f t="shared" si="66"/>
        <v>106.02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67"/>
        <v>43640.208333333328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65"/>
        <v>259</v>
      </c>
      <c r="G893" t="s">
        <v>20</v>
      </c>
      <c r="H893">
        <v>165</v>
      </c>
      <c r="I893">
        <f t="shared" si="66"/>
        <v>47.02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67"/>
        <v>40880.25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65"/>
        <v>231</v>
      </c>
      <c r="G894" t="s">
        <v>20</v>
      </c>
      <c r="H894">
        <v>182</v>
      </c>
      <c r="I894">
        <f t="shared" si="66"/>
        <v>76.02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67"/>
        <v>40319.208333333336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65"/>
        <v>128</v>
      </c>
      <c r="G895" t="s">
        <v>20</v>
      </c>
      <c r="H895">
        <v>199</v>
      </c>
      <c r="I895">
        <f t="shared" si="66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67"/>
        <v>42170.208333333328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65"/>
        <v>189</v>
      </c>
      <c r="G896" t="s">
        <v>20</v>
      </c>
      <c r="H896">
        <v>56</v>
      </c>
      <c r="I896">
        <f t="shared" si="66"/>
        <v>57.29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67"/>
        <v>41466.208333333336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65"/>
        <v>7</v>
      </c>
      <c r="G897" t="s">
        <v>14</v>
      </c>
      <c r="H897">
        <v>107</v>
      </c>
      <c r="I897">
        <f t="shared" si="66"/>
        <v>103.81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67"/>
        <v>43134.25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65"/>
        <v>774</v>
      </c>
      <c r="G898" t="s">
        <v>20</v>
      </c>
      <c r="H898">
        <v>1460</v>
      </c>
      <c r="I898">
        <f t="shared" si="66"/>
        <v>105.03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67"/>
        <v>40738.208333333336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70">ROUND(E899/D899*100,0)</f>
        <v>28</v>
      </c>
      <c r="G899" t="s">
        <v>14</v>
      </c>
      <c r="H899">
        <v>27</v>
      </c>
      <c r="I899">
        <f t="shared" ref="I899:I962" si="71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72">(((L899/60)/60)/24)+DATE(1970,1,1)</f>
        <v>43583.208333333328</v>
      </c>
      <c r="P899" t="b">
        <v>0</v>
      </c>
      <c r="Q899" t="b">
        <v>0</v>
      </c>
      <c r="R899" t="s">
        <v>33</v>
      </c>
      <c r="S899" t="str">
        <f t="shared" ref="S899:S962" si="73">LEFT(R899,FIND("/",R899)-1)</f>
        <v>theater</v>
      </c>
      <c r="T899" t="str">
        <f t="shared" ref="T899:T962" si="74">RIGHT(R899,LEN(R899)-FIND("/",R899))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70"/>
        <v>52</v>
      </c>
      <c r="G900" t="s">
        <v>14</v>
      </c>
      <c r="H900">
        <v>1221</v>
      </c>
      <c r="I900">
        <f t="shared" si="71"/>
        <v>76.98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72"/>
        <v>43815.25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70"/>
        <v>407</v>
      </c>
      <c r="G901" t="s">
        <v>20</v>
      </c>
      <c r="H901">
        <v>123</v>
      </c>
      <c r="I901">
        <f t="shared" si="71"/>
        <v>102.6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72"/>
        <v>41554.208333333336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70"/>
        <v>2</v>
      </c>
      <c r="G902" t="s">
        <v>14</v>
      </c>
      <c r="H902">
        <v>1</v>
      </c>
      <c r="I902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72"/>
        <v>41901.208333333336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70"/>
        <v>156</v>
      </c>
      <c r="G903" t="s">
        <v>20</v>
      </c>
      <c r="H903">
        <v>159</v>
      </c>
      <c r="I903">
        <f t="shared" si="71"/>
        <v>55.01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72"/>
        <v>43298.208333333328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70"/>
        <v>252</v>
      </c>
      <c r="G904" t="s">
        <v>20</v>
      </c>
      <c r="H904">
        <v>110</v>
      </c>
      <c r="I904">
        <f t="shared" si="71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72"/>
        <v>42399.25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70"/>
        <v>2</v>
      </c>
      <c r="G905" t="s">
        <v>47</v>
      </c>
      <c r="H905">
        <v>14</v>
      </c>
      <c r="I905">
        <f t="shared" si="71"/>
        <v>50.64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72"/>
        <v>41034.208333333336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70"/>
        <v>12</v>
      </c>
      <c r="G906" t="s">
        <v>14</v>
      </c>
      <c r="H906">
        <v>16</v>
      </c>
      <c r="I906">
        <f t="shared" si="71"/>
        <v>49.69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72"/>
        <v>41186.208333333336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70"/>
        <v>164</v>
      </c>
      <c r="G907" t="s">
        <v>20</v>
      </c>
      <c r="H907">
        <v>236</v>
      </c>
      <c r="I907">
        <f t="shared" si="71"/>
        <v>54.89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72"/>
        <v>41536.208333333336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70"/>
        <v>163</v>
      </c>
      <c r="G908" t="s">
        <v>20</v>
      </c>
      <c r="H908">
        <v>191</v>
      </c>
      <c r="I908">
        <f t="shared" si="71"/>
        <v>46.93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72"/>
        <v>42868.208333333328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70"/>
        <v>20</v>
      </c>
      <c r="G909" t="s">
        <v>14</v>
      </c>
      <c r="H909">
        <v>41</v>
      </c>
      <c r="I909">
        <f t="shared" si="71"/>
        <v>44.95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72"/>
        <v>40660.208333333336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70"/>
        <v>319</v>
      </c>
      <c r="G910" t="s">
        <v>20</v>
      </c>
      <c r="H910">
        <v>3934</v>
      </c>
      <c r="I910">
        <f t="shared" si="71"/>
        <v>31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72"/>
        <v>41031.208333333336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70"/>
        <v>479</v>
      </c>
      <c r="G911" t="s">
        <v>20</v>
      </c>
      <c r="H911">
        <v>80</v>
      </c>
      <c r="I911">
        <f t="shared" si="71"/>
        <v>107.76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72"/>
        <v>43255.208333333328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70"/>
        <v>20</v>
      </c>
      <c r="G912" t="s">
        <v>74</v>
      </c>
      <c r="H912">
        <v>296</v>
      </c>
      <c r="I912">
        <f t="shared" si="71"/>
        <v>102.08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72"/>
        <v>42026.25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70"/>
        <v>199</v>
      </c>
      <c r="G913" t="s">
        <v>20</v>
      </c>
      <c r="H913">
        <v>462</v>
      </c>
      <c r="I913">
        <f t="shared" si="71"/>
        <v>24.98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72"/>
        <v>43717.208333333328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70"/>
        <v>795</v>
      </c>
      <c r="G914" t="s">
        <v>20</v>
      </c>
      <c r="H914">
        <v>179</v>
      </c>
      <c r="I914">
        <f t="shared" si="71"/>
        <v>79.94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72"/>
        <v>41157.208333333336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70"/>
        <v>51</v>
      </c>
      <c r="G915" t="s">
        <v>14</v>
      </c>
      <c r="H915">
        <v>523</v>
      </c>
      <c r="I915">
        <f t="shared" si="71"/>
        <v>67.95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72"/>
        <v>43597.208333333328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70"/>
        <v>57</v>
      </c>
      <c r="G916" t="s">
        <v>14</v>
      </c>
      <c r="H916">
        <v>141</v>
      </c>
      <c r="I916">
        <f t="shared" si="71"/>
        <v>26.07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72"/>
        <v>41490.208333333336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70"/>
        <v>156</v>
      </c>
      <c r="G917" t="s">
        <v>20</v>
      </c>
      <c r="H917">
        <v>1866</v>
      </c>
      <c r="I917">
        <f t="shared" si="71"/>
        <v>105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72"/>
        <v>42976.208333333328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70"/>
        <v>36</v>
      </c>
      <c r="G918" t="s">
        <v>14</v>
      </c>
      <c r="H918">
        <v>52</v>
      </c>
      <c r="I918">
        <f t="shared" si="71"/>
        <v>25.83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72"/>
        <v>41991.25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70"/>
        <v>58</v>
      </c>
      <c r="G919" t="s">
        <v>47</v>
      </c>
      <c r="H919">
        <v>27</v>
      </c>
      <c r="I919">
        <f t="shared" si="71"/>
        <v>77.67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72"/>
        <v>40722.208333333336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70"/>
        <v>237</v>
      </c>
      <c r="G920" t="s">
        <v>20</v>
      </c>
      <c r="H920">
        <v>156</v>
      </c>
      <c r="I920">
        <f t="shared" si="71"/>
        <v>57.83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72"/>
        <v>41117.208333333336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70"/>
        <v>59</v>
      </c>
      <c r="G921" t="s">
        <v>14</v>
      </c>
      <c r="H921">
        <v>225</v>
      </c>
      <c r="I921">
        <f t="shared" si="71"/>
        <v>92.96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72"/>
        <v>43022.208333333328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70"/>
        <v>183</v>
      </c>
      <c r="G922" t="s">
        <v>20</v>
      </c>
      <c r="H922">
        <v>255</v>
      </c>
      <c r="I922">
        <f t="shared" si="71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72"/>
        <v>43503.25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70"/>
        <v>1</v>
      </c>
      <c r="G923" t="s">
        <v>14</v>
      </c>
      <c r="H923">
        <v>38</v>
      </c>
      <c r="I923">
        <f t="shared" si="71"/>
        <v>31.84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72"/>
        <v>40951.25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70"/>
        <v>176</v>
      </c>
      <c r="G924" t="s">
        <v>20</v>
      </c>
      <c r="H924">
        <v>2261</v>
      </c>
      <c r="I924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72"/>
        <v>43443.25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70"/>
        <v>238</v>
      </c>
      <c r="G925" t="s">
        <v>20</v>
      </c>
      <c r="H925">
        <v>40</v>
      </c>
      <c r="I92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72"/>
        <v>40373.208333333336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70"/>
        <v>488</v>
      </c>
      <c r="G926" t="s">
        <v>20</v>
      </c>
      <c r="H926">
        <v>2289</v>
      </c>
      <c r="I926">
        <f t="shared" si="71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72"/>
        <v>43769.208333333328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70"/>
        <v>224</v>
      </c>
      <c r="G927" t="s">
        <v>20</v>
      </c>
      <c r="H927">
        <v>65</v>
      </c>
      <c r="I927">
        <f t="shared" si="71"/>
        <v>103.42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72"/>
        <v>43000.208333333328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70"/>
        <v>18</v>
      </c>
      <c r="G928" t="s">
        <v>14</v>
      </c>
      <c r="H928">
        <v>15</v>
      </c>
      <c r="I928">
        <f t="shared" si="71"/>
        <v>105.13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72"/>
        <v>42502.208333333328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70"/>
        <v>46</v>
      </c>
      <c r="G929" t="s">
        <v>14</v>
      </c>
      <c r="H929">
        <v>37</v>
      </c>
      <c r="I929">
        <f t="shared" si="71"/>
        <v>89.22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72"/>
        <v>41102.208333333336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70"/>
        <v>117</v>
      </c>
      <c r="G930" t="s">
        <v>20</v>
      </c>
      <c r="H930">
        <v>3777</v>
      </c>
      <c r="I930">
        <f t="shared" si="71"/>
        <v>52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72"/>
        <v>41637.25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70"/>
        <v>217</v>
      </c>
      <c r="G931" t="s">
        <v>20</v>
      </c>
      <c r="H931">
        <v>184</v>
      </c>
      <c r="I931">
        <f t="shared" si="71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72"/>
        <v>42858.208333333328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70"/>
        <v>112</v>
      </c>
      <c r="G932" t="s">
        <v>20</v>
      </c>
      <c r="H932">
        <v>85</v>
      </c>
      <c r="I932">
        <f t="shared" si="71"/>
        <v>46.24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72"/>
        <v>42060.25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70"/>
        <v>73</v>
      </c>
      <c r="G933" t="s">
        <v>14</v>
      </c>
      <c r="H933">
        <v>112</v>
      </c>
      <c r="I933">
        <f t="shared" si="71"/>
        <v>51.15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72"/>
        <v>41818.208333333336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70"/>
        <v>212</v>
      </c>
      <c r="G934" t="s">
        <v>20</v>
      </c>
      <c r="H934">
        <v>144</v>
      </c>
      <c r="I934">
        <f t="shared" si="71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72"/>
        <v>41709.208333333336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70"/>
        <v>240</v>
      </c>
      <c r="G935" t="s">
        <v>20</v>
      </c>
      <c r="H935">
        <v>1902</v>
      </c>
      <c r="I935">
        <f t="shared" si="71"/>
        <v>92.02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72"/>
        <v>41372.208333333336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70"/>
        <v>182</v>
      </c>
      <c r="G936" t="s">
        <v>20</v>
      </c>
      <c r="H936">
        <v>105</v>
      </c>
      <c r="I936">
        <f t="shared" si="71"/>
        <v>107.43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72"/>
        <v>42422.25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70"/>
        <v>164</v>
      </c>
      <c r="G937" t="s">
        <v>20</v>
      </c>
      <c r="H937">
        <v>132</v>
      </c>
      <c r="I937">
        <f t="shared" si="71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72"/>
        <v>42209.208333333328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70"/>
        <v>2</v>
      </c>
      <c r="G938" t="s">
        <v>14</v>
      </c>
      <c r="H938">
        <v>21</v>
      </c>
      <c r="I938">
        <f t="shared" si="71"/>
        <v>80.48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72"/>
        <v>43668.208333333328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70"/>
        <v>50</v>
      </c>
      <c r="G939" t="s">
        <v>74</v>
      </c>
      <c r="H939">
        <v>976</v>
      </c>
      <c r="I939">
        <f t="shared" si="71"/>
        <v>86.98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72"/>
        <v>42334.25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70"/>
        <v>110</v>
      </c>
      <c r="G940" t="s">
        <v>20</v>
      </c>
      <c r="H940">
        <v>96</v>
      </c>
      <c r="I940">
        <f t="shared" si="71"/>
        <v>105.14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72"/>
        <v>43263.208333333328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70"/>
        <v>49</v>
      </c>
      <c r="G941" t="s">
        <v>14</v>
      </c>
      <c r="H941">
        <v>67</v>
      </c>
      <c r="I941">
        <f t="shared" si="71"/>
        <v>57.3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72"/>
        <v>40670.208333333336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70"/>
        <v>62</v>
      </c>
      <c r="G942" t="s">
        <v>47</v>
      </c>
      <c r="H942">
        <v>66</v>
      </c>
      <c r="I942">
        <f t="shared" si="71"/>
        <v>93.35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72"/>
        <v>41244.25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70"/>
        <v>13</v>
      </c>
      <c r="G943" t="s">
        <v>14</v>
      </c>
      <c r="H943">
        <v>78</v>
      </c>
      <c r="I943">
        <f t="shared" si="71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72"/>
        <v>40552.25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70"/>
        <v>65</v>
      </c>
      <c r="G944" t="s">
        <v>14</v>
      </c>
      <c r="H944">
        <v>67</v>
      </c>
      <c r="I944">
        <f t="shared" si="71"/>
        <v>92.61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72"/>
        <v>40568.25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70"/>
        <v>160</v>
      </c>
      <c r="G945" t="s">
        <v>20</v>
      </c>
      <c r="H945">
        <v>114</v>
      </c>
      <c r="I945">
        <f t="shared" si="71"/>
        <v>104.99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72"/>
        <v>41906.208333333336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70"/>
        <v>81</v>
      </c>
      <c r="G946" t="s">
        <v>14</v>
      </c>
      <c r="H946">
        <v>263</v>
      </c>
      <c r="I946">
        <f t="shared" si="71"/>
        <v>30.96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72"/>
        <v>42776.25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70"/>
        <v>32</v>
      </c>
      <c r="G947" t="s">
        <v>14</v>
      </c>
      <c r="H947">
        <v>1691</v>
      </c>
      <c r="I947">
        <f t="shared" si="71"/>
        <v>33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72"/>
        <v>41004.208333333336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70"/>
        <v>10</v>
      </c>
      <c r="G948" t="s">
        <v>14</v>
      </c>
      <c r="H948">
        <v>181</v>
      </c>
      <c r="I948">
        <f t="shared" si="71"/>
        <v>84.19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72"/>
        <v>40710.208333333336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70"/>
        <v>27</v>
      </c>
      <c r="G949" t="s">
        <v>14</v>
      </c>
      <c r="H949">
        <v>13</v>
      </c>
      <c r="I949">
        <f t="shared" si="71"/>
        <v>73.92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72"/>
        <v>41908.208333333336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70"/>
        <v>63</v>
      </c>
      <c r="G950" t="s">
        <v>74</v>
      </c>
      <c r="H950">
        <v>160</v>
      </c>
      <c r="I950">
        <f t="shared" si="71"/>
        <v>36.99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72"/>
        <v>41985.25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70"/>
        <v>161</v>
      </c>
      <c r="G951" t="s">
        <v>20</v>
      </c>
      <c r="H951">
        <v>203</v>
      </c>
      <c r="I951">
        <f t="shared" si="71"/>
        <v>46.9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72"/>
        <v>42112.208333333328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70"/>
        <v>5</v>
      </c>
      <c r="G952" t="s">
        <v>14</v>
      </c>
      <c r="H952">
        <v>1</v>
      </c>
      <c r="I952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72"/>
        <v>43571.208333333328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70"/>
        <v>1097</v>
      </c>
      <c r="G953" t="s">
        <v>20</v>
      </c>
      <c r="H953">
        <v>1559</v>
      </c>
      <c r="I953">
        <f t="shared" si="71"/>
        <v>102.02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72"/>
        <v>42730.25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70"/>
        <v>70</v>
      </c>
      <c r="G954" t="s">
        <v>74</v>
      </c>
      <c r="H954">
        <v>2266</v>
      </c>
      <c r="I954">
        <f t="shared" si="71"/>
        <v>45.01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72"/>
        <v>42591.208333333328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70"/>
        <v>60</v>
      </c>
      <c r="G955" t="s">
        <v>14</v>
      </c>
      <c r="H955">
        <v>21</v>
      </c>
      <c r="I955">
        <f t="shared" si="71"/>
        <v>94.29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72"/>
        <v>42358.25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70"/>
        <v>367</v>
      </c>
      <c r="G956" t="s">
        <v>20</v>
      </c>
      <c r="H956">
        <v>1548</v>
      </c>
      <c r="I956">
        <f t="shared" si="71"/>
        <v>101.02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72"/>
        <v>41174.208333333336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70"/>
        <v>1109</v>
      </c>
      <c r="G957" t="s">
        <v>20</v>
      </c>
      <c r="H957">
        <v>80</v>
      </c>
      <c r="I957">
        <f t="shared" si="71"/>
        <v>97.04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72"/>
        <v>41238.25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70"/>
        <v>19</v>
      </c>
      <c r="G958" t="s">
        <v>14</v>
      </c>
      <c r="H958">
        <v>830</v>
      </c>
      <c r="I958">
        <f t="shared" si="71"/>
        <v>43.01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72"/>
        <v>42360.25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70"/>
        <v>127</v>
      </c>
      <c r="G959" t="s">
        <v>20</v>
      </c>
      <c r="H959">
        <v>131</v>
      </c>
      <c r="I959">
        <f t="shared" si="71"/>
        <v>94.92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72"/>
        <v>40955.25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70"/>
        <v>735</v>
      </c>
      <c r="G960" t="s">
        <v>20</v>
      </c>
      <c r="H960">
        <v>112</v>
      </c>
      <c r="I960">
        <f t="shared" si="71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72"/>
        <v>40350.208333333336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70"/>
        <v>5</v>
      </c>
      <c r="G961" t="s">
        <v>14</v>
      </c>
      <c r="H961">
        <v>130</v>
      </c>
      <c r="I961">
        <f t="shared" si="71"/>
        <v>51.01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72"/>
        <v>40357.208333333336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70"/>
        <v>85</v>
      </c>
      <c r="G962" t="s">
        <v>14</v>
      </c>
      <c r="H962">
        <v>55</v>
      </c>
      <c r="I962">
        <f t="shared" si="71"/>
        <v>85.05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72"/>
        <v>42408.25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75">ROUND(E963/D963*100,0)</f>
        <v>119</v>
      </c>
      <c r="G963" t="s">
        <v>20</v>
      </c>
      <c r="H963">
        <v>155</v>
      </c>
      <c r="I963">
        <f t="shared" ref="I963:I1001" si="76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77">(((L963/60)/60)/24)+DATE(1970,1,1)</f>
        <v>40591.25</v>
      </c>
      <c r="P963" t="b">
        <v>0</v>
      </c>
      <c r="Q963" t="b">
        <v>0</v>
      </c>
      <c r="R963" t="s">
        <v>206</v>
      </c>
      <c r="S963" t="str">
        <f t="shared" ref="S963:S1001" si="78">LEFT(R963,FIND("/",R963)-1)</f>
        <v>publishing</v>
      </c>
      <c r="T963" t="str">
        <f t="shared" ref="T963:T1001" si="79">RIGHT(R963,LEN(R963)-FIND("/",R963))</f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75"/>
        <v>296</v>
      </c>
      <c r="G964" t="s">
        <v>20</v>
      </c>
      <c r="H964">
        <v>266</v>
      </c>
      <c r="I964">
        <f t="shared" si="76"/>
        <v>40.06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77"/>
        <v>41592.25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75"/>
        <v>85</v>
      </c>
      <c r="G965" t="s">
        <v>14</v>
      </c>
      <c r="H965">
        <v>114</v>
      </c>
      <c r="I965">
        <f t="shared" si="7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77"/>
        <v>40607.25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75"/>
        <v>356</v>
      </c>
      <c r="G966" t="s">
        <v>20</v>
      </c>
      <c r="H966">
        <v>155</v>
      </c>
      <c r="I966">
        <f t="shared" si="76"/>
        <v>84.93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77"/>
        <v>42135.208333333328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75"/>
        <v>386</v>
      </c>
      <c r="G967" t="s">
        <v>20</v>
      </c>
      <c r="H967">
        <v>207</v>
      </c>
      <c r="I967">
        <f t="shared" si="76"/>
        <v>41.07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77"/>
        <v>40203.25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75"/>
        <v>792</v>
      </c>
      <c r="G968" t="s">
        <v>20</v>
      </c>
      <c r="H968">
        <v>245</v>
      </c>
      <c r="I968">
        <f t="shared" si="76"/>
        <v>54.97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77"/>
        <v>42901.208333333328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75"/>
        <v>137</v>
      </c>
      <c r="G969" t="s">
        <v>20</v>
      </c>
      <c r="H969">
        <v>1573</v>
      </c>
      <c r="I969">
        <f t="shared" si="7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77"/>
        <v>41005.208333333336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75"/>
        <v>338</v>
      </c>
      <c r="G970" t="s">
        <v>20</v>
      </c>
      <c r="H970">
        <v>114</v>
      </c>
      <c r="I970">
        <f t="shared" si="76"/>
        <v>71.2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77"/>
        <v>40544.25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75"/>
        <v>108</v>
      </c>
      <c r="G971" t="s">
        <v>20</v>
      </c>
      <c r="H971">
        <v>93</v>
      </c>
      <c r="I971">
        <f t="shared" si="76"/>
        <v>91.94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77"/>
        <v>43821.25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75"/>
        <v>61</v>
      </c>
      <c r="G972" t="s">
        <v>14</v>
      </c>
      <c r="H972">
        <v>594</v>
      </c>
      <c r="I972">
        <f t="shared" si="76"/>
        <v>97.07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77"/>
        <v>40672.208333333336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75"/>
        <v>28</v>
      </c>
      <c r="G973" t="s">
        <v>14</v>
      </c>
      <c r="H973">
        <v>24</v>
      </c>
      <c r="I973">
        <f t="shared" si="76"/>
        <v>58.92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77"/>
        <v>41555.208333333336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75"/>
        <v>228</v>
      </c>
      <c r="G974" t="s">
        <v>20</v>
      </c>
      <c r="H974">
        <v>1681</v>
      </c>
      <c r="I974">
        <f t="shared" si="76"/>
        <v>58.02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77"/>
        <v>41792.208333333336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75"/>
        <v>22</v>
      </c>
      <c r="G975" t="s">
        <v>14</v>
      </c>
      <c r="H975">
        <v>252</v>
      </c>
      <c r="I975">
        <f t="shared" si="76"/>
        <v>103.87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77"/>
        <v>40522.25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75"/>
        <v>374</v>
      </c>
      <c r="G976" t="s">
        <v>20</v>
      </c>
      <c r="H976">
        <v>32</v>
      </c>
      <c r="I976">
        <f t="shared" si="76"/>
        <v>93.47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77"/>
        <v>41412.208333333336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75"/>
        <v>155</v>
      </c>
      <c r="G977" t="s">
        <v>20</v>
      </c>
      <c r="H977">
        <v>135</v>
      </c>
      <c r="I977">
        <f t="shared" si="76"/>
        <v>61.97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77"/>
        <v>42337.25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75"/>
        <v>322</v>
      </c>
      <c r="G978" t="s">
        <v>20</v>
      </c>
      <c r="H978">
        <v>140</v>
      </c>
      <c r="I978">
        <f t="shared" si="76"/>
        <v>92.04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77"/>
        <v>40571.25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75"/>
        <v>74</v>
      </c>
      <c r="G979" t="s">
        <v>14</v>
      </c>
      <c r="H979">
        <v>67</v>
      </c>
      <c r="I979">
        <f t="shared" si="76"/>
        <v>77.27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77"/>
        <v>43138.25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75"/>
        <v>864</v>
      </c>
      <c r="G980" t="s">
        <v>20</v>
      </c>
      <c r="H980">
        <v>92</v>
      </c>
      <c r="I980">
        <f t="shared" si="76"/>
        <v>93.92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77"/>
        <v>42686.25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75"/>
        <v>143</v>
      </c>
      <c r="G981" t="s">
        <v>20</v>
      </c>
      <c r="H981">
        <v>1015</v>
      </c>
      <c r="I981">
        <f t="shared" si="76"/>
        <v>84.97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77"/>
        <v>42078.208333333328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75"/>
        <v>40</v>
      </c>
      <c r="G982" t="s">
        <v>14</v>
      </c>
      <c r="H982">
        <v>742</v>
      </c>
      <c r="I982">
        <f t="shared" si="76"/>
        <v>105.97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77"/>
        <v>42307.208333333328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75"/>
        <v>178</v>
      </c>
      <c r="G983" t="s">
        <v>20</v>
      </c>
      <c r="H983">
        <v>323</v>
      </c>
      <c r="I983">
        <f t="shared" si="76"/>
        <v>36.97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77"/>
        <v>43094.25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75"/>
        <v>85</v>
      </c>
      <c r="G984" t="s">
        <v>14</v>
      </c>
      <c r="H984">
        <v>75</v>
      </c>
      <c r="I984">
        <f t="shared" si="76"/>
        <v>81.53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77"/>
        <v>40743.208333333336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75"/>
        <v>146</v>
      </c>
      <c r="G985" t="s">
        <v>20</v>
      </c>
      <c r="H985">
        <v>2326</v>
      </c>
      <c r="I985">
        <f t="shared" si="76"/>
        <v>81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77"/>
        <v>43681.208333333328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75"/>
        <v>152</v>
      </c>
      <c r="G986" t="s">
        <v>20</v>
      </c>
      <c r="H986">
        <v>381</v>
      </c>
      <c r="I986">
        <f t="shared" si="76"/>
        <v>26.01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77"/>
        <v>43716.208333333328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75"/>
        <v>67</v>
      </c>
      <c r="G987" t="s">
        <v>14</v>
      </c>
      <c r="H987">
        <v>4405</v>
      </c>
      <c r="I987">
        <f t="shared" si="76"/>
        <v>26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77"/>
        <v>41614.25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75"/>
        <v>40</v>
      </c>
      <c r="G988" t="s">
        <v>14</v>
      </c>
      <c r="H988">
        <v>92</v>
      </c>
      <c r="I988">
        <f t="shared" si="76"/>
        <v>34.17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77"/>
        <v>40638.208333333336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75"/>
        <v>217</v>
      </c>
      <c r="G989" t="s">
        <v>20</v>
      </c>
      <c r="H989">
        <v>480</v>
      </c>
      <c r="I989">
        <f t="shared" si="76"/>
        <v>28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77"/>
        <v>42852.208333333328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75"/>
        <v>52</v>
      </c>
      <c r="G990" t="s">
        <v>14</v>
      </c>
      <c r="H990">
        <v>64</v>
      </c>
      <c r="I990">
        <f t="shared" si="76"/>
        <v>76.55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77"/>
        <v>42686.25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75"/>
        <v>500</v>
      </c>
      <c r="G991" t="s">
        <v>20</v>
      </c>
      <c r="H991">
        <v>226</v>
      </c>
      <c r="I991">
        <f t="shared" si="76"/>
        <v>53.05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77"/>
        <v>43571.208333333328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75"/>
        <v>88</v>
      </c>
      <c r="G992" t="s">
        <v>14</v>
      </c>
      <c r="H992">
        <v>64</v>
      </c>
      <c r="I992">
        <f t="shared" si="76"/>
        <v>106.86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77"/>
        <v>42432.25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75"/>
        <v>113</v>
      </c>
      <c r="G993" t="s">
        <v>20</v>
      </c>
      <c r="H993">
        <v>241</v>
      </c>
      <c r="I993">
        <f t="shared" si="76"/>
        <v>46.02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77"/>
        <v>41907.208333333336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75"/>
        <v>427</v>
      </c>
      <c r="G994" t="s">
        <v>20</v>
      </c>
      <c r="H994">
        <v>132</v>
      </c>
      <c r="I994">
        <f t="shared" si="76"/>
        <v>100.17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77"/>
        <v>43227.208333333328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75"/>
        <v>78</v>
      </c>
      <c r="G995" t="s">
        <v>74</v>
      </c>
      <c r="H995">
        <v>75</v>
      </c>
      <c r="I99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77"/>
        <v>42362.25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75"/>
        <v>52</v>
      </c>
      <c r="G996" t="s">
        <v>14</v>
      </c>
      <c r="H996">
        <v>842</v>
      </c>
      <c r="I996">
        <f t="shared" si="76"/>
        <v>87.97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77"/>
        <v>41929.208333333336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75"/>
        <v>157</v>
      </c>
      <c r="G997" t="s">
        <v>20</v>
      </c>
      <c r="H997">
        <v>2043</v>
      </c>
      <c r="I997">
        <f t="shared" si="76"/>
        <v>75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77"/>
        <v>43408.208333333328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75"/>
        <v>73</v>
      </c>
      <c r="G998" t="s">
        <v>14</v>
      </c>
      <c r="H998">
        <v>112</v>
      </c>
      <c r="I998">
        <f t="shared" si="76"/>
        <v>42.98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77"/>
        <v>41276.25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75"/>
        <v>61</v>
      </c>
      <c r="G999" t="s">
        <v>74</v>
      </c>
      <c r="H999">
        <v>139</v>
      </c>
      <c r="I999">
        <f t="shared" si="7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77"/>
        <v>41659.25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75"/>
        <v>57</v>
      </c>
      <c r="G1000" t="s">
        <v>14</v>
      </c>
      <c r="H1000">
        <v>374</v>
      </c>
      <c r="I1000">
        <f t="shared" si="7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77"/>
        <v>40220.25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75"/>
        <v>57</v>
      </c>
      <c r="G1001" t="s">
        <v>74</v>
      </c>
      <c r="H1001">
        <v>1122</v>
      </c>
      <c r="I1001">
        <f t="shared" si="7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77"/>
        <v>42550.208333333328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conditionalFormatting sqref="G1:G1048576">
    <cfRule type="containsText" dxfId="4" priority="6" operator="containsText" text="canceled">
      <formula>NOT(ISERROR(SEARCH("canceled",G1)))</formula>
    </cfRule>
    <cfRule type="containsText" dxfId="3" priority="7" operator="containsText" text="successful">
      <formula>NOT(ISERROR(SEARCH("successful",G1)))</formula>
    </cfRule>
    <cfRule type="containsText" dxfId="2" priority="9" operator="containsText" text="live">
      <formula>NOT(ISERROR(SEARCH("live",G1)))</formula>
    </cfRule>
    <cfRule type="containsText" dxfId="1" priority="10" operator="containsText" text="failed">
      <formula>NOT(ISERROR(SEARCH("failed",G1)))</formula>
    </cfRule>
  </conditionalFormatting>
  <conditionalFormatting sqref="E13">
    <cfRule type="containsText" dxfId="0" priority="8" operator="containsText" text="live">
      <formula>NOT(ISERROR(SEARCH("live",E13)))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5050"/>
        <color rgb="FF78B832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pivot2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Rui Liu</cp:lastModifiedBy>
  <dcterms:created xsi:type="dcterms:W3CDTF">2021-09-29T18:52:28Z</dcterms:created>
  <dcterms:modified xsi:type="dcterms:W3CDTF">2024-02-03T12:19:55Z</dcterms:modified>
</cp:coreProperties>
</file>