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B1CBB72-A0F0-43B6-A466-219D537D540C}" xr6:coauthVersionLast="32" xr6:coauthVersionMax="32" xr10:uidLastSave="{00000000-0000-0000-0000-000000000000}"/>
  <bookViews>
    <workbookView xWindow="0" yWindow="0" windowWidth="22260" windowHeight="12648" activeTab="2" xr2:uid="{00000000-000D-0000-FFFF-FFFF00000000}"/>
  </bookViews>
  <sheets>
    <sheet name="活动预览" sheetId="1" r:id="rId1"/>
    <sheet name="七日登录" sheetId="2" r:id="rId2"/>
    <sheet name="七日盛典" sheetId="3" r:id="rId3"/>
    <sheet name="每日签到" sheetId="16" r:id="rId4"/>
    <sheet name="战力盛典" sheetId="4" r:id="rId5"/>
    <sheet name="招募有礼+装备宝箱" sheetId="15" r:id="rId6"/>
    <sheet name="英雄集结" sheetId="6" r:id="rId7"/>
    <sheet name="英雄任务+开工福利" sheetId="7" r:id="rId8"/>
    <sheet name="粉丝感谢信" sheetId="10" r:id="rId9"/>
    <sheet name="调查问卷" sheetId="11" r:id="rId10"/>
    <sheet name="总投放计算" sheetId="12" state="hidden" r:id="rId11"/>
    <sheet name="总投放计算（分天）" sheetId="13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2" i="3" l="1"/>
  <c r="L75" i="3"/>
  <c r="L67" i="3" l="1"/>
  <c r="L68" i="3"/>
  <c r="L69" i="3"/>
  <c r="M69" i="3" s="1"/>
  <c r="L70" i="3"/>
  <c r="L71" i="3"/>
  <c r="M71" i="3" s="1"/>
  <c r="L72" i="3"/>
  <c r="M72" i="3" s="1"/>
  <c r="L73" i="3"/>
  <c r="L74" i="3"/>
  <c r="M75" i="3" s="1"/>
  <c r="M73" i="3" l="1"/>
  <c r="M70" i="3"/>
  <c r="M68" i="3"/>
  <c r="M74" i="3"/>
  <c r="D22" i="3"/>
  <c r="D23" i="3"/>
  <c r="D24" i="3"/>
  <c r="D25" i="3"/>
  <c r="D26" i="3"/>
  <c r="D27" i="3"/>
  <c r="D28" i="3"/>
  <c r="D29" i="3"/>
  <c r="D21" i="3"/>
  <c r="D84" i="3"/>
  <c r="D85" i="3"/>
  <c r="D86" i="3"/>
  <c r="D87" i="3"/>
  <c r="D88" i="3"/>
  <c r="D89" i="3"/>
  <c r="D90" i="3"/>
  <c r="D91" i="3"/>
  <c r="D83" i="3"/>
  <c r="D101" i="3"/>
  <c r="D102" i="3"/>
  <c r="D103" i="3"/>
  <c r="D104" i="3"/>
  <c r="D105" i="3"/>
  <c r="D106" i="3"/>
  <c r="D107" i="3"/>
  <c r="D100" i="3"/>
  <c r="J19" i="3" l="1"/>
  <c r="K19" i="3"/>
  <c r="L19" i="3"/>
  <c r="M19" i="3"/>
  <c r="D4" i="3" l="1"/>
  <c r="D5" i="3"/>
  <c r="D6" i="3"/>
  <c r="D7" i="3"/>
  <c r="D8" i="3"/>
  <c r="D9" i="3"/>
  <c r="D10" i="3"/>
  <c r="D3" i="3"/>
  <c r="C20" i="15" l="1"/>
  <c r="C16" i="15"/>
  <c r="C17" i="15"/>
  <c r="C18" i="15"/>
  <c r="C19" i="15"/>
  <c r="C4" i="15" l="1"/>
  <c r="C5" i="15"/>
  <c r="C6" i="15"/>
  <c r="C7" i="15"/>
  <c r="C8" i="15"/>
  <c r="C3" i="15"/>
  <c r="G13" i="12" l="1"/>
  <c r="H13" i="12"/>
  <c r="I13" i="12"/>
  <c r="J13" i="12"/>
  <c r="K13" i="12"/>
  <c r="L13" i="12"/>
  <c r="M13" i="12"/>
  <c r="N13" i="12"/>
  <c r="F13" i="12"/>
  <c r="G33" i="6"/>
  <c r="H9" i="11" l="1"/>
  <c r="L9" i="11" s="1"/>
  <c r="H8" i="11"/>
  <c r="L8" i="11" s="1"/>
  <c r="G135" i="3"/>
  <c r="G134" i="3"/>
  <c r="G133" i="3"/>
  <c r="G131" i="3"/>
  <c r="G13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3" authorId="0" shapeId="0" xr:uid="{5579E679-DF01-4959-83F7-021615258A6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15升20 升品
升到绿1、绿2
</t>
        </r>
      </text>
    </comment>
    <comment ref="E14" authorId="0" shapeId="0" xr:uid="{68CA98B6-176F-4CDC-8E6F-0A459CB9374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吹雪碎片*3
</t>
        </r>
      </text>
    </comment>
    <comment ref="F14" authorId="0" shapeId="0" xr:uid="{73427CA8-248A-48E8-A436-2BC185DB3C4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15升20 升品
升到绿1、绿2
</t>
        </r>
      </text>
    </comment>
    <comment ref="E15" authorId="0" shapeId="0" xr:uid="{8EA9D591-9418-4188-9504-A49F8A1B9AC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50个等于做一个组织任务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6" authorId="0" shapeId="0" xr:uid="{8C17E193-A3E0-49B4-AA1F-E24C685D06C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调查问卷</t>
        </r>
      </text>
    </comment>
    <comment ref="K6" authorId="0" shapeId="0" xr:uid="{9DE8B34D-1900-4506-BB46-5D249FC2B41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调查问卷</t>
        </r>
      </text>
    </comment>
  </commentList>
</comments>
</file>

<file path=xl/sharedStrings.xml><?xml version="1.0" encoding="utf-8"?>
<sst xmlns="http://schemas.openxmlformats.org/spreadsheetml/2006/main" count="1088" uniqueCount="820">
  <si>
    <t>第1日</t>
    <phoneticPr fontId="5" type="noConversion"/>
  </si>
  <si>
    <t>第2日</t>
  </si>
  <si>
    <t>第3日</t>
  </si>
  <si>
    <t>第4日</t>
  </si>
  <si>
    <t>第5日</t>
  </si>
  <si>
    <t>第6日</t>
  </si>
  <si>
    <t>第7日</t>
  </si>
  <si>
    <t>第8日</t>
  </si>
  <si>
    <t>第9日</t>
  </si>
  <si>
    <t>七日登录</t>
    <phoneticPr fontId="5" type="noConversion"/>
  </si>
  <si>
    <t>七日盛典</t>
    <phoneticPr fontId="5" type="noConversion"/>
  </si>
  <si>
    <t>经验可乐（小罐100经验）*10</t>
  </si>
  <si>
    <t>5000金币</t>
  </si>
  <si>
    <t>居合庵</t>
  </si>
  <si>
    <t>竞技场挑战券*5</t>
  </si>
  <si>
    <t>6000金币</t>
  </si>
  <si>
    <t>经验可乐（大罐300经验）*10</t>
  </si>
  <si>
    <t>8000金币</t>
  </si>
  <si>
    <t>钻石招募券*3</t>
  </si>
  <si>
    <t>装备升级材料*20</t>
  </si>
  <si>
    <t>11000金币</t>
  </si>
  <si>
    <t>装备抽奖券*5</t>
  </si>
  <si>
    <t>13000金币</t>
  </si>
  <si>
    <t>钻石*500</t>
  </si>
  <si>
    <t>商店装备点数*300</t>
  </si>
  <si>
    <t>17000金币</t>
  </si>
  <si>
    <t>音速索尼克</t>
  </si>
  <si>
    <t>经验可乐（小瓶1000经验）*5</t>
  </si>
  <si>
    <t>20000金币</t>
  </si>
  <si>
    <t>1W2经验</t>
  </si>
  <si>
    <t>8W金币</t>
  </si>
  <si>
    <t>共投放</t>
    <phoneticPr fontId="5" type="noConversion"/>
  </si>
  <si>
    <t>钻石招募卷</t>
    <phoneticPr fontId="5" type="noConversion"/>
  </si>
  <si>
    <t>蓝装一套</t>
    <phoneticPr fontId="5" type="noConversion"/>
  </si>
  <si>
    <t>天数</t>
    <phoneticPr fontId="5" type="noConversion"/>
  </si>
  <si>
    <t>道具1</t>
    <phoneticPr fontId="5" type="noConversion"/>
  </si>
  <si>
    <t>道具2</t>
    <phoneticPr fontId="5" type="noConversion"/>
  </si>
  <si>
    <t>道具3</t>
    <phoneticPr fontId="5" type="noConversion"/>
  </si>
  <si>
    <t>开启时间：账号注册时间1-7日</t>
    <phoneticPr fontId="5" type="noConversion"/>
  </si>
  <si>
    <t>Date</t>
  </si>
  <si>
    <t>Mission type</t>
  </si>
  <si>
    <t>Mission List</t>
  </si>
  <si>
    <t>Percentage</t>
  </si>
  <si>
    <t>Reward</t>
  </si>
  <si>
    <t>SUM</t>
  </si>
  <si>
    <t>Memo</t>
  </si>
  <si>
    <t>D1</t>
  </si>
  <si>
    <t>等级奖励</t>
  </si>
  <si>
    <t>等级达到10级</t>
  </si>
  <si>
    <t>小可乐*5+中可乐*5</t>
  </si>
  <si>
    <t>等级达到15级</t>
  </si>
  <si>
    <t>小可乐*5+中可乐*5+小瓶*2</t>
  </si>
  <si>
    <t>等级达到20级</t>
  </si>
  <si>
    <t>等级达到25级</t>
  </si>
  <si>
    <t>小可乐*5+中可乐*5+小瓶*4</t>
  </si>
  <si>
    <t>等级达到30级</t>
  </si>
  <si>
    <t>小可乐*5+中可乐*5+小瓶*6</t>
  </si>
  <si>
    <t>等级达到35级</t>
  </si>
  <si>
    <t>等级达到40级</t>
  </si>
  <si>
    <t>小可乐*15+中可乐*15+小瓶*6</t>
  </si>
  <si>
    <t>通关主线副本（普通副本）第1章</t>
  </si>
  <si>
    <t>白升绿</t>
  </si>
  <si>
    <t>通关主线副本（普通副本）第2章</t>
  </si>
  <si>
    <t>通关主线副本（普通副本）第3章</t>
  </si>
  <si>
    <t>通关主线副本（普通副本）第4章</t>
  </si>
  <si>
    <t>通关主线副本（普通副本）第5章</t>
  </si>
  <si>
    <t>通关主线副本（普通副本）第6章</t>
  </si>
  <si>
    <t>通关主线副本（普通副本）第7章</t>
  </si>
  <si>
    <t>通关主线副本（普通副本）第8章</t>
  </si>
  <si>
    <t>竞技挑战</t>
  </si>
  <si>
    <t>挑战竞技场累计达到10次</t>
  </si>
  <si>
    <t>钻石*110</t>
  </si>
  <si>
    <t>需要额外使用挑战券或用钻石购买次数</t>
  </si>
  <si>
    <t>挑战竞技场累计达到20次</t>
  </si>
  <si>
    <t>钻石*150</t>
  </si>
  <si>
    <t>钻石*190</t>
  </si>
  <si>
    <t>钻石*230</t>
  </si>
  <si>
    <t>钻石*300</t>
  </si>
  <si>
    <t>每小时每档位可以买一次=3.6w</t>
  </si>
  <si>
    <t>假装每个人每天就买一次（3档位）=3.6*6=21.6万</t>
  </si>
  <si>
    <t>如果每天花费100钻石加速5次初级，消耗3万金币+55钻石</t>
  </si>
  <si>
    <t>钞票小*25+钞票中*15+钞票大*5</t>
  </si>
  <si>
    <t>达成40次 需要=21.6万（不购买）+13.2万（购买部分）+242钻石</t>
  </si>
  <si>
    <t>钞票小*25+钞票中*15+钞票大*8</t>
  </si>
  <si>
    <t>完成全部任务需要35万左右金币</t>
  </si>
  <si>
    <t>钞票小*25+钞票中*15+钞票大*10</t>
  </si>
  <si>
    <t>根据系统产出+运营放出的金币和钻石来看应该都可以达成。</t>
  </si>
  <si>
    <t>钞票小*25+钞票中*15+钞票大*15</t>
  </si>
  <si>
    <t>***后期开付费测试时，需要看看要不要加到48~50次。</t>
  </si>
  <si>
    <t>钞票小*30+钞票中*18+钞票大*18</t>
  </si>
  <si>
    <t>拥有8件装备</t>
  </si>
  <si>
    <t>拥有12件装备</t>
  </si>
  <si>
    <t>拥有16件装备</t>
  </si>
  <si>
    <t>拥有20件装备</t>
  </si>
  <si>
    <t>拥有24件装备</t>
  </si>
  <si>
    <t>琦玉任务</t>
  </si>
  <si>
    <t>埼玉点数*60</t>
  </si>
  <si>
    <t>埼玉点数*80</t>
  </si>
  <si>
    <t>埼玉点数*100</t>
  </si>
  <si>
    <t>埼玉点数*120</t>
  </si>
  <si>
    <t>完成24次埼玉任务</t>
  </si>
  <si>
    <t>埼玉点数*140</t>
  </si>
  <si>
    <t>拥有6个1星角色</t>
  </si>
  <si>
    <t>觉醒剂科技*1+金币*2000</t>
  </si>
  <si>
    <t>金币为了填充</t>
  </si>
  <si>
    <t>觉醒剂超能*1+金币*2000</t>
  </si>
  <si>
    <t>因为玩家正常游戏都可以达到的任务、且是本身游戏重要追求</t>
  </si>
  <si>
    <t>任意1英雄觉醒到3星</t>
  </si>
  <si>
    <t>觉醒剂格斗*1+金币*2000</t>
  </si>
  <si>
    <t>觉醒剂武装*1+金币*3000</t>
  </si>
  <si>
    <t>任意2英雄觉醒到3星</t>
  </si>
  <si>
    <t>觉醒剂科技*1+觉醒剂超能*1+金币*5000</t>
  </si>
  <si>
    <t>任意3英雄觉醒到3星</t>
  </si>
  <si>
    <t>觉醒剂格斗*1+觉醒剂武装*1+金币*8000</t>
  </si>
  <si>
    <t>任意4英雄觉醒到3星</t>
  </si>
  <si>
    <t>觉醒剂科技*1+觉醒剂超能*1+金币*10000</t>
  </si>
  <si>
    <t>任意1英雄觉醒到4星</t>
  </si>
  <si>
    <t>组织任务</t>
  </si>
  <si>
    <t>完成10次组织任务</t>
  </si>
  <si>
    <t>足够活跃或花钻石购买容易完成的任务 可完成全部</t>
  </si>
  <si>
    <t>完成20次组织任务</t>
  </si>
  <si>
    <t>完成25次组织任务</t>
  </si>
  <si>
    <t>完成30次组织任务</t>
  </si>
  <si>
    <t>完成40次组织任务</t>
  </si>
  <si>
    <t>装备升级</t>
  </si>
  <si>
    <t>任意4件装备升级到10级</t>
  </si>
  <si>
    <t>5级进阶指南*4</t>
  </si>
  <si>
    <t>6级进阶指南*6</t>
  </si>
  <si>
    <t>7级进阶指南*9</t>
  </si>
  <si>
    <t>8级进阶指南*14</t>
  </si>
  <si>
    <t>竞技名次</t>
  </si>
  <si>
    <t>秘籍绿*20</t>
  </si>
  <si>
    <t>竞技场达到B级1000名</t>
  </si>
  <si>
    <t>秘籍绿*30</t>
  </si>
  <si>
    <t>一共可以投秘籍经验4000</t>
  </si>
  <si>
    <t>竞技场达到B级500名</t>
  </si>
  <si>
    <t>名次要变</t>
  </si>
  <si>
    <t>秘籍蓝*5，秘籍绿*10</t>
  </si>
  <si>
    <t>共投放了3975经验</t>
  </si>
  <si>
    <t>竞技场达到A级1000名</t>
  </si>
  <si>
    <t>数量重新算</t>
  </si>
  <si>
    <t>秘籍蓝*5，秘籍绿*15</t>
  </si>
  <si>
    <t>秘籍蓝*5，秘籍绿*20+索尼克碎片*3</t>
  </si>
  <si>
    <t>秘籍蓝*5，秘籍绿*20+索尼克碎片*5</t>
  </si>
  <si>
    <t>爬塔层数</t>
  </si>
  <si>
    <t>装备爬塔通关106房间</t>
  </si>
  <si>
    <t>徽章绿*10</t>
  </si>
  <si>
    <t>徽章绿*20</t>
  </si>
  <si>
    <t>徽章绿*30</t>
  </si>
  <si>
    <t>装备爬塔通关112房间</t>
  </si>
  <si>
    <t>徽章蓝*5，徽章绿*10</t>
  </si>
  <si>
    <t>徽章蓝*5，徽章绿*15</t>
  </si>
  <si>
    <t>徽章蓝*5，徽章绿*20</t>
  </si>
  <si>
    <t>金币7500</t>
  </si>
  <si>
    <t>前期大部分已经达成的，分摊比例小一点</t>
  </si>
  <si>
    <t>通关首领副本第3章</t>
  </si>
  <si>
    <t>后面关卡奖励变多</t>
  </si>
  <si>
    <t>通关首领副本第4章</t>
  </si>
  <si>
    <t>通关首领副本第5章</t>
  </si>
  <si>
    <t>通关首领副本第6章</t>
  </si>
  <si>
    <t>通关首领副本第7章</t>
  </si>
  <si>
    <t>金币7500+觉醒剂科技*3</t>
    <phoneticPr fontId="5" type="noConversion"/>
  </si>
  <si>
    <t>金币15000+觉醒剂科技*3</t>
    <phoneticPr fontId="5" type="noConversion"/>
  </si>
  <si>
    <t>金币45000+觉醒剂科技*3+钻石100</t>
    <phoneticPr fontId="5" type="noConversion"/>
  </si>
  <si>
    <t>金币60000+觉醒剂科技*3+钻石200</t>
    <phoneticPr fontId="5" type="noConversion"/>
  </si>
  <si>
    <t>入门力量认证I*2，入门体能认证I*2，入门技巧认证I*2</t>
    <phoneticPr fontId="5" type="noConversion"/>
  </si>
  <si>
    <t>返钻670</t>
    <phoneticPr fontId="5" type="noConversion"/>
  </si>
  <si>
    <t>任务宝箱计数</t>
    <phoneticPr fontId="5" type="noConversion"/>
  </si>
  <si>
    <t>售卖道具</t>
    <phoneticPr fontId="5" type="noConversion"/>
  </si>
  <si>
    <t>售价（钻石）</t>
  </si>
  <si>
    <t>折扣率</t>
  </si>
  <si>
    <t>钻石招募券*3，金币*2W，大罐300经验药剂*8</t>
    <phoneticPr fontId="5" type="noConversion"/>
  </si>
  <si>
    <t>觉醒剂（科技）*10，金币*2W，大罐300经验药剂*8</t>
    <phoneticPr fontId="5" type="noConversion"/>
  </si>
  <si>
    <t>装备抽奖券*5，金币*2W，大罐300经验药剂*8</t>
    <phoneticPr fontId="5" type="noConversion"/>
  </si>
  <si>
    <t>装备升级材料*100，金币*2W，大罐300经验药剂*8</t>
    <phoneticPr fontId="5" type="noConversion"/>
  </si>
  <si>
    <t>升星石*5，金币*2W，大罐300经验药剂*8</t>
    <phoneticPr fontId="5" type="noConversion"/>
  </si>
  <si>
    <t>钻石特惠</t>
    <phoneticPr fontId="5" type="noConversion"/>
  </si>
  <si>
    <t>开启时间开服时间-第八日早5:00</t>
  </si>
  <si>
    <t>战力盛典</t>
  </si>
  <si>
    <t>原子武士碎片*240</t>
  </si>
  <si>
    <t>秘籍紫*14</t>
  </si>
  <si>
    <t>3W金币</t>
  </si>
  <si>
    <t>2,3</t>
  </si>
  <si>
    <t>原子武士碎片*160</t>
  </si>
  <si>
    <t>秘籍紫*12</t>
  </si>
  <si>
    <t>2W4金币</t>
  </si>
  <si>
    <t>4,5</t>
  </si>
  <si>
    <t>原子武士碎片*120</t>
  </si>
  <si>
    <t>秘籍紫*10</t>
  </si>
  <si>
    <t>1W8金币</t>
  </si>
  <si>
    <t>6,10</t>
  </si>
  <si>
    <t>原子武士碎片*60</t>
  </si>
  <si>
    <t>秘籍蓝*20</t>
  </si>
  <si>
    <t>1W2金币</t>
  </si>
  <si>
    <t>11,20</t>
  </si>
  <si>
    <t>原子武士碎片*30</t>
  </si>
  <si>
    <t>秘籍蓝*15</t>
  </si>
  <si>
    <t>原计划给1000经验，现给1125经验</t>
  </si>
  <si>
    <t xml:space="preserve">里程碑战力奖励  </t>
  </si>
  <si>
    <t>名次</t>
    <phoneticPr fontId="5" type="noConversion"/>
  </si>
  <si>
    <t>专属武器经验值</t>
    <phoneticPr fontId="5" type="noConversion"/>
  </si>
  <si>
    <t>开服前7日</t>
  </si>
  <si>
    <t>招募指定英雄，领取豪华奖励</t>
  </si>
  <si>
    <t>NO.</t>
  </si>
  <si>
    <t>MISSION</t>
  </si>
  <si>
    <t>REWARD PLAN1</t>
  </si>
  <si>
    <t>Comment</t>
  </si>
  <si>
    <t>NO.</t>
    <phoneticPr fontId="5" type="noConversion"/>
  </si>
  <si>
    <t>QUALITY</t>
    <phoneticPr fontId="5" type="noConversion"/>
  </si>
  <si>
    <t>MISSION</t>
    <phoneticPr fontId="5" type="noConversion"/>
  </si>
  <si>
    <t>REWARD PLAN1</t>
    <phoneticPr fontId="5" type="noConversion"/>
  </si>
  <si>
    <t>SSR</t>
    <phoneticPr fontId="5" type="noConversion"/>
  </si>
  <si>
    <t>深海王</t>
    <phoneticPr fontId="5" type="noConversion"/>
  </si>
  <si>
    <t>金币2000+经验可乐大*5</t>
    <phoneticPr fontId="5" type="noConversion"/>
  </si>
  <si>
    <t>性感囚徒</t>
    <phoneticPr fontId="5" type="noConversion"/>
  </si>
  <si>
    <t>背心尊者</t>
    <phoneticPr fontId="5" type="noConversion"/>
  </si>
  <si>
    <t>地底王</t>
    <phoneticPr fontId="5" type="noConversion"/>
  </si>
  <si>
    <t>SR</t>
    <phoneticPr fontId="5" type="noConversion"/>
  </si>
  <si>
    <t>居合庵</t>
    <phoneticPr fontId="5" type="noConversion"/>
  </si>
  <si>
    <t>金币1000+经验可乐中*5</t>
    <phoneticPr fontId="5" type="noConversion"/>
  </si>
  <si>
    <t>吹雪</t>
    <phoneticPr fontId="5" type="noConversion"/>
  </si>
  <si>
    <t>蚊女</t>
    <phoneticPr fontId="5" type="noConversion"/>
  </si>
  <si>
    <t>毒刺</t>
    <phoneticPr fontId="5" type="noConversion"/>
  </si>
  <si>
    <t>青焰</t>
    <phoneticPr fontId="5" type="noConversion"/>
  </si>
  <si>
    <t>开启时间：开服1-3日</t>
    <phoneticPr fontId="5" type="noConversion"/>
  </si>
  <si>
    <t>音速索尼克</t>
    <phoneticPr fontId="5" type="noConversion"/>
  </si>
  <si>
    <t>8级进阶指南*5+金币2000+经验可乐大*5</t>
    <phoneticPr fontId="5" type="noConversion"/>
  </si>
  <si>
    <t>童弟</t>
    <phoneticPr fontId="5" type="noConversion"/>
  </si>
  <si>
    <t>疫苗人</t>
    <phoneticPr fontId="5" type="noConversion"/>
  </si>
  <si>
    <t>原子武士</t>
    <phoneticPr fontId="5" type="noConversion"/>
  </si>
  <si>
    <t>甜心假面</t>
    <phoneticPr fontId="5" type="noConversion"/>
  </si>
  <si>
    <t>开启时间：开服7-9日</t>
    <phoneticPr fontId="5" type="noConversion"/>
  </si>
  <si>
    <t>给任意1名英雄升星（觉醒）1次</t>
  </si>
  <si>
    <t>给任意1名英雄突破1次</t>
  </si>
  <si>
    <t>试练塔挑战3次</t>
  </si>
  <si>
    <r>
      <t>竞技场挑战</t>
    </r>
    <r>
      <rPr>
        <sz val="1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次</t>
    </r>
    <phoneticPr fontId="5" type="noConversion"/>
  </si>
  <si>
    <t>给任意英雄专属武器升级5次（升5级）</t>
  </si>
  <si>
    <r>
      <t>累计进行</t>
    </r>
    <r>
      <rPr>
        <sz val="11"/>
        <color rgb="FFFF0000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次技能修行</t>
    </r>
    <phoneticPr fontId="5" type="noConversion"/>
  </si>
  <si>
    <t>组织赠送1次碎片</t>
  </si>
  <si>
    <t>完成10次琦玉任务</t>
  </si>
  <si>
    <t>挑战2次金币副本</t>
  </si>
  <si>
    <t>挑战2次经验副本</t>
  </si>
  <si>
    <t>杰诺斯碎片*2+觉醒药剂*1+金币*1000</t>
    <phoneticPr fontId="5" type="noConversion"/>
  </si>
  <si>
    <t>杰诺斯碎片*2+装备券*100+金币*1000</t>
    <phoneticPr fontId="5" type="noConversion"/>
  </si>
  <si>
    <t>杰诺斯碎片*2+经验饮料中*5+金币*1000</t>
    <phoneticPr fontId="5" type="noConversion"/>
  </si>
  <si>
    <t>杰诺斯碎片*2+秘籍绿*1+徽章绿*1</t>
    <phoneticPr fontId="5" type="noConversion"/>
  </si>
  <si>
    <t>杰诺斯碎片*2+钞票中*2+钞票大*2</t>
    <phoneticPr fontId="5" type="noConversion"/>
  </si>
  <si>
    <t>杰诺斯碎片*2+组织贡献*500+金币*1000</t>
    <phoneticPr fontId="5" type="noConversion"/>
  </si>
  <si>
    <t>杰诺斯碎片*2+200点埼玉点数+金币*1000</t>
    <phoneticPr fontId="5" type="noConversion"/>
  </si>
  <si>
    <t>杰诺斯碎片*2+金币*1000+经验可乐中*5</t>
    <phoneticPr fontId="5" type="noConversion"/>
  </si>
  <si>
    <r>
      <t>竞技场挑战</t>
    </r>
    <r>
      <rPr>
        <sz val="12"/>
        <rFont val="微软雅黑"/>
        <family val="2"/>
        <charset val="134"/>
      </rPr>
      <t>15</t>
    </r>
    <r>
      <rPr>
        <sz val="12"/>
        <color theme="1"/>
        <rFont val="微软雅黑"/>
        <family val="2"/>
        <charset val="134"/>
      </rPr>
      <t>次</t>
    </r>
    <phoneticPr fontId="5" type="noConversion"/>
  </si>
  <si>
    <r>
      <t>累计进行</t>
    </r>
    <r>
      <rPr>
        <sz val="12"/>
        <color rgb="FFFF0000"/>
        <rFont val="微软雅黑"/>
        <family val="2"/>
        <charset val="134"/>
      </rPr>
      <t>10</t>
    </r>
    <r>
      <rPr>
        <sz val="12"/>
        <color theme="1"/>
        <rFont val="微软雅黑"/>
        <family val="2"/>
        <charset val="134"/>
      </rPr>
      <t>次技能修行</t>
    </r>
    <phoneticPr fontId="5" type="noConversion"/>
  </si>
  <si>
    <t>开放时间5-6日</t>
    <phoneticPr fontId="5" type="noConversion"/>
  </si>
  <si>
    <t>开工券*1</t>
  </si>
  <si>
    <t>开工券可在限时兑换中换取特定道具，价值100钻石</t>
  </si>
  <si>
    <t>一定程度上补充5,6日玩法缺失，促活跃</t>
  </si>
  <si>
    <t>第六日进度</t>
  </si>
  <si>
    <t>技能修行10次</t>
  </si>
  <si>
    <t>竞技场挑战10次</t>
  </si>
  <si>
    <t>提升至39级</t>
    <phoneticPr fontId="5" type="noConversion"/>
  </si>
  <si>
    <t>通关试练塔17层</t>
    <phoneticPr fontId="5" type="noConversion"/>
  </si>
  <si>
    <t>通关副本第九章</t>
    <phoneticPr fontId="5" type="noConversion"/>
  </si>
  <si>
    <t>通关困难副本第七章</t>
    <phoneticPr fontId="5" type="noConversion"/>
  </si>
  <si>
    <t>通关噩梦副本第五章</t>
    <phoneticPr fontId="5" type="noConversion"/>
  </si>
  <si>
    <t>开工券*1</t>
    <phoneticPr fontId="5" type="noConversion"/>
  </si>
  <si>
    <t>使用道具</t>
    <phoneticPr fontId="5" type="noConversion"/>
  </si>
  <si>
    <t>产出道具</t>
    <phoneticPr fontId="5" type="noConversion"/>
  </si>
  <si>
    <t>兑换次数</t>
    <phoneticPr fontId="5" type="noConversion"/>
  </si>
  <si>
    <t>精英力量认证I*5，精英体能认证I*5，精英技巧认证I*5</t>
    <phoneticPr fontId="5" type="noConversion"/>
  </si>
  <si>
    <t>钻石价值</t>
    <phoneticPr fontId="5" type="noConversion"/>
  </si>
  <si>
    <t>精英力量认证II*5，精英体能认证II*5，精英技巧认证II*5</t>
    <phoneticPr fontId="5" type="noConversion"/>
  </si>
  <si>
    <t>精英力量认证III*4，精英体能认证III*4，精英技巧认证III*4</t>
    <phoneticPr fontId="5" type="noConversion"/>
  </si>
  <si>
    <t>大师力量认证I*4，大师体能认证I*4，大师技巧认证I*4</t>
    <phoneticPr fontId="5" type="noConversion"/>
  </si>
  <si>
    <t>金币</t>
    <phoneticPr fontId="5" type="noConversion"/>
  </si>
  <si>
    <t>金币*5W</t>
    <phoneticPr fontId="5" type="noConversion"/>
  </si>
  <si>
    <t>甜心假面碎片*2+装备券*100+金币*1000</t>
    <phoneticPr fontId="5" type="noConversion"/>
  </si>
  <si>
    <t>甜心假面碎片*2+经验饮料中*5+金币*1000</t>
    <phoneticPr fontId="5" type="noConversion"/>
  </si>
  <si>
    <t>甜心假面碎片*2+秘籍绿*1+徽章绿*1</t>
    <phoneticPr fontId="5" type="noConversion"/>
  </si>
  <si>
    <t>甜心假面碎片*2+钞票中*2+钞票大*2</t>
    <phoneticPr fontId="5" type="noConversion"/>
  </si>
  <si>
    <t>甜心假面碎片*2+组织贡献*500+金币*1000</t>
    <phoneticPr fontId="5" type="noConversion"/>
  </si>
  <si>
    <t>甜心假面碎片*2+琦玉点数*200+金币*1000</t>
    <phoneticPr fontId="5" type="noConversion"/>
  </si>
  <si>
    <t>甜心假面碎片*2+金币*1000+经验可乐中*5</t>
    <phoneticPr fontId="5" type="noConversion"/>
  </si>
  <si>
    <t>钻石</t>
    <phoneticPr fontId="5" type="noConversion"/>
  </si>
  <si>
    <t>方向</t>
    <phoneticPr fontId="5" type="noConversion"/>
  </si>
  <si>
    <t>粉丝感谢信（等级奖励）</t>
    <phoneticPr fontId="5" type="noConversion"/>
  </si>
  <si>
    <t>奖励配置方向：</t>
    <phoneticPr fontId="5" type="noConversion"/>
  </si>
  <si>
    <t>*奖励设置①主要考虑吸引玩家升级，重点在奖励预览部分；②其次福利发放</t>
    <phoneticPr fontId="5" type="noConversion"/>
  </si>
  <si>
    <t>*粉丝信内容引导即将开启功能/运营活动</t>
    <phoneticPr fontId="5" type="noConversion"/>
  </si>
  <si>
    <t>*奖励已经开启功能的道具（使得玩家能够在未达到等级时候有所追求）</t>
    <phoneticPr fontId="5" type="noConversion"/>
  </si>
  <si>
    <t>奖励规划</t>
    <phoneticPr fontId="5" type="noConversion"/>
  </si>
  <si>
    <t>条件</t>
    <phoneticPr fontId="5" type="noConversion"/>
  </si>
  <si>
    <t>核心道具1</t>
    <phoneticPr fontId="5" type="noConversion"/>
  </si>
  <si>
    <t>单价1</t>
    <phoneticPr fontId="5" type="noConversion"/>
  </si>
  <si>
    <t>钻石价值1</t>
    <phoneticPr fontId="5" type="noConversion"/>
  </si>
  <si>
    <t>单价2</t>
    <phoneticPr fontId="5" type="noConversion"/>
  </si>
  <si>
    <t>钻石价值2</t>
    <phoneticPr fontId="5" type="noConversion"/>
  </si>
  <si>
    <t>单价3</t>
    <phoneticPr fontId="5" type="noConversion"/>
  </si>
  <si>
    <t>钻石价值3</t>
    <phoneticPr fontId="5" type="noConversion"/>
  </si>
  <si>
    <t>LEVEL7</t>
    <phoneticPr fontId="5" type="noConversion"/>
  </si>
  <si>
    <t>基础活跃道具</t>
    <phoneticPr fontId="5" type="noConversion"/>
  </si>
  <si>
    <t>普通抽卡券*3</t>
    <phoneticPr fontId="5" type="noConversion"/>
  </si>
  <si>
    <t>LEVEL15</t>
    <phoneticPr fontId="5" type="noConversion"/>
  </si>
  <si>
    <t>经验可乐小*10</t>
    <phoneticPr fontId="5" type="noConversion"/>
  </si>
  <si>
    <t>钻石*300</t>
    <phoneticPr fontId="5" type="noConversion"/>
  </si>
  <si>
    <t>装备升星</t>
    <phoneticPr fontId="5" type="noConversion"/>
  </si>
  <si>
    <t>装备升星石*2</t>
    <phoneticPr fontId="5" type="noConversion"/>
  </si>
  <si>
    <t>问卷调查</t>
    <phoneticPr fontId="5" type="noConversion"/>
  </si>
  <si>
    <t>1.福利性质，等级问卷价值不超过100。</t>
    <phoneticPr fontId="5" type="noConversion"/>
  </si>
  <si>
    <t>2.VIP问卷奖励根据相应的VIP段：制作专门的VIP感谢礼包道具</t>
    <phoneticPr fontId="5" type="noConversion"/>
  </si>
  <si>
    <t>it-210010</t>
    <phoneticPr fontId="5" type="noConversion"/>
  </si>
  <si>
    <t>总钻石价值</t>
    <phoneticPr fontId="5" type="noConversion"/>
  </si>
  <si>
    <t>*原因</t>
    <phoneticPr fontId="5" type="noConversion"/>
  </si>
  <si>
    <t>LEVEL20</t>
    <phoneticPr fontId="5" type="noConversion"/>
  </si>
  <si>
    <t>钻石*600</t>
    <phoneticPr fontId="5" type="noConversion"/>
  </si>
  <si>
    <t>金币*20000</t>
    <phoneticPr fontId="5" type="noConversion"/>
  </si>
  <si>
    <t>可乐</t>
    <phoneticPr fontId="5" type="noConversion"/>
  </si>
  <si>
    <t>无强制引导、无新解锁功能、无等级奖励</t>
    <phoneticPr fontId="5" type="noConversion"/>
  </si>
  <si>
    <t>LEVEL45</t>
    <phoneticPr fontId="5" type="noConversion"/>
  </si>
  <si>
    <t>装备相关道具</t>
    <phoneticPr fontId="5" type="noConversion"/>
  </si>
  <si>
    <t>钻石*800</t>
    <phoneticPr fontId="5" type="noConversion"/>
  </si>
  <si>
    <t>金币*30000</t>
    <phoneticPr fontId="5" type="noConversion"/>
  </si>
  <si>
    <t>*45级对装备属性提升需求增加、金币需求增加</t>
    <phoneticPr fontId="5" type="noConversion"/>
  </si>
  <si>
    <t>VIP</t>
    <phoneticPr fontId="5" type="noConversion"/>
  </si>
  <si>
    <t>~</t>
    <phoneticPr fontId="5" type="noConversion"/>
  </si>
  <si>
    <t>删档</t>
    <phoneticPr fontId="5" type="noConversion"/>
  </si>
  <si>
    <t>公测后</t>
    <phoneticPr fontId="5" type="noConversion"/>
  </si>
  <si>
    <t>投放道具</t>
    <phoneticPr fontId="5" type="noConversion"/>
  </si>
  <si>
    <t>卡牌经验</t>
    <phoneticPr fontId="5" type="noConversion"/>
  </si>
  <si>
    <t>装备升级材料</t>
    <phoneticPr fontId="5" type="noConversion"/>
  </si>
  <si>
    <t>装备点数</t>
    <phoneticPr fontId="5" type="noConversion"/>
  </si>
  <si>
    <t>卡牌</t>
    <phoneticPr fontId="5" type="noConversion"/>
  </si>
  <si>
    <t>装备</t>
    <phoneticPr fontId="5" type="noConversion"/>
  </si>
  <si>
    <t>战力盛典</t>
    <phoneticPr fontId="5" type="noConversion"/>
  </si>
  <si>
    <t>居合庵，音速索尼克</t>
    <phoneticPr fontId="5" type="noConversion"/>
  </si>
  <si>
    <t>忍者蓝装套</t>
    <phoneticPr fontId="5" type="noConversion"/>
  </si>
  <si>
    <t>其他</t>
    <phoneticPr fontId="5" type="noConversion"/>
  </si>
  <si>
    <t>钻石招募券*3，装备抽奖券*5,竞技场挑战券*5</t>
    <phoneticPr fontId="5" type="noConversion"/>
  </si>
  <si>
    <t>活动投放汇总</t>
    <phoneticPr fontId="5" type="noConversion"/>
  </si>
  <si>
    <t>七日盛典贩售</t>
    <phoneticPr fontId="5" type="noConversion"/>
  </si>
  <si>
    <t>埼玉点数</t>
    <phoneticPr fontId="5" type="noConversion"/>
  </si>
  <si>
    <t>组织贡献点数</t>
    <phoneticPr fontId="5" type="noConversion"/>
  </si>
  <si>
    <t>徽章经验</t>
    <phoneticPr fontId="5" type="noConversion"/>
  </si>
  <si>
    <t>秘籍经验</t>
    <phoneticPr fontId="5" type="noConversion"/>
  </si>
  <si>
    <t>白-紫各类认证，觉醒技各系各3个，5-8级进阶指南，钻石单抽券*10，索尼克碎片*20，科技系觉醒技12个</t>
    <phoneticPr fontId="5" type="noConversion"/>
  </si>
  <si>
    <t>钻石招募券*3，觉醒技科技*10，装备抽奖券*5,升星石*5</t>
    <phoneticPr fontId="5" type="noConversion"/>
  </si>
  <si>
    <t>购买类</t>
    <phoneticPr fontId="5" type="noConversion"/>
  </si>
  <si>
    <t>花费钻石</t>
    <phoneticPr fontId="5" type="noConversion"/>
  </si>
  <si>
    <t>甜心假面碎片*60</t>
    <phoneticPr fontId="5" type="noConversion"/>
  </si>
  <si>
    <t>蚊女碎片*90</t>
    <phoneticPr fontId="5" type="noConversion"/>
  </si>
  <si>
    <t>升星石*2</t>
    <phoneticPr fontId="5" type="noConversion"/>
  </si>
  <si>
    <t>觉醒技超能*18（3日）,4-6级认证</t>
    <phoneticPr fontId="5" type="noConversion"/>
  </si>
  <si>
    <t>8级进阶指南*30</t>
    <phoneticPr fontId="5" type="noConversion"/>
  </si>
  <si>
    <t>英雄任务3-4</t>
    <phoneticPr fontId="5" type="noConversion"/>
  </si>
  <si>
    <t>英雄任务5-6</t>
    <phoneticPr fontId="5" type="noConversion"/>
  </si>
  <si>
    <t>杰诺斯碎片*20</t>
    <phoneticPr fontId="5" type="noConversion"/>
  </si>
  <si>
    <t>杰诺斯碎片*2+经验可乐中*5+金币1000</t>
    <phoneticPr fontId="5" type="noConversion"/>
  </si>
  <si>
    <t>觉醒剂科技*1</t>
    <phoneticPr fontId="5" type="noConversion"/>
  </si>
  <si>
    <t>杰诺斯碎片*10</t>
    <phoneticPr fontId="5" type="noConversion"/>
  </si>
  <si>
    <t>5-8级认证每个4-5个</t>
    <phoneticPr fontId="5" type="noConversion"/>
  </si>
  <si>
    <t>开工福利8-9</t>
    <phoneticPr fontId="5" type="noConversion"/>
  </si>
  <si>
    <t>甜心假面碎片*20</t>
    <phoneticPr fontId="5" type="noConversion"/>
  </si>
  <si>
    <t>甜心假面碎片*2+经验可乐中*5+金币1000</t>
    <phoneticPr fontId="5" type="noConversion"/>
  </si>
  <si>
    <t>觉醒剂格斗*1</t>
    <phoneticPr fontId="5" type="noConversion"/>
  </si>
  <si>
    <t>甜心假面碎片*2+觉醒药剂格斗*1+金币*1000</t>
    <phoneticPr fontId="5" type="noConversion"/>
  </si>
  <si>
    <t>英雄集结7-9</t>
    <phoneticPr fontId="5" type="noConversion"/>
  </si>
  <si>
    <t>英雄集结1-3</t>
    <phoneticPr fontId="5" type="noConversion"/>
  </si>
  <si>
    <t>爆款特卖1-3</t>
    <phoneticPr fontId="5" type="noConversion"/>
  </si>
  <si>
    <t>特惠福利6-7</t>
    <phoneticPr fontId="5" type="noConversion"/>
  </si>
  <si>
    <t>爆款特卖8-9</t>
    <phoneticPr fontId="5" type="noConversion"/>
  </si>
  <si>
    <t>粉丝感谢信</t>
    <phoneticPr fontId="5" type="noConversion"/>
  </si>
  <si>
    <t>调查问券</t>
    <phoneticPr fontId="5" type="noConversion"/>
  </si>
  <si>
    <t>排名类</t>
    <phoneticPr fontId="5" type="noConversion"/>
  </si>
  <si>
    <t>1-5名拥有原子武士，排名名次可获得秘籍经验1125-3500，金币6000-30000</t>
    <phoneticPr fontId="5" type="noConversion"/>
  </si>
  <si>
    <t>普通抽卡券*9，装备升星石*3，金币卡牌经验少</t>
    <phoneticPr fontId="5" type="noConversion"/>
  </si>
  <si>
    <t>可乐数量未定</t>
    <phoneticPr fontId="5" type="noConversion"/>
  </si>
  <si>
    <t>活动类</t>
    <phoneticPr fontId="5" type="noConversion"/>
  </si>
  <si>
    <t>合计</t>
    <phoneticPr fontId="5" type="noConversion"/>
  </si>
  <si>
    <t>钻石招募券</t>
    <phoneticPr fontId="5" type="noConversion"/>
  </si>
  <si>
    <t>装备抽奖券</t>
    <phoneticPr fontId="5" type="noConversion"/>
  </si>
  <si>
    <t>竞技场挑战券</t>
    <phoneticPr fontId="5" type="noConversion"/>
  </si>
  <si>
    <t>觉醒剂科技</t>
    <phoneticPr fontId="5" type="noConversion"/>
  </si>
  <si>
    <t>觉醒剂武器</t>
    <phoneticPr fontId="5" type="noConversion"/>
  </si>
  <si>
    <t>觉醒剂超能</t>
    <phoneticPr fontId="5" type="noConversion"/>
  </si>
  <si>
    <t>觉醒剂格斗</t>
    <phoneticPr fontId="5" type="noConversion"/>
  </si>
  <si>
    <t>普通招募券</t>
    <phoneticPr fontId="5" type="noConversion"/>
  </si>
  <si>
    <t>进阶指南</t>
    <phoneticPr fontId="5" type="noConversion"/>
  </si>
  <si>
    <t>装备升星石</t>
    <phoneticPr fontId="5" type="noConversion"/>
  </si>
  <si>
    <t>认证</t>
    <phoneticPr fontId="5" type="noConversion"/>
  </si>
  <si>
    <t>技能突破</t>
    <phoneticPr fontId="5" type="noConversion"/>
  </si>
  <si>
    <t>甜心假面碎片*10</t>
    <phoneticPr fontId="5" type="noConversion"/>
  </si>
  <si>
    <t>备注：</t>
    <phoneticPr fontId="5" type="noConversion"/>
  </si>
  <si>
    <t xml:space="preserve">七日盛典等级奖励按照5日完成40级进行计算，第一天24，第二天29，第三天32…   </t>
    <phoneticPr fontId="5" type="noConversion"/>
  </si>
  <si>
    <t>技能境界突破按照第二日完成前4个任务计算，后4几天每天完成一个任务。</t>
  </si>
  <si>
    <t>其他任务按照任务个数/活动天数进行计算</t>
    <phoneticPr fontId="5" type="noConversion"/>
  </si>
  <si>
    <t>七日盛典消耗钻石</t>
    <phoneticPr fontId="5" type="noConversion"/>
  </si>
  <si>
    <t>爆款热卖消耗钻石</t>
    <phoneticPr fontId="5" type="noConversion"/>
  </si>
  <si>
    <t>特惠福利待定</t>
    <phoneticPr fontId="5" type="noConversion"/>
  </si>
  <si>
    <t>蚊女碎片*30</t>
    <phoneticPr fontId="5" type="noConversion"/>
  </si>
  <si>
    <t>蚊女碎片*20</t>
    <phoneticPr fontId="5" type="noConversion"/>
  </si>
  <si>
    <t>甜心假面碎片*30</t>
    <phoneticPr fontId="5" type="noConversion"/>
  </si>
  <si>
    <t>4级认证</t>
    <phoneticPr fontId="5" type="noConversion"/>
  </si>
  <si>
    <t>5级认证</t>
    <phoneticPr fontId="5" type="noConversion"/>
  </si>
  <si>
    <t>6级认证</t>
    <phoneticPr fontId="5" type="noConversion"/>
  </si>
  <si>
    <t>其他活动：</t>
    <phoneticPr fontId="5" type="noConversion"/>
  </si>
  <si>
    <t>粉丝感谢信</t>
    <phoneticPr fontId="5" type="noConversion"/>
  </si>
  <si>
    <t>问卷调查</t>
    <phoneticPr fontId="5" type="noConversion"/>
  </si>
  <si>
    <t>实际原价</t>
    <phoneticPr fontId="5" type="noConversion"/>
  </si>
  <si>
    <t>展示原价</t>
    <phoneticPr fontId="5" type="noConversion"/>
  </si>
  <si>
    <t>入门力量认证II*8，入门体能认证II*8，入门技巧认证II*8</t>
    <phoneticPr fontId="5" type="noConversion"/>
  </si>
  <si>
    <t>入门力量认证I*4，入门体能认证I*4，入门技巧认证I*4</t>
    <phoneticPr fontId="5" type="noConversion"/>
  </si>
  <si>
    <t>绿-绿+2</t>
    <phoneticPr fontId="5" type="noConversion"/>
  </si>
  <si>
    <t>绿2-蓝1</t>
    <phoneticPr fontId="5" type="noConversion"/>
  </si>
  <si>
    <t>蓝1-蓝3</t>
    <phoneticPr fontId="5" type="noConversion"/>
  </si>
  <si>
    <t>入门力量认证II*14，入门体能认证II*14，入门技巧认证II*14</t>
    <phoneticPr fontId="5" type="noConversion"/>
  </si>
  <si>
    <t>普通力量认证I*20，普通体能认证I*20，普通技巧认证I*20</t>
    <phoneticPr fontId="5" type="noConversion"/>
  </si>
  <si>
    <t>奖励</t>
    <phoneticPr fontId="5" type="noConversion"/>
  </si>
  <si>
    <t>策划给的1-7日每日战力</t>
    <phoneticPr fontId="5" type="noConversion"/>
  </si>
  <si>
    <t>所需战力6档</t>
    <phoneticPr fontId="5" type="noConversion"/>
  </si>
  <si>
    <t>钻石*100，普通抽卡券*1，金币*5000</t>
    <phoneticPr fontId="5" type="noConversion"/>
  </si>
  <si>
    <t>钻石*100，普通抽卡券*2，金币*6000</t>
    <phoneticPr fontId="5" type="noConversion"/>
  </si>
  <si>
    <t>钻石*200，装备抽奖券*2，金币*9000</t>
    <phoneticPr fontId="5" type="noConversion"/>
  </si>
  <si>
    <t>钻石*200，装备抽奖券*1，金币*8000</t>
    <phoneticPr fontId="5" type="noConversion"/>
  </si>
  <si>
    <t>钻石*250，钻石抽卡券*3，金币*10000</t>
    <phoneticPr fontId="5" type="noConversion"/>
  </si>
  <si>
    <t>累计1000钻，装备抽奖券*3，钻石抽奖券*3，普通抽卡券*4，金币*4W5</t>
    <phoneticPr fontId="5" type="noConversion"/>
  </si>
  <si>
    <t>钻石*150，普通抽卡券*2，金币*7000</t>
    <phoneticPr fontId="5" type="noConversion"/>
  </si>
  <si>
    <t>七日盛典第七日要求战力</t>
    <phoneticPr fontId="5" type="noConversion"/>
  </si>
  <si>
    <t>SSR</t>
    <phoneticPr fontId="5" type="noConversion"/>
  </si>
  <si>
    <t>招募指定英雄，领取豪华奖励</t>
    <phoneticPr fontId="5" type="noConversion"/>
  </si>
  <si>
    <t>SR</t>
    <phoneticPr fontId="5" type="noConversion"/>
  </si>
  <si>
    <t>R</t>
    <phoneticPr fontId="5" type="noConversion"/>
  </si>
  <si>
    <t>金币5000+经验可乐大*5</t>
    <phoneticPr fontId="5" type="noConversion"/>
  </si>
  <si>
    <t>SSR</t>
    <phoneticPr fontId="5" type="noConversion"/>
  </si>
  <si>
    <t>本次不投</t>
    <phoneticPr fontId="5" type="noConversion"/>
  </si>
  <si>
    <t>科技</t>
    <phoneticPr fontId="5" type="noConversion"/>
  </si>
  <si>
    <t>武装</t>
    <phoneticPr fontId="5" type="noConversion"/>
  </si>
  <si>
    <t>超能</t>
    <phoneticPr fontId="5" type="noConversion"/>
  </si>
  <si>
    <t>格斗</t>
    <phoneticPr fontId="5" type="noConversion"/>
  </si>
  <si>
    <t>英雄集结</t>
    <phoneticPr fontId="5" type="noConversion"/>
  </si>
  <si>
    <t>英雄任务</t>
    <phoneticPr fontId="5" type="noConversion"/>
  </si>
  <si>
    <t>充值有礼</t>
    <phoneticPr fontId="5" type="noConversion"/>
  </si>
  <si>
    <t>第10日</t>
  </si>
  <si>
    <t>第11日</t>
  </si>
  <si>
    <t>第12日</t>
  </si>
  <si>
    <t>第13日</t>
  </si>
  <si>
    <t>第14日</t>
  </si>
  <si>
    <t>登录给紫装一套</t>
    <phoneticPr fontId="5" type="noConversion"/>
  </si>
  <si>
    <t>招募有礼·杰诺斯</t>
    <phoneticPr fontId="5" type="noConversion"/>
  </si>
  <si>
    <t>直购礼包？</t>
    <phoneticPr fontId="5" type="noConversion"/>
  </si>
  <si>
    <t>每日充值·杰诺斯</t>
    <phoneticPr fontId="5" type="noConversion"/>
  </si>
  <si>
    <t>战力排行</t>
    <phoneticPr fontId="5" type="noConversion"/>
  </si>
  <si>
    <t>装备宝箱·得琦玉币</t>
    <phoneticPr fontId="5" type="noConversion"/>
  </si>
  <si>
    <t>七日盛典+钻石特惠</t>
    <phoneticPr fontId="5" type="noConversion"/>
  </si>
  <si>
    <t>开工福利</t>
    <phoneticPr fontId="5" type="noConversion"/>
  </si>
  <si>
    <t>REWARD PLAN2</t>
    <phoneticPr fontId="5" type="noConversion"/>
  </si>
  <si>
    <t>开启时间：7-8日</t>
    <phoneticPr fontId="5" type="noConversion"/>
  </si>
  <si>
    <t>金币1000+经验可乐中*5+开工券*1</t>
    <phoneticPr fontId="5" type="noConversion"/>
  </si>
  <si>
    <t>金币2000+经验可乐大*5+开工券*2</t>
    <phoneticPr fontId="5" type="noConversion"/>
  </si>
  <si>
    <t>开工券*1+经验可乐中*5+金币1000</t>
  </si>
  <si>
    <t>开工券*1+装备券*100+金币*1000</t>
  </si>
  <si>
    <t>开工券*1+经验饮料中*5+金币*1000</t>
  </si>
  <si>
    <t>开工券*1+秘籍绿*1+徽章绿*1</t>
  </si>
  <si>
    <t>开工券*1+组织贡献*500+金币*1000</t>
  </si>
  <si>
    <t>开工券*1+金币*1000+经验可乐中*5</t>
  </si>
  <si>
    <t>开工券*2</t>
    <phoneticPr fontId="5" type="noConversion"/>
  </si>
  <si>
    <t>秘籍绿*x 数量随机 10个左右</t>
    <phoneticPr fontId="5" type="noConversion"/>
  </si>
  <si>
    <t>徽章绿*x 数量随机 10个左右</t>
    <phoneticPr fontId="5" type="noConversion"/>
  </si>
  <si>
    <t>装备升级材料*20 数量随机 20个左右</t>
    <phoneticPr fontId="5" type="noConversion"/>
  </si>
  <si>
    <t>4种觉醒剂随机出2个</t>
    <phoneticPr fontId="5" type="noConversion"/>
  </si>
  <si>
    <t>角色第1日-第8日</t>
    <phoneticPr fontId="5" type="noConversion"/>
  </si>
  <si>
    <t>结束时间 角色注册第1日-第7日</t>
    <phoneticPr fontId="5" type="noConversion"/>
  </si>
  <si>
    <t>角色注册开放时间3-4日</t>
    <phoneticPr fontId="5" type="noConversion"/>
  </si>
  <si>
    <t>开工福利 角色注册第1日-第9日</t>
    <phoneticPr fontId="5" type="noConversion"/>
  </si>
  <si>
    <t>招募次数（含招募券）</t>
    <phoneticPr fontId="5" type="noConversion"/>
  </si>
  <si>
    <t>奖励道具</t>
    <phoneticPr fontId="5" type="noConversion"/>
  </si>
  <si>
    <t>4星杰诺斯</t>
    <phoneticPr fontId="5" type="noConversion"/>
  </si>
  <si>
    <t>角色注册第6日-第8日</t>
    <phoneticPr fontId="5" type="noConversion"/>
  </si>
  <si>
    <t>装备宝箱次数（含宝箱券）</t>
    <phoneticPr fontId="5" type="noConversion"/>
  </si>
  <si>
    <t>装备宝箱</t>
    <phoneticPr fontId="5" type="noConversion"/>
  </si>
  <si>
    <t>紫装随机一套</t>
    <phoneticPr fontId="5" type="noConversion"/>
  </si>
  <si>
    <t>角色突破</t>
    <phoneticPr fontId="5" type="noConversion"/>
  </si>
  <si>
    <t>D3</t>
    <phoneticPr fontId="5" type="noConversion"/>
  </si>
  <si>
    <t>D4</t>
    <phoneticPr fontId="5" type="noConversion"/>
  </si>
  <si>
    <t>D2</t>
    <phoneticPr fontId="5" type="noConversion"/>
  </si>
  <si>
    <t>D5</t>
    <phoneticPr fontId="5" type="noConversion"/>
  </si>
  <si>
    <t>D6</t>
    <phoneticPr fontId="5" type="noConversion"/>
  </si>
  <si>
    <t>消耗</t>
    <phoneticPr fontId="5" type="noConversion"/>
  </si>
  <si>
    <t>招募有礼·居合庵？</t>
    <phoneticPr fontId="5" type="noConversion"/>
  </si>
  <si>
    <t>杰诺斯、居合庵、麦克斯专属武器随机1个</t>
    <phoneticPr fontId="5" type="noConversion"/>
  </si>
  <si>
    <t>三节棍莉莉</t>
  </si>
  <si>
    <t>睫毛</t>
  </si>
  <si>
    <t>无限海带</t>
  </si>
  <si>
    <t>弹簧胡子</t>
  </si>
  <si>
    <t>闪电麦克斯</t>
  </si>
  <si>
    <t>地狱的吹雪</t>
  </si>
  <si>
    <t>杰诺斯</t>
  </si>
  <si>
    <t>性感囚徒</t>
  </si>
  <si>
    <t>背心尊者</t>
  </si>
  <si>
    <t>金币5000+经验可乐大*5+开工券*3</t>
    <phoneticPr fontId="5" type="noConversion"/>
  </si>
  <si>
    <t>金币10000+经验可乐大*10+开工券*3</t>
    <phoneticPr fontId="5" type="noConversion"/>
  </si>
  <si>
    <t>杰诺斯碎片*5,开工券*2,金币*2000</t>
    <phoneticPr fontId="5" type="noConversion"/>
  </si>
  <si>
    <t>杰诺斯碎片*5,开工券*3,金币*2000</t>
    <phoneticPr fontId="5" type="noConversion"/>
  </si>
  <si>
    <t>杰诺斯碎片*10,开工券*5,金币*x4000</t>
    <phoneticPr fontId="5" type="noConversion"/>
  </si>
  <si>
    <t>杰诺斯碎片*15,开工券*5,金币*x6000</t>
    <phoneticPr fontId="5" type="noConversion"/>
  </si>
  <si>
    <t>杰诺斯碎片*20,开工券*5,金币*x8000</t>
    <phoneticPr fontId="5" type="noConversion"/>
  </si>
  <si>
    <t>杰诺斯碎片*25,开工券*5,金币*x10000</t>
    <phoneticPr fontId="5" type="noConversion"/>
  </si>
  <si>
    <t>装备券*100,强化材料*20</t>
    <phoneticPr fontId="5" type="noConversion"/>
  </si>
  <si>
    <t>装备券*150,强化材料*100</t>
    <phoneticPr fontId="5" type="noConversion"/>
  </si>
  <si>
    <t>专属装备碎片*50,琦玉天赋点*5</t>
    <phoneticPr fontId="5" type="noConversion"/>
  </si>
  <si>
    <t>专属装备碎片*150,琦玉天赋点*15</t>
    <phoneticPr fontId="5" type="noConversion"/>
  </si>
  <si>
    <t>价值</t>
    <phoneticPr fontId="5" type="noConversion"/>
  </si>
  <si>
    <r>
      <t>角色注册第1日-</t>
    </r>
    <r>
      <rPr>
        <sz val="11"/>
        <color rgb="FFFF0000"/>
        <rFont val="等线"/>
        <family val="3"/>
        <charset val="134"/>
        <scheme val="minor"/>
      </rPr>
      <t>第</t>
    </r>
    <r>
      <rPr>
        <sz val="11"/>
        <color rgb="FFFF0000"/>
        <rFont val="等线"/>
        <family val="2"/>
        <scheme val="minor"/>
      </rPr>
      <t>5</t>
    </r>
    <r>
      <rPr>
        <sz val="11"/>
        <color rgb="FFFF0000"/>
        <rFont val="等线"/>
        <family val="3"/>
        <charset val="134"/>
        <scheme val="minor"/>
      </rPr>
      <t>日</t>
    </r>
    <phoneticPr fontId="5" type="noConversion"/>
  </si>
  <si>
    <t>备注</t>
    <phoneticPr fontId="5" type="noConversion"/>
  </si>
  <si>
    <t>随机获得任意两种觉醒剂X1</t>
    <phoneticPr fontId="5" type="noConversion"/>
  </si>
  <si>
    <t>优化下表现，尽量不要让玩家去背包里找箱子</t>
    <phoneticPr fontId="5" type="noConversion"/>
  </si>
  <si>
    <t>开启条件设置定第四天开启</t>
    <phoneticPr fontId="5" type="noConversion"/>
  </si>
  <si>
    <t>需求新箱子ICON</t>
    <phoneticPr fontId="5" type="noConversion"/>
  </si>
  <si>
    <t>3个突破到蓝色+1品质</t>
    <phoneticPr fontId="5" type="noConversion"/>
  </si>
  <si>
    <t>3个突破到蓝色+2品质</t>
    <phoneticPr fontId="5" type="noConversion"/>
  </si>
  <si>
    <t>6个突破到蓝色+2品质</t>
    <phoneticPr fontId="5" type="noConversion"/>
  </si>
  <si>
    <t>3个突破到紫色品质</t>
    <phoneticPr fontId="5" type="noConversion"/>
  </si>
  <si>
    <t>3个突破到蓝色+3品质</t>
    <phoneticPr fontId="5" type="noConversion"/>
  </si>
  <si>
    <t>6个突破到蓝色+3品质</t>
    <phoneticPr fontId="5" type="noConversion"/>
  </si>
  <si>
    <t>完成60次组织任务</t>
    <phoneticPr fontId="5" type="noConversion"/>
  </si>
  <si>
    <t>通关首领副本第8章</t>
    <phoneticPr fontId="5" type="noConversion"/>
  </si>
  <si>
    <t>通关首领副本第9章</t>
    <phoneticPr fontId="5" type="noConversion"/>
  </si>
  <si>
    <t>挑战竞技场累计达到30次</t>
    <phoneticPr fontId="5" type="noConversion"/>
  </si>
  <si>
    <t>挑战竞技场累计达到40次</t>
    <phoneticPr fontId="5" type="noConversion"/>
  </si>
  <si>
    <t>挑战竞技场累计达到50次</t>
    <phoneticPr fontId="5" type="noConversion"/>
  </si>
  <si>
    <t>挑战竞技场累计达到60次</t>
    <phoneticPr fontId="5" type="noConversion"/>
  </si>
  <si>
    <t>挑战竞技场累计达到80次</t>
    <phoneticPr fontId="5" type="noConversion"/>
  </si>
  <si>
    <t>等级达到45级</t>
    <phoneticPr fontId="5" type="noConversion"/>
  </si>
  <si>
    <t>通关主线副本（普通副本）第9章</t>
    <phoneticPr fontId="5" type="noConversion"/>
  </si>
  <si>
    <t>任意5英雄觉醒到3星</t>
    <phoneticPr fontId="5" type="noConversion"/>
  </si>
  <si>
    <t>任意6英雄觉醒到3星</t>
    <phoneticPr fontId="5" type="noConversion"/>
  </si>
  <si>
    <t>竞技场达到A级500名</t>
    <phoneticPr fontId="5" type="noConversion"/>
  </si>
  <si>
    <t>2、7日盛典难度设定为20000钻的玩家可获得全部奖励,10%/20%/30%/40% 大、中、小、非R占比设定</t>
    <phoneticPr fontId="5" type="noConversion"/>
  </si>
  <si>
    <t>非R</t>
    <phoneticPr fontId="5" type="noConversion"/>
  </si>
  <si>
    <t>中R</t>
    <phoneticPr fontId="5" type="noConversion"/>
  </si>
  <si>
    <t>大R</t>
    <phoneticPr fontId="5" type="noConversion"/>
  </si>
  <si>
    <t>7日充值钻石数量</t>
    <phoneticPr fontId="5" type="noConversion"/>
  </si>
  <si>
    <t>50000+</t>
    <phoneticPr fontId="5" type="noConversion"/>
  </si>
  <si>
    <t>小R/月卡/6元</t>
    <phoneticPr fontId="5" type="noConversion"/>
  </si>
  <si>
    <t>完成任务数量（共120）</t>
    <phoneticPr fontId="5" type="noConversion"/>
  </si>
  <si>
    <t>50-69</t>
    <phoneticPr fontId="5" type="noConversion"/>
  </si>
  <si>
    <t>70-89</t>
    <phoneticPr fontId="5" type="noConversion"/>
  </si>
  <si>
    <t>90-105</t>
    <phoneticPr fontId="5" type="noConversion"/>
  </si>
  <si>
    <t>106-120</t>
    <phoneticPr fontId="5" type="noConversion"/>
  </si>
  <si>
    <t>等级奖励</t>
    <phoneticPr fontId="5" type="noConversion"/>
  </si>
  <si>
    <t>主线副本（章）</t>
    <phoneticPr fontId="5" type="noConversion"/>
  </si>
  <si>
    <t>精英副本（星数）</t>
    <phoneticPr fontId="5" type="noConversion"/>
  </si>
  <si>
    <t>角色突破</t>
    <phoneticPr fontId="5" type="noConversion"/>
  </si>
  <si>
    <t>英雄觉醒</t>
    <phoneticPr fontId="5" type="noConversion"/>
  </si>
  <si>
    <t>技能突破</t>
    <phoneticPr fontId="5" type="noConversion"/>
  </si>
  <si>
    <t>装备获得</t>
    <phoneticPr fontId="5" type="noConversion"/>
  </si>
  <si>
    <t>装备升级</t>
    <phoneticPr fontId="5" type="noConversion"/>
  </si>
  <si>
    <t>埼玉任务</t>
    <phoneticPr fontId="5" type="noConversion"/>
  </si>
  <si>
    <t>组织任务</t>
    <phoneticPr fontId="5" type="noConversion"/>
  </si>
  <si>
    <t>爬塔层数</t>
    <phoneticPr fontId="5" type="noConversion"/>
  </si>
  <si>
    <t>首领关卡</t>
    <phoneticPr fontId="5" type="noConversion"/>
  </si>
  <si>
    <t>竞技挑战</t>
    <phoneticPr fontId="5" type="noConversion"/>
  </si>
  <si>
    <t>竞技名次</t>
    <phoneticPr fontId="5" type="noConversion"/>
  </si>
  <si>
    <t>1、每日登录送2000钻，活动放哪里，怎么发</t>
    <phoneticPr fontId="5" type="noConversion"/>
  </si>
  <si>
    <t>通关主线副本（普通副本）第10章</t>
    <phoneticPr fontId="5" type="noConversion"/>
  </si>
  <si>
    <t>普通力量认证II*20.普通体能认证II*20，普通技巧认证II*20</t>
    <phoneticPr fontId="5" type="noConversion"/>
  </si>
  <si>
    <t>6个突破到紫色品质</t>
    <phoneticPr fontId="5" type="noConversion"/>
  </si>
  <si>
    <t>2个突破到紫色+1品质</t>
    <phoneticPr fontId="5" type="noConversion"/>
  </si>
  <si>
    <t>拥有4件装备</t>
    <phoneticPr fontId="5" type="noConversion"/>
  </si>
  <si>
    <t>完成8次埼玉任务</t>
    <phoneticPr fontId="5" type="noConversion"/>
  </si>
  <si>
    <t>完成16次埼玉任务</t>
    <phoneticPr fontId="5" type="noConversion"/>
  </si>
  <si>
    <t>完成32次埼玉任务</t>
  </si>
  <si>
    <t>完成40次埼玉任务</t>
  </si>
  <si>
    <t>完成48次埼玉任务</t>
  </si>
  <si>
    <t>完成56次埼玉任务</t>
  </si>
  <si>
    <t>完成64次埼玉任务</t>
  </si>
  <si>
    <t>完成15次组织任务</t>
    <phoneticPr fontId="5" type="noConversion"/>
  </si>
  <si>
    <t>完成50次组织任务</t>
    <phoneticPr fontId="5" type="noConversion"/>
  </si>
  <si>
    <t>完成70次组织任务</t>
    <phoneticPr fontId="5" type="noConversion"/>
  </si>
  <si>
    <t>通关首领副本第10章</t>
    <phoneticPr fontId="5" type="noConversion"/>
  </si>
  <si>
    <t>首领关卡</t>
    <phoneticPr fontId="5" type="noConversion"/>
  </si>
  <si>
    <t>中R每任务可完成7项</t>
    <phoneticPr fontId="5" type="noConversion"/>
  </si>
  <si>
    <t>非R每任务完成5项</t>
    <phoneticPr fontId="5" type="noConversion"/>
  </si>
  <si>
    <t>小R每任务完成6项</t>
    <phoneticPr fontId="5" type="noConversion"/>
  </si>
  <si>
    <t>大R每任务完成8-9项</t>
    <phoneticPr fontId="5" type="noConversion"/>
  </si>
  <si>
    <t>共14种任务</t>
    <phoneticPr fontId="5" type="noConversion"/>
  </si>
  <si>
    <t>112-120</t>
    <phoneticPr fontId="5" type="noConversion"/>
  </si>
  <si>
    <t>任务1</t>
    <phoneticPr fontId="5" type="noConversion"/>
  </si>
  <si>
    <t>任务2</t>
    <phoneticPr fontId="5" type="noConversion"/>
  </si>
  <si>
    <t>任务3</t>
    <phoneticPr fontId="5" type="noConversion"/>
  </si>
  <si>
    <t>任意1英雄觉醒到2星</t>
    <phoneticPr fontId="5" type="noConversion"/>
  </si>
  <si>
    <t>任意8件装备升级到15级</t>
    <phoneticPr fontId="5" type="noConversion"/>
  </si>
  <si>
    <t>主线副本（章）</t>
    <phoneticPr fontId="5" type="noConversion"/>
  </si>
  <si>
    <t>小可乐*5+中可乐*5+小瓶*6</t>
    <phoneticPr fontId="5" type="noConversion"/>
  </si>
  <si>
    <r>
      <t>总计放出</t>
    </r>
    <r>
      <rPr>
        <sz val="12"/>
        <color rgb="FFFF0000"/>
        <rFont val="Microsoft YaHei Light"/>
        <family val="2"/>
        <charset val="134"/>
      </rPr>
      <t>5w</t>
    </r>
    <r>
      <rPr>
        <sz val="12"/>
        <color theme="1"/>
        <rFont val="Microsoft YaHei Light"/>
        <family val="2"/>
        <charset val="134"/>
      </rPr>
      <t>卡牌经验，前少后多</t>
    </r>
    <phoneticPr fontId="5" type="noConversion"/>
  </si>
  <si>
    <t>付费玩家第7天能达到44级</t>
    <phoneticPr fontId="5" type="noConversion"/>
  </si>
  <si>
    <t>精英里力量认证I*20，精英体能认证I*20，精英技巧认证I*20</t>
    <phoneticPr fontId="5" type="noConversion"/>
  </si>
  <si>
    <t>蓝3-紫+1</t>
    <phoneticPr fontId="5" type="noConversion"/>
  </si>
  <si>
    <t>精英副本星数到达20星</t>
    <phoneticPr fontId="5" type="noConversion"/>
  </si>
  <si>
    <t>困难副本星数</t>
    <phoneticPr fontId="5" type="noConversion"/>
  </si>
  <si>
    <t>关卡1</t>
    <phoneticPr fontId="5" type="noConversion"/>
  </si>
  <si>
    <t>关卡2</t>
  </si>
  <si>
    <t>关卡3</t>
  </si>
  <si>
    <t>关卡4</t>
  </si>
  <si>
    <t>关卡5</t>
  </si>
  <si>
    <t>关卡6</t>
  </si>
  <si>
    <t>关卡7</t>
  </si>
  <si>
    <t>关卡8</t>
  </si>
  <si>
    <t>关卡9</t>
  </si>
  <si>
    <t>关卡10</t>
  </si>
  <si>
    <t>关卡11</t>
  </si>
  <si>
    <t>改动了星数，原80-140，中R可完成10章总星数260</t>
    <phoneticPr fontId="5" type="noConversion"/>
  </si>
  <si>
    <t>看要不要换成埼玉照片</t>
    <phoneticPr fontId="5" type="noConversion"/>
  </si>
  <si>
    <t>精英副本星数到达50星</t>
    <phoneticPr fontId="5" type="noConversion"/>
  </si>
  <si>
    <t>精英副本星数到达80星</t>
  </si>
  <si>
    <t>精英副本星数到达110星</t>
  </si>
  <si>
    <t>精英副本星数到达140星</t>
  </si>
  <si>
    <t>精英副本星数到达170星</t>
  </si>
  <si>
    <t>精英副本星数到达200星</t>
  </si>
  <si>
    <t>精英副本星数到达230星</t>
  </si>
  <si>
    <t>通关1，2章精英副本获得星数24</t>
    <phoneticPr fontId="5" type="noConversion"/>
  </si>
  <si>
    <t>之后每一章为30星</t>
    <phoneticPr fontId="5" type="noConversion"/>
  </si>
  <si>
    <t>精英星数</t>
    <phoneticPr fontId="5" type="noConversion"/>
  </si>
  <si>
    <t>3个角色突破到蓝色品质</t>
    <phoneticPr fontId="5" type="noConversion"/>
  </si>
  <si>
    <t>任意12件装备升级到20级</t>
    <phoneticPr fontId="5" type="noConversion"/>
  </si>
  <si>
    <t>竞技场达到A级100名</t>
    <phoneticPr fontId="5" type="noConversion"/>
  </si>
  <si>
    <t>竞技场达到A级750名</t>
    <phoneticPr fontId="5" type="noConversion"/>
  </si>
  <si>
    <t>竞技场达到A级250名</t>
    <phoneticPr fontId="5" type="noConversion"/>
  </si>
  <si>
    <t>精英副本星数到达60星</t>
    <phoneticPr fontId="5" type="noConversion"/>
  </si>
  <si>
    <t>预计完成任务数量</t>
    <phoneticPr fontId="5" type="noConversion"/>
  </si>
  <si>
    <t>拥有5个1星角色</t>
    <phoneticPr fontId="5" type="noConversion"/>
  </si>
  <si>
    <t>挑战竞技场累计达到70次</t>
    <phoneticPr fontId="5" type="noConversion"/>
  </si>
  <si>
    <t>装备爬塔通关203房间</t>
    <phoneticPr fontId="5" type="noConversion"/>
  </si>
  <si>
    <t>装备爬塔通关206房间</t>
    <phoneticPr fontId="5" type="noConversion"/>
  </si>
  <si>
    <t>装备爬塔通关209房间</t>
    <phoneticPr fontId="5" type="noConversion"/>
  </si>
  <si>
    <t>装备爬塔通关212房间</t>
    <phoneticPr fontId="5" type="noConversion"/>
  </si>
  <si>
    <t>装备爬塔通关303房间</t>
    <phoneticPr fontId="5" type="noConversion"/>
  </si>
  <si>
    <t>装备爬塔通关306房间</t>
    <phoneticPr fontId="5" type="noConversion"/>
  </si>
  <si>
    <t>任意12件装备升级到15级</t>
    <phoneticPr fontId="5" type="noConversion"/>
  </si>
  <si>
    <t>任意8件装备升级到10级</t>
    <phoneticPr fontId="5" type="noConversion"/>
  </si>
  <si>
    <t>任意16件装备升级到20级</t>
    <phoneticPr fontId="5" type="noConversion"/>
  </si>
  <si>
    <t>任意16件装备升级到25级</t>
    <phoneticPr fontId="5" type="noConversion"/>
  </si>
  <si>
    <t>任意20件装备升级到25级</t>
    <phoneticPr fontId="5" type="noConversion"/>
  </si>
  <si>
    <t>竞技场挑战券*4</t>
    <phoneticPr fontId="5" type="noConversion"/>
  </si>
  <si>
    <t>钻石*300,索尼克碎片*3</t>
    <phoneticPr fontId="5" type="noConversion"/>
  </si>
  <si>
    <t>钻石*300,索尼克碎片*4</t>
    <phoneticPr fontId="5" type="noConversion"/>
  </si>
  <si>
    <t>钻石*300,索尼克碎片*5</t>
    <phoneticPr fontId="5" type="noConversion"/>
  </si>
  <si>
    <t>每天额外买5次，坚持6天每天都买最合适=每天额外消耗115钻石</t>
    <phoneticPr fontId="5" type="noConversion"/>
  </si>
  <si>
    <t>115*7=805</t>
    <phoneticPr fontId="5" type="noConversion"/>
  </si>
  <si>
    <t>当前总和1880-805=1075</t>
    <phoneticPr fontId="5" type="noConversion"/>
  </si>
  <si>
    <t>相当于给玩家活跃奖励将近1000钻石，竞技场还可以有额外产出+钻石</t>
    <phoneticPr fontId="5" type="noConversion"/>
  </si>
  <si>
    <t>金币30000+觉醒剂科技*3+钻石100</t>
    <phoneticPr fontId="5" type="noConversion"/>
  </si>
  <si>
    <t>按照返利18w钻石计算，</t>
    <phoneticPr fontId="5" type="noConversion"/>
  </si>
  <si>
    <t>组织贡献度*1000+钻石*200</t>
    <phoneticPr fontId="5" type="noConversion"/>
  </si>
  <si>
    <t>组织贡献度*1000+钻石*250</t>
    <phoneticPr fontId="5" type="noConversion"/>
  </si>
  <si>
    <t>当前有10种组织任务*7天=70个任务</t>
    <phoneticPr fontId="5" type="noConversion"/>
  </si>
  <si>
    <t>共放出6900组织贡献度，1300钻石（51版本送5000组织贡献，750钻）</t>
    <phoneticPr fontId="5" type="noConversion"/>
  </si>
  <si>
    <t>组织贡献度*400</t>
    <phoneticPr fontId="5" type="noConversion"/>
  </si>
  <si>
    <t>组织贡献度*500+钻石*100</t>
    <phoneticPr fontId="5" type="noConversion"/>
  </si>
  <si>
    <t>组织贡献度*500+钻石*120</t>
    <phoneticPr fontId="5" type="noConversion"/>
  </si>
  <si>
    <t>组织贡献度*800+钻石*150</t>
    <phoneticPr fontId="5" type="noConversion"/>
  </si>
  <si>
    <t>组织贡献度*1500+钻石*300</t>
    <phoneticPr fontId="5" type="noConversion"/>
  </si>
  <si>
    <t>埼玉点数*160</t>
    <phoneticPr fontId="5" type="noConversion"/>
  </si>
  <si>
    <t>埼玉点数*180</t>
    <phoneticPr fontId="5" type="noConversion"/>
  </si>
  <si>
    <t>现版本投放940</t>
    <phoneticPr fontId="5" type="noConversion"/>
  </si>
  <si>
    <t>技能境界突破次数1次</t>
    <phoneticPr fontId="5" type="noConversion"/>
  </si>
  <si>
    <t>技能境界突破次数5次</t>
    <phoneticPr fontId="5" type="noConversion"/>
  </si>
  <si>
    <t>技能境界突破次数9次</t>
    <phoneticPr fontId="5" type="noConversion"/>
  </si>
  <si>
    <t>技能境界突破次数13次</t>
  </si>
  <si>
    <t>技能境界突破次数17次</t>
  </si>
  <si>
    <t>技能境界突破次数21次</t>
  </si>
  <si>
    <t>技能境界突破次数25次</t>
  </si>
  <si>
    <t>技能境界突破次数29次</t>
  </si>
  <si>
    <t>钞票小*20+钞票中*8</t>
    <phoneticPr fontId="5" type="noConversion"/>
  </si>
  <si>
    <t>钞票小*20+钞票中*2</t>
    <phoneticPr fontId="5" type="noConversion"/>
  </si>
  <si>
    <t>钞票小*20+钞票中*14</t>
    <phoneticPr fontId="5" type="noConversion"/>
  </si>
  <si>
    <t>钞票小*25+钞票中*15+钞票大*2</t>
    <phoneticPr fontId="5" type="noConversion"/>
  </si>
  <si>
    <t>觉醒剂格斗*1+觉醒剂武装*1+金币*8000</t>
    <phoneticPr fontId="5" type="noConversion"/>
  </si>
  <si>
    <t>觉醒剂格斗*1+觉醒剂武装*1+金币*10000</t>
    <phoneticPr fontId="5" type="noConversion"/>
  </si>
  <si>
    <t>觉醒剂科技*1+觉醒剂超能*1+金币*15000</t>
    <phoneticPr fontId="5" type="noConversion"/>
  </si>
  <si>
    <t>技能境界突破次数33次</t>
    <phoneticPr fontId="5" type="noConversion"/>
  </si>
  <si>
    <t>装备爬塔</t>
    <phoneticPr fontId="5" type="noConversion"/>
  </si>
  <si>
    <t>5个突破到蓝色品质</t>
    <phoneticPr fontId="5" type="noConversion"/>
  </si>
  <si>
    <t>5个突破到蓝色+1品质</t>
    <phoneticPr fontId="5" type="noConversion"/>
  </si>
  <si>
    <t>精英副本星数到达24星</t>
    <phoneticPr fontId="5" type="noConversion"/>
  </si>
  <si>
    <t>精英副本星数到达42星</t>
    <phoneticPr fontId="5" type="noConversion"/>
  </si>
  <si>
    <t>精英副本星数到达78星</t>
    <phoneticPr fontId="5" type="noConversion"/>
  </si>
  <si>
    <t>精英副本星数到达96星</t>
    <phoneticPr fontId="5" type="noConversion"/>
  </si>
  <si>
    <t>精英副本星数到达114星</t>
    <phoneticPr fontId="5" type="noConversion"/>
  </si>
  <si>
    <t>精英副本星数到达132星</t>
    <phoneticPr fontId="5" type="noConversion"/>
  </si>
  <si>
    <t>精英副本星数到达150星</t>
    <phoneticPr fontId="5" type="noConversion"/>
  </si>
  <si>
    <t>精英副本星数到达168星</t>
    <phoneticPr fontId="5" type="noConversion"/>
  </si>
  <si>
    <t>完成装备爬塔1难度10001_5</t>
    <phoneticPr fontId="5" type="noConversion"/>
  </si>
  <si>
    <t>完成装备爬塔1难度10002_5</t>
    <phoneticPr fontId="5" type="noConversion"/>
  </si>
  <si>
    <t>完成装备爬塔1难度10003_5</t>
    <phoneticPr fontId="5" type="noConversion"/>
  </si>
  <si>
    <t>完成装备爬塔1难度10004_5</t>
    <phoneticPr fontId="5" type="noConversion"/>
  </si>
  <si>
    <t>完成装备爬塔2难度10001_5</t>
    <phoneticPr fontId="5" type="noConversion"/>
  </si>
  <si>
    <t>完成装备爬塔2难度10002_5</t>
    <phoneticPr fontId="5" type="noConversion"/>
  </si>
  <si>
    <t>完成装备爬塔2难度10003_5</t>
    <phoneticPr fontId="5" type="noConversion"/>
  </si>
  <si>
    <t>一共给305个</t>
    <phoneticPr fontId="5" type="noConversion"/>
  </si>
  <si>
    <t>装备升级材料10</t>
  </si>
  <si>
    <t>装备升级材料15</t>
  </si>
  <si>
    <t>装备升级材料20</t>
  </si>
  <si>
    <t>装备升级材料30</t>
  </si>
  <si>
    <t>装备升级材料35</t>
  </si>
  <si>
    <t>装备升级材料40</t>
  </si>
  <si>
    <t>装备升级材料45</t>
  </si>
  <si>
    <t>组织贡献度*800+钻石*180</t>
    <phoneticPr fontId="5" type="noConversion"/>
  </si>
  <si>
    <t>任意24件装备升级到30级</t>
    <phoneticPr fontId="5" type="noConversion"/>
  </si>
  <si>
    <t>装备升级材料50，钻石*100</t>
    <phoneticPr fontId="5" type="noConversion"/>
  </si>
  <si>
    <t>装备升级材料60，钻石*200</t>
    <phoneticPr fontId="5" type="noConversion"/>
  </si>
  <si>
    <t>装备升级材料*10，钻石*20</t>
    <phoneticPr fontId="5" type="noConversion"/>
  </si>
  <si>
    <t>装备升级材料*15，钻石*35</t>
    <phoneticPr fontId="5" type="noConversion"/>
  </si>
  <si>
    <t>装备升级材料*20，钻石*35</t>
    <phoneticPr fontId="5" type="noConversion"/>
  </si>
  <si>
    <t>装备升级材料*25，钻石*50</t>
    <phoneticPr fontId="5" type="noConversion"/>
  </si>
  <si>
    <t>装备升级材料*35，钻石*50</t>
    <phoneticPr fontId="5" type="noConversion"/>
  </si>
  <si>
    <t>装备升级材料*50，钻石*60</t>
    <phoneticPr fontId="5" type="noConversion"/>
  </si>
  <si>
    <t>装备升级材料*40，钻石*50</t>
    <phoneticPr fontId="5" type="noConversion"/>
  </si>
  <si>
    <t>一共195材料，300钻</t>
    <phoneticPr fontId="5" type="noConversion"/>
  </si>
  <si>
    <t>觉醒剂（武器）*10，金币*2W，大罐300经验药剂*8</t>
    <phoneticPr fontId="5" type="noConversion"/>
  </si>
  <si>
    <t>V1 V5 V9 V13</t>
  </si>
  <si>
    <t>V2 V6 V10 V14</t>
  </si>
  <si>
    <t>V3 V7 V11 V15</t>
  </si>
  <si>
    <t>V4 V8 V12 V16</t>
  </si>
  <si>
    <t>金币*5000</t>
  </si>
  <si>
    <t>钻石*40</t>
  </si>
  <si>
    <t>装备抽奖券*1</t>
  </si>
  <si>
    <t>SR英雄碎片*5</t>
  </si>
  <si>
    <t>金币*10000</t>
  </si>
  <si>
    <t>大瓶经验药剂*4</t>
  </si>
  <si>
    <t>装备升级材料*5</t>
  </si>
  <si>
    <t>金币*15000</t>
  </si>
  <si>
    <t>钻石*60</t>
  </si>
  <si>
    <t>金币*20000</t>
  </si>
  <si>
    <t>大瓶经验药剂*6</t>
  </si>
  <si>
    <t>装备升级材料*10</t>
  </si>
  <si>
    <t>金币*25000</t>
  </si>
  <si>
    <t>钻石*80</t>
  </si>
  <si>
    <t>金币*30000</t>
  </si>
  <si>
    <t>大瓶经验药剂*8</t>
  </si>
  <si>
    <t>装备升级材料*15</t>
  </si>
  <si>
    <t>金币*35000</t>
  </si>
  <si>
    <t>钻石*100</t>
  </si>
  <si>
    <t>SR英雄碎片*10</t>
  </si>
  <si>
    <t>金币*40000</t>
  </si>
  <si>
    <t>大瓶经验药剂*10</t>
  </si>
  <si>
    <t>累计签到奖励</t>
  </si>
  <si>
    <t>补签钻石消耗</t>
  </si>
  <si>
    <t>3次</t>
  </si>
  <si>
    <t>金币*20000，钻石*100，高级抽奖券*2</t>
  </si>
  <si>
    <t>第1次</t>
  </si>
  <si>
    <t>SR英雄碎片每月产40，每期一换，18个SR英雄。</t>
  </si>
  <si>
    <t>8次</t>
  </si>
  <si>
    <t>金币*30000，钻石*150，高级抽奖券*3</t>
  </si>
  <si>
    <t>第2次</t>
  </si>
  <si>
    <t>15次</t>
  </si>
  <si>
    <t>金币*40000，钻石*200，高级抽奖券*4</t>
  </si>
  <si>
    <t>第3次</t>
  </si>
  <si>
    <t>28次</t>
  </si>
  <si>
    <t>金币*50000，钻石*300，高级抽奖券*5</t>
  </si>
  <si>
    <t>第4次</t>
  </si>
  <si>
    <t>第5次</t>
  </si>
  <si>
    <t>金币20000</t>
    <phoneticPr fontId="5" type="noConversion"/>
  </si>
  <si>
    <t>LEVEL36</t>
    <phoneticPr fontId="5" type="noConversion"/>
  </si>
  <si>
    <t>金币18000</t>
    <phoneticPr fontId="5" type="noConversion"/>
  </si>
  <si>
    <t>装备币*300</t>
    <phoneticPr fontId="5" type="noConversion"/>
  </si>
  <si>
    <t>钻石*500</t>
    <phoneticPr fontId="5" type="noConversion"/>
  </si>
  <si>
    <t>装备商店</t>
    <phoneticPr fontId="5" type="noConversion"/>
  </si>
  <si>
    <t>LEVEL28</t>
    <phoneticPr fontId="5" type="noConversion"/>
  </si>
  <si>
    <t>金币15000</t>
    <phoneticPr fontId="5" type="noConversion"/>
  </si>
  <si>
    <r>
      <t>进化币*</t>
    </r>
    <r>
      <rPr>
        <b/>
        <sz val="11"/>
        <color rgb="FFFF0000"/>
        <rFont val="Microsoft YaHei Light"/>
        <family val="2"/>
        <charset val="134"/>
      </rPr>
      <t>X（数量待定）</t>
    </r>
    <phoneticPr fontId="5" type="noConversion"/>
  </si>
  <si>
    <t>钻石*400</t>
    <phoneticPr fontId="5" type="noConversion"/>
  </si>
  <si>
    <t>进化所</t>
    <phoneticPr fontId="5" type="noConversion"/>
  </si>
  <si>
    <t>LEVEL22</t>
    <phoneticPr fontId="5" type="noConversion"/>
  </si>
  <si>
    <t>金币12000</t>
    <phoneticPr fontId="5" type="noConversion"/>
  </si>
  <si>
    <t>组织</t>
    <phoneticPr fontId="5" type="noConversion"/>
  </si>
  <si>
    <t>竞技场挑战次数*2</t>
    <phoneticPr fontId="5" type="noConversion"/>
  </si>
  <si>
    <t>认证道具包：入门力量认证II*8，入门体能认证II*8，入门技巧认证II*8</t>
    <phoneticPr fontId="5" type="noConversion"/>
  </si>
  <si>
    <t>钻石抽卡券*3</t>
    <phoneticPr fontId="5" type="noConversion"/>
  </si>
  <si>
    <t>竞技场</t>
    <phoneticPr fontId="5" type="noConversion"/>
  </si>
  <si>
    <t>认证道具包：入门力量认证II*4，入门体能认证II*4，入门技巧认证II*4</t>
    <phoneticPr fontId="5" type="noConversion"/>
  </si>
  <si>
    <t>5月15日版本</t>
    <phoneticPr fontId="5" type="noConversion"/>
  </si>
  <si>
    <t>*封测仅开启20级问卷</t>
    <phoneticPr fontId="5" type="noConversion"/>
  </si>
  <si>
    <t>封测版本大量钻石</t>
    <phoneticPr fontId="5" type="noConversion"/>
  </si>
  <si>
    <t>钻石*1000</t>
    <phoneticPr fontId="5" type="noConversion"/>
  </si>
  <si>
    <t>经验饮料小*10</t>
    <phoneticPr fontId="5" type="noConversion"/>
  </si>
  <si>
    <t>角色觉醒</t>
    <phoneticPr fontId="5" type="noConversion"/>
  </si>
  <si>
    <t>任意1角色觉醒到2星</t>
  </si>
  <si>
    <t>任意1角色觉醒到3星</t>
  </si>
  <si>
    <t>任意2角色觉醒到3星</t>
  </si>
  <si>
    <t>任意3角色觉醒到3星</t>
  </si>
  <si>
    <t>任意4角色觉醒到3星</t>
  </si>
  <si>
    <t>任意5角色觉醒到3星</t>
  </si>
  <si>
    <t>任意6角色觉醒到3星</t>
  </si>
  <si>
    <t>任意1角色觉醒到4星</t>
  </si>
  <si>
    <t>装备随机包（白、绿、蓝装备随机出一件）</t>
    <phoneticPr fontId="5" type="noConversion"/>
  </si>
  <si>
    <t>招募次数到达10次</t>
    <phoneticPr fontId="5" type="noConversion"/>
  </si>
  <si>
    <t>招募次数到达20次</t>
    <phoneticPr fontId="5" type="noConversion"/>
  </si>
  <si>
    <t>招募次数到达30次</t>
    <phoneticPr fontId="5" type="noConversion"/>
  </si>
  <si>
    <t>招募次数到达40次</t>
    <phoneticPr fontId="5" type="noConversion"/>
  </si>
  <si>
    <t>招募次数到达50次</t>
    <phoneticPr fontId="5" type="noConversion"/>
  </si>
  <si>
    <t>招募次数到达60次</t>
    <phoneticPr fontId="5" type="noConversion"/>
  </si>
  <si>
    <t>参与专属扭蛋次数到达10次</t>
    <phoneticPr fontId="5" type="noConversion"/>
  </si>
  <si>
    <t>参与专属扭蛋次数到达30次</t>
    <phoneticPr fontId="5" type="noConversion"/>
  </si>
  <si>
    <t>参与专属扭蛋次数到达50次</t>
    <phoneticPr fontId="5" type="noConversion"/>
  </si>
  <si>
    <t>参与专属扭蛋次数到达80次</t>
    <phoneticPr fontId="5" type="noConversion"/>
  </si>
  <si>
    <t>参与专属扭蛋次数到达120次</t>
    <phoneticPr fontId="5" type="noConversion"/>
  </si>
  <si>
    <t>开工券*1+觉醒剂科技*1+金币*1000</t>
    <phoneticPr fontId="5" type="noConversion"/>
  </si>
  <si>
    <t>开工券*1+钞票中*2+钞票大*2</t>
    <phoneticPr fontId="5" type="noConversion"/>
  </si>
  <si>
    <t>开工券*200点埼玉点数+金币*1000</t>
    <phoneticPr fontId="5" type="noConversion"/>
  </si>
  <si>
    <t>试练塔挑战3次</t>
    <phoneticPr fontId="5" type="noConversion"/>
  </si>
  <si>
    <t>普通力量认证I*10，普通体能认证I*10，普通技巧认证I*10</t>
  </si>
  <si>
    <t>普通力量认证II*10.普通体能认证II*10，普通技巧认证II*10</t>
  </si>
  <si>
    <t>精英里力量认证I*10，精英体能认证I*10，精英技巧认证I*10</t>
  </si>
  <si>
    <t>2级进阶*4，入门力量体能技巧II*5</t>
    <phoneticPr fontId="5" type="noConversion"/>
  </si>
  <si>
    <t>3级进阶*6，入门力量体能技巧II*5</t>
    <phoneticPr fontId="5" type="noConversion"/>
  </si>
  <si>
    <t>4级进阶*8，普通力量体能技巧I*5</t>
    <phoneticPr fontId="5" type="noConversion"/>
  </si>
  <si>
    <t>5级进阶*10，普通力量体能技巧I*5</t>
    <phoneticPr fontId="5" type="noConversion"/>
  </si>
  <si>
    <t>6级进阶*12，普通力量体能技巧II*5</t>
    <phoneticPr fontId="5" type="noConversion"/>
  </si>
  <si>
    <t>7级进阶*14，普通力量体能技巧II*5</t>
    <phoneticPr fontId="5" type="noConversion"/>
  </si>
  <si>
    <t>8级进阶*16,精英力量体能技巧I*5</t>
    <phoneticPr fontId="5" type="noConversion"/>
  </si>
  <si>
    <t>9级进阶*18，精英力量体能技巧I*5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</si>
</sst>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_);[Red]\(0\)"/>
    <numFmt numFmtId="178" formatCode="0.000_ "/>
  </numFmts>
  <fonts count="3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Microsoft YaHei Light"/>
      <family val="2"/>
      <charset val="134"/>
    </font>
    <font>
      <sz val="12"/>
      <color theme="1"/>
      <name val="Microsoft YaHei Light"/>
      <family val="2"/>
      <charset val="134"/>
    </font>
    <font>
      <b/>
      <sz val="12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b/>
      <sz val="14"/>
      <color theme="1"/>
      <name val="Microsoft YaHei Light"/>
      <family val="2"/>
      <charset val="134"/>
    </font>
    <font>
      <sz val="11"/>
      <color rgb="FFFF0000"/>
      <name val="等线"/>
      <family val="2"/>
      <scheme val="minor"/>
    </font>
    <font>
      <b/>
      <sz val="12"/>
      <color theme="0"/>
      <name val="Microsoft YaHei Light"/>
      <family val="2"/>
      <charset val="134"/>
    </font>
    <font>
      <b/>
      <sz val="11"/>
      <color rgb="FF7030A0"/>
      <name val="Microsoft YaHei Light"/>
      <family val="2"/>
      <charset val="134"/>
    </font>
    <font>
      <b/>
      <sz val="11"/>
      <color rgb="FF0070C0"/>
      <name val="Microsoft YaHei Light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11"/>
      <color rgb="FFC00000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2"/>
      <color rgb="FFFF0000"/>
      <name val="Microsoft YaHei Light"/>
      <family val="2"/>
      <charset val="134"/>
    </font>
    <font>
      <b/>
      <sz val="11"/>
      <color rgb="FFFF0000"/>
      <name val="Microsoft YaHei Light"/>
      <family val="2"/>
      <charset val="134"/>
    </font>
    <font>
      <sz val="11"/>
      <color theme="0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Microsoft YaHei Light"/>
      <family val="2"/>
      <charset val="134"/>
    </font>
  </fonts>
  <fills count="3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29" fillId="0" borderId="0" applyNumberFormat="0" applyFill="0" applyBorder="0" applyAlignment="0" applyProtection="0"/>
    <xf numFmtId="0" fontId="3" fillId="26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</cellStyleXfs>
  <cellXfs count="206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3" fillId="0" borderId="0" xfId="3">
      <alignment vertical="center"/>
    </xf>
    <xf numFmtId="0" fontId="8" fillId="0" borderId="0" xfId="0" applyFont="1"/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9" fillId="9" borderId="1" xfId="0" applyFont="1" applyFill="1" applyBorder="1"/>
    <xf numFmtId="0" fontId="9" fillId="4" borderId="1" xfId="0" applyFont="1" applyFill="1" applyBorder="1"/>
    <xf numFmtId="0" fontId="9" fillId="10" borderId="1" xfId="0" applyFont="1" applyFill="1" applyBorder="1"/>
    <xf numFmtId="9" fontId="9" fillId="10" borderId="1" xfId="1" applyFont="1" applyFill="1" applyBorder="1" applyAlignment="1"/>
    <xf numFmtId="0" fontId="9" fillId="11" borderId="1" xfId="0" applyFont="1" applyFill="1" applyBorder="1"/>
    <xf numFmtId="0" fontId="9" fillId="6" borderId="1" xfId="0" applyFont="1" applyFill="1" applyBorder="1"/>
    <xf numFmtId="0" fontId="9" fillId="12" borderId="1" xfId="0" applyFont="1" applyFill="1" applyBorder="1"/>
    <xf numFmtId="0" fontId="9" fillId="14" borderId="1" xfId="0" applyFont="1" applyFill="1" applyBorder="1"/>
    <xf numFmtId="0" fontId="9" fillId="0" borderId="1" xfId="0" applyFont="1" applyBorder="1" applyAlignment="1">
      <alignment horizontal="center" vertical="center"/>
    </xf>
    <xf numFmtId="0" fontId="9" fillId="15" borderId="1" xfId="0" applyFont="1" applyFill="1" applyBorder="1"/>
    <xf numFmtId="0" fontId="9" fillId="16" borderId="1" xfId="0" applyFont="1" applyFill="1" applyBorder="1"/>
    <xf numFmtId="0" fontId="9" fillId="17" borderId="1" xfId="0" applyFont="1" applyFill="1" applyBorder="1"/>
    <xf numFmtId="0" fontId="9" fillId="19" borderId="1" xfId="0" applyFont="1" applyFill="1" applyBorder="1"/>
    <xf numFmtId="0" fontId="9" fillId="20" borderId="1" xfId="0" applyFont="1" applyFill="1" applyBorder="1"/>
    <xf numFmtId="9" fontId="9" fillId="14" borderId="1" xfId="1" applyFont="1" applyFill="1" applyBorder="1" applyAlignment="1"/>
    <xf numFmtId="9" fontId="9" fillId="16" borderId="1" xfId="1" applyFont="1" applyFill="1" applyBorder="1" applyAlignment="1"/>
    <xf numFmtId="9" fontId="9" fillId="9" borderId="1" xfId="1" applyNumberFormat="1" applyFont="1" applyFill="1" applyBorder="1" applyAlignment="1"/>
    <xf numFmtId="176" fontId="9" fillId="0" borderId="1" xfId="1" applyNumberFormat="1" applyFont="1" applyBorder="1" applyAlignment="1">
      <alignment horizontal="center" vertical="center"/>
    </xf>
    <xf numFmtId="0" fontId="12" fillId="0" borderId="0" xfId="0" applyFont="1"/>
    <xf numFmtId="0" fontId="9" fillId="0" borderId="1" xfId="0" applyFont="1" applyBorder="1" applyAlignment="1">
      <alignment horizontal="left"/>
    </xf>
    <xf numFmtId="0" fontId="13" fillId="0" borderId="0" xfId="0" applyFont="1"/>
    <xf numFmtId="0" fontId="14" fillId="1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1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0" fillId="0" borderId="0" xfId="0" applyFont="1"/>
    <xf numFmtId="0" fontId="23" fillId="0" borderId="1" xfId="0" applyFont="1" applyBorder="1"/>
    <xf numFmtId="0" fontId="10" fillId="0" borderId="1" xfId="0" applyFont="1" applyFill="1" applyBorder="1" applyAlignment="1">
      <alignment horizontal="center" vertical="center"/>
    </xf>
    <xf numFmtId="0" fontId="8" fillId="8" borderId="0" xfId="0" applyFont="1" applyFill="1"/>
    <xf numFmtId="0" fontId="11" fillId="8" borderId="1" xfId="0" applyFont="1" applyFill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26" fillId="8" borderId="1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178" fontId="17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178" fontId="17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22" borderId="1" xfId="0" applyFont="1" applyFill="1" applyBorder="1"/>
    <xf numFmtId="0" fontId="9" fillId="23" borderId="1" xfId="0" applyFont="1" applyFill="1" applyBorder="1"/>
    <xf numFmtId="0" fontId="9" fillId="24" borderId="1" xfId="0" applyFont="1" applyFill="1" applyBorder="1"/>
    <xf numFmtId="0" fontId="9" fillId="7" borderId="1" xfId="0" applyFont="1" applyFill="1" applyBorder="1"/>
    <xf numFmtId="0" fontId="9" fillId="18" borderId="1" xfId="0" applyFont="1" applyFill="1" applyBorder="1"/>
    <xf numFmtId="0" fontId="9" fillId="25" borderId="1" xfId="0" applyFont="1" applyFill="1" applyBorder="1"/>
    <xf numFmtId="0" fontId="16" fillId="6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9" fillId="0" borderId="0" xfId="3" applyFont="1">
      <alignment vertical="center"/>
    </xf>
    <xf numFmtId="0" fontId="3" fillId="0" borderId="0" xfId="3" applyAlignment="1">
      <alignment horizontal="left" vertical="center"/>
    </xf>
    <xf numFmtId="0" fontId="29" fillId="0" borderId="0" xfId="4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1" fillId="0" borderId="8" xfId="0" applyFont="1" applyFill="1" applyBorder="1"/>
    <xf numFmtId="0" fontId="0" fillId="0" borderId="1" xfId="0" applyBorder="1"/>
    <xf numFmtId="0" fontId="0" fillId="27" borderId="1" xfId="0" applyFill="1" applyBorder="1"/>
    <xf numFmtId="0" fontId="15" fillId="27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27" borderId="0" xfId="0" applyFill="1" applyBorder="1"/>
    <xf numFmtId="0" fontId="0" fillId="0" borderId="0" xfId="0" applyBorder="1"/>
    <xf numFmtId="0" fontId="0" fillId="0" borderId="0" xfId="0" applyFill="1" applyAlignment="1">
      <alignment horizontal="center" vertical="center"/>
    </xf>
    <xf numFmtId="0" fontId="29" fillId="0" borderId="0" xfId="4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31" fillId="0" borderId="3" xfId="0" applyFont="1" applyFill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28" borderId="1" xfId="0" applyFill="1" applyBorder="1"/>
    <xf numFmtId="0" fontId="15" fillId="28" borderId="1" xfId="0" applyFont="1" applyFill="1" applyBorder="1" applyAlignment="1">
      <alignment horizontal="center"/>
    </xf>
    <xf numFmtId="0" fontId="0" fillId="28" borderId="0" xfId="0" applyFill="1" applyBorder="1"/>
    <xf numFmtId="0" fontId="32" fillId="28" borderId="1" xfId="0" applyFont="1" applyFill="1" applyBorder="1" applyAlignment="1">
      <alignment horizontal="center"/>
    </xf>
    <xf numFmtId="0" fontId="25" fillId="0" borderId="1" xfId="0" applyFont="1" applyBorder="1"/>
    <xf numFmtId="0" fontId="23" fillId="28" borderId="1" xfId="0" applyFont="1" applyFill="1" applyBorder="1"/>
    <xf numFmtId="0" fontId="25" fillId="28" borderId="1" xfId="0" applyFont="1" applyFill="1" applyBorder="1"/>
    <xf numFmtId="0" fontId="10" fillId="0" borderId="2" xfId="0" applyFont="1" applyBorder="1" applyAlignment="1">
      <alignment horizontal="center" vertical="center"/>
    </xf>
    <xf numFmtId="0" fontId="0" fillId="29" borderId="0" xfId="0" applyFill="1"/>
    <xf numFmtId="0" fontId="12" fillId="29" borderId="0" xfId="0" applyFont="1" applyFill="1"/>
    <xf numFmtId="58" fontId="0" fillId="29" borderId="0" xfId="0" applyNumberFormat="1" applyFill="1"/>
    <xf numFmtId="0" fontId="14" fillId="29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/>
    </xf>
    <xf numFmtId="0" fontId="15" fillId="29" borderId="1" xfId="0" applyFont="1" applyFill="1" applyBorder="1" applyAlignment="1">
      <alignment horizontal="center"/>
    </xf>
    <xf numFmtId="0" fontId="3" fillId="29" borderId="0" xfId="3" applyFill="1">
      <alignment vertical="center"/>
    </xf>
    <xf numFmtId="0" fontId="16" fillId="29" borderId="1" xfId="0" applyFont="1" applyFill="1" applyBorder="1" applyAlignment="1">
      <alignment horizontal="center"/>
    </xf>
    <xf numFmtId="0" fontId="8" fillId="29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center" vertical="center"/>
    </xf>
    <xf numFmtId="0" fontId="16" fillId="29" borderId="1" xfId="0" applyFont="1" applyFill="1" applyBorder="1" applyAlignment="1">
      <alignment horizontal="center" vertical="center"/>
    </xf>
    <xf numFmtId="0" fontId="17" fillId="13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33" fillId="30" borderId="0" xfId="0" applyFont="1" applyFill="1" applyAlignment="1">
      <alignment horizontal="center" vertical="center"/>
    </xf>
    <xf numFmtId="0" fontId="31" fillId="10" borderId="1" xfId="0" applyFont="1" applyFill="1" applyBorder="1"/>
    <xf numFmtId="0" fontId="31" fillId="6" borderId="1" xfId="0" applyFont="1" applyFill="1" applyBorder="1"/>
    <xf numFmtId="0" fontId="31" fillId="15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10" borderId="8" xfId="0" applyFont="1" applyFill="1" applyBorder="1"/>
    <xf numFmtId="0" fontId="0" fillId="0" borderId="1" xfId="0" applyFill="1" applyBorder="1" applyAlignment="1">
      <alignment horizontal="center" vertical="center"/>
    </xf>
    <xf numFmtId="0" fontId="3" fillId="0" borderId="1" xfId="3" applyBorder="1" applyAlignment="1">
      <alignment horizontal="center" vertical="center"/>
    </xf>
    <xf numFmtId="0" fontId="3" fillId="0" borderId="1" xfId="3" applyBorder="1">
      <alignment vertical="center"/>
    </xf>
    <xf numFmtId="0" fontId="9" fillId="0" borderId="1" xfId="0" applyFont="1" applyBorder="1" applyAlignment="1">
      <alignment horizontal="center" vertical="center"/>
    </xf>
    <xf numFmtId="0" fontId="31" fillId="11" borderId="1" xfId="0" applyFont="1" applyFill="1" applyBorder="1"/>
    <xf numFmtId="0" fontId="31" fillId="17" borderId="1" xfId="0" applyFont="1" applyFill="1" applyBorder="1"/>
    <xf numFmtId="0" fontId="9" fillId="10" borderId="0" xfId="0" applyFont="1" applyFill="1" applyBorder="1"/>
    <xf numFmtId="0" fontId="9" fillId="4" borderId="5" xfId="0" applyFont="1" applyFill="1" applyBorder="1"/>
    <xf numFmtId="0" fontId="31" fillId="25" borderId="1" xfId="0" applyFont="1" applyFill="1" applyBorder="1"/>
    <xf numFmtId="0" fontId="31" fillId="18" borderId="1" xfId="0" applyFont="1" applyFill="1" applyBorder="1"/>
    <xf numFmtId="0" fontId="31" fillId="10" borderId="0" xfId="0" applyFont="1" applyFill="1" applyBorder="1"/>
    <xf numFmtId="0" fontId="0" fillId="0" borderId="1" xfId="0" applyBorder="1" applyAlignment="1">
      <alignment horizontal="right"/>
    </xf>
    <xf numFmtId="0" fontId="9" fillId="11" borderId="9" xfId="0" applyFont="1" applyFill="1" applyBorder="1" applyAlignment="1">
      <alignment horizontal="center" vertical="center"/>
    </xf>
    <xf numFmtId="0" fontId="0" fillId="0" borderId="0" xfId="0" applyNumberFormat="1"/>
    <xf numFmtId="0" fontId="31" fillId="3" borderId="1" xfId="0" applyFont="1" applyFill="1" applyBorder="1"/>
    <xf numFmtId="0" fontId="9" fillId="6" borderId="3" xfId="0" applyFont="1" applyFill="1" applyBorder="1"/>
    <xf numFmtId="0" fontId="9" fillId="4" borderId="9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/>
    <xf numFmtId="0" fontId="34" fillId="31" borderId="0" xfId="6" applyAlignment="1"/>
    <xf numFmtId="0" fontId="8" fillId="0" borderId="1" xfId="0" applyFont="1" applyBorder="1"/>
    <xf numFmtId="0" fontId="32" fillId="0" borderId="1" xfId="0" applyFont="1" applyBorder="1"/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8" fillId="3" borderId="0" xfId="0" applyFont="1" applyFill="1"/>
    <xf numFmtId="0" fontId="13" fillId="0" borderId="10" xfId="0" applyFont="1" applyBorder="1" applyAlignment="1"/>
    <xf numFmtId="0" fontId="31" fillId="0" borderId="1" xfId="0" applyFont="1" applyBorder="1"/>
    <xf numFmtId="0" fontId="0" fillId="27" borderId="0" xfId="0" applyFill="1" applyAlignment="1">
      <alignment horizontal="center" vertical="center"/>
    </xf>
    <xf numFmtId="0" fontId="29" fillId="3" borderId="0" xfId="4" applyFill="1" applyAlignment="1">
      <alignment horizontal="center" vertical="center"/>
    </xf>
    <xf numFmtId="0" fontId="29" fillId="5" borderId="0" xfId="4" applyFill="1" applyAlignment="1">
      <alignment horizontal="center" vertical="center"/>
    </xf>
    <xf numFmtId="0" fontId="29" fillId="4" borderId="0" xfId="4" applyFill="1" applyAlignment="1">
      <alignment horizontal="center" vertical="center"/>
    </xf>
    <xf numFmtId="0" fontId="3" fillId="26" borderId="16" xfId="5" applyBorder="1" applyAlignment="1">
      <alignment horizontal="center" vertical="center"/>
    </xf>
    <xf numFmtId="0" fontId="3" fillId="26" borderId="17" xfId="5" applyBorder="1" applyAlignment="1">
      <alignment horizontal="center" vertical="center"/>
    </xf>
    <xf numFmtId="0" fontId="3" fillId="26" borderId="18" xfId="5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9" fillId="19" borderId="12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9" fillId="15" borderId="19" xfId="0" applyFont="1" applyFill="1" applyBorder="1" applyAlignment="1">
      <alignment horizontal="center" vertical="center"/>
    </xf>
    <xf numFmtId="0" fontId="9" fillId="15" borderId="2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14" borderId="19" xfId="0" applyFont="1" applyFill="1" applyBorder="1" applyAlignment="1">
      <alignment horizontal="center" vertical="center"/>
    </xf>
    <xf numFmtId="0" fontId="9" fillId="14" borderId="20" xfId="0" applyFont="1" applyFill="1" applyBorder="1" applyAlignment="1">
      <alignment horizontal="center" vertical="center"/>
    </xf>
    <xf numFmtId="0" fontId="9" fillId="14" borderId="2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17" borderId="19" xfId="0" applyFont="1" applyFill="1" applyBorder="1" applyAlignment="1">
      <alignment horizontal="center" vertical="center"/>
    </xf>
    <xf numFmtId="0" fontId="9" fillId="17" borderId="20" xfId="0" applyFont="1" applyFill="1" applyBorder="1" applyAlignment="1">
      <alignment horizontal="center" vertical="center"/>
    </xf>
    <xf numFmtId="0" fontId="9" fillId="17" borderId="21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0" borderId="19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9" fillId="20" borderId="6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7">
    <cellStyle name="20% - 着色 2" xfId="5" builtinId="34"/>
    <cellStyle name="百分比" xfId="1" builtinId="5"/>
    <cellStyle name="差" xfId="2" builtinId="27"/>
    <cellStyle name="常规" xfId="0" builtinId="0"/>
    <cellStyle name="常规 2" xfId="3" xr:uid="{0C59E3CE-FE87-40F2-BBB8-1EF3ADBD69F4}"/>
    <cellStyle name="超链接" xfId="4" builtinId="8"/>
    <cellStyle name="适中" xfId="6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5633707" cy="2963183"/>
    <xdr:pic>
      <xdr:nvPicPr>
        <xdr:cNvPr id="2" name="图片 1">
          <a:extLst>
            <a:ext uri="{FF2B5EF4-FFF2-40B4-BE49-F238E27FC236}">
              <a16:creationId xmlns:a16="http://schemas.microsoft.com/office/drawing/2014/main" id="{0BD2DFCF-1CCA-44B5-8FE3-308013ADB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5780"/>
          <a:ext cx="5633707" cy="296318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zoomScale="95" zoomScaleNormal="95" workbookViewId="0">
      <selection activeCell="B16" sqref="B16"/>
    </sheetView>
  </sheetViews>
  <sheetFormatPr defaultColWidth="20.88671875" defaultRowHeight="19.95" customHeight="1" x14ac:dyDescent="0.25"/>
  <cols>
    <col min="1" max="5" width="20.88671875" style="3"/>
    <col min="6" max="6" width="23.88671875" style="3" bestFit="1" customWidth="1"/>
    <col min="7" max="8" width="20.88671875" style="3"/>
  </cols>
  <sheetData>
    <row r="1" spans="1:14" s="2" customFormat="1" ht="1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440</v>
      </c>
      <c r="K1" s="1" t="s">
        <v>441</v>
      </c>
      <c r="L1" s="1" t="s">
        <v>442</v>
      </c>
      <c r="M1" s="1" t="s">
        <v>443</v>
      </c>
      <c r="N1" s="1" t="s">
        <v>444</v>
      </c>
    </row>
    <row r="2" spans="1:14" ht="19.95" customHeight="1" x14ac:dyDescent="0.25">
      <c r="A2" s="154" t="s">
        <v>9</v>
      </c>
      <c r="B2" s="154"/>
      <c r="C2" s="154"/>
      <c r="D2" s="154"/>
      <c r="E2" s="154"/>
      <c r="F2" s="154"/>
      <c r="G2" s="154"/>
      <c r="H2" s="96" t="s">
        <v>445</v>
      </c>
    </row>
    <row r="3" spans="1:14" ht="19.95" customHeight="1" x14ac:dyDescent="0.25">
      <c r="A3" s="156" t="s">
        <v>451</v>
      </c>
      <c r="B3" s="156"/>
      <c r="C3" s="156"/>
      <c r="D3" s="156"/>
      <c r="E3" s="156"/>
      <c r="F3" s="156"/>
      <c r="G3" s="156"/>
      <c r="H3" s="156"/>
    </row>
    <row r="4" spans="1:14" ht="19.95" customHeight="1" x14ac:dyDescent="0.25">
      <c r="A4" s="156" t="s">
        <v>449</v>
      </c>
      <c r="B4" s="156"/>
      <c r="C4" s="156"/>
      <c r="D4" s="156"/>
      <c r="E4" s="156"/>
      <c r="F4" s="156"/>
      <c r="G4" s="156"/>
      <c r="H4" s="156"/>
    </row>
    <row r="5" spans="1:14" ht="19.95" customHeight="1" thickBot="1" x14ac:dyDescent="0.3">
      <c r="A5" s="155" t="s">
        <v>437</v>
      </c>
      <c r="B5" s="155"/>
      <c r="C5" s="155"/>
      <c r="D5" s="155"/>
      <c r="E5" s="155"/>
      <c r="F5" s="155"/>
      <c r="G5" s="155"/>
      <c r="H5" s="91"/>
      <c r="I5" s="91"/>
    </row>
    <row r="6" spans="1:14" ht="19.95" customHeight="1" thickBot="1" x14ac:dyDescent="0.3">
      <c r="A6" s="157" t="s">
        <v>446</v>
      </c>
      <c r="B6" s="158"/>
      <c r="C6" s="158"/>
      <c r="D6" s="158"/>
      <c r="E6" s="159"/>
      <c r="F6" s="157" t="s">
        <v>477</v>
      </c>
      <c r="G6" s="158"/>
      <c r="H6" s="159"/>
    </row>
    <row r="7" spans="1:14" ht="19.95" customHeight="1" x14ac:dyDescent="0.25">
      <c r="A7" s="119"/>
      <c r="B7" s="119"/>
      <c r="C7" s="160" t="s">
        <v>438</v>
      </c>
      <c r="D7" s="160"/>
      <c r="E7" s="160"/>
      <c r="F7" s="160"/>
      <c r="G7" s="160"/>
      <c r="H7" s="160"/>
      <c r="I7" s="160"/>
    </row>
    <row r="8" spans="1:14" ht="19.95" customHeight="1" x14ac:dyDescent="0.25">
      <c r="A8" s="160" t="s">
        <v>452</v>
      </c>
      <c r="B8" s="160"/>
      <c r="C8" s="160"/>
      <c r="D8" s="160"/>
      <c r="E8" s="160"/>
      <c r="F8" s="160"/>
      <c r="G8" s="160"/>
      <c r="H8" s="160"/>
      <c r="I8" s="160"/>
    </row>
    <row r="11" spans="1:14" ht="19.95" customHeight="1" x14ac:dyDescent="0.25">
      <c r="I11" s="3"/>
    </row>
    <row r="12" spans="1:14" ht="19.95" customHeight="1" x14ac:dyDescent="0.25">
      <c r="I12" s="3"/>
    </row>
    <row r="13" spans="1:14" ht="19.95" customHeight="1" x14ac:dyDescent="0.25">
      <c r="C13" s="153" t="s">
        <v>439</v>
      </c>
      <c r="D13" s="153"/>
      <c r="E13" s="153"/>
      <c r="F13" s="92"/>
      <c r="G13" s="92"/>
      <c r="H13" s="153" t="s">
        <v>486</v>
      </c>
      <c r="I13" s="153"/>
      <c r="J13" s="153"/>
    </row>
    <row r="14" spans="1:14" ht="19.95" customHeight="1" x14ac:dyDescent="0.25">
      <c r="A14" s="153" t="s">
        <v>448</v>
      </c>
      <c r="B14" s="153"/>
      <c r="C14" s="153"/>
      <c r="D14" s="153"/>
      <c r="E14" s="153"/>
      <c r="F14" s="90"/>
      <c r="G14" s="90"/>
    </row>
    <row r="15" spans="1:14" ht="19.95" customHeight="1" x14ac:dyDescent="0.25">
      <c r="F15" s="153" t="s">
        <v>447</v>
      </c>
      <c r="G15" s="153"/>
      <c r="H15" s="153"/>
      <c r="K15" s="153" t="s">
        <v>450</v>
      </c>
      <c r="L15" s="153"/>
      <c r="M15" s="153"/>
    </row>
    <row r="20" spans="1:10" ht="19.95" customHeight="1" x14ac:dyDescent="0.25">
      <c r="E20" s="93" t="s">
        <v>561</v>
      </c>
    </row>
    <row r="21" spans="1:10" ht="19.95" customHeight="1" x14ac:dyDescent="0.25">
      <c r="A21" s="3" t="s">
        <v>403</v>
      </c>
      <c r="E21" s="93" t="s">
        <v>535</v>
      </c>
    </row>
    <row r="22" spans="1:10" ht="19.95" customHeight="1" x14ac:dyDescent="0.25">
      <c r="A22" s="77" t="s">
        <v>404</v>
      </c>
      <c r="E22" s="93"/>
    </row>
    <row r="23" spans="1:10" ht="19.95" customHeight="1" x14ac:dyDescent="0.25">
      <c r="A23" s="77" t="s">
        <v>405</v>
      </c>
      <c r="E23" s="93"/>
    </row>
    <row r="24" spans="1:10" ht="19.95" customHeight="1" x14ac:dyDescent="0.25">
      <c r="E24" s="93"/>
    </row>
    <row r="25" spans="1:10" ht="19.95" customHeight="1" x14ac:dyDescent="0.25">
      <c r="E25" s="93"/>
      <c r="F25" s="123"/>
      <c r="G25" s="123" t="s">
        <v>536</v>
      </c>
      <c r="H25" s="123" t="s">
        <v>541</v>
      </c>
      <c r="I25" s="124" t="s">
        <v>537</v>
      </c>
      <c r="J25" s="123" t="s">
        <v>538</v>
      </c>
    </row>
    <row r="26" spans="1:10" ht="19.95" customHeight="1" x14ac:dyDescent="0.25">
      <c r="E26" s="93"/>
      <c r="F26" s="123" t="s">
        <v>539</v>
      </c>
      <c r="G26" s="123">
        <v>0</v>
      </c>
      <c r="H26" s="123">
        <v>1000</v>
      </c>
      <c r="I26" s="124">
        <v>20000</v>
      </c>
      <c r="J26" s="124" t="s">
        <v>540</v>
      </c>
    </row>
    <row r="27" spans="1:10" ht="19.95" customHeight="1" x14ac:dyDescent="0.25">
      <c r="F27" s="123" t="s">
        <v>542</v>
      </c>
      <c r="G27" s="123" t="s">
        <v>543</v>
      </c>
      <c r="H27" s="123" t="s">
        <v>544</v>
      </c>
      <c r="I27" s="124" t="s">
        <v>545</v>
      </c>
      <c r="J27" s="123" t="s">
        <v>546</v>
      </c>
    </row>
  </sheetData>
  <mergeCells count="13">
    <mergeCell ref="F15:H15"/>
    <mergeCell ref="K15:M15"/>
    <mergeCell ref="A2:G2"/>
    <mergeCell ref="A5:G5"/>
    <mergeCell ref="A3:H3"/>
    <mergeCell ref="A14:E14"/>
    <mergeCell ref="A4:H4"/>
    <mergeCell ref="C13:E13"/>
    <mergeCell ref="F6:H6"/>
    <mergeCell ref="C7:I7"/>
    <mergeCell ref="A8:I8"/>
    <mergeCell ref="H13:J13"/>
    <mergeCell ref="A6:E6"/>
  </mergeCells>
  <phoneticPr fontId="5" type="noConversion"/>
  <hyperlinks>
    <hyperlink ref="A2:G2" location="七日登录!A1" display="七日登录" xr:uid="{CAA41359-301E-4F78-A644-D613DCF4324E}"/>
    <hyperlink ref="A3:G3" location="七日盛典!A1" display="七日盛典" xr:uid="{5670498E-FA8A-4B08-B9A2-FD3DD661E264}"/>
    <hyperlink ref="A22" location="粉丝感谢信!A1" display="粉丝感谢信" xr:uid="{121630B7-965D-4354-9C1D-17E1756B76EC}"/>
    <hyperlink ref="A23" location="调查问卷!A1" display="问卷调查" xr:uid="{E6E126DB-DFBD-4C40-9B3D-AF84D9A0BB8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2D91-FF28-4BE2-BC91-7BC4643518DD}">
  <dimension ref="A1:M28"/>
  <sheetViews>
    <sheetView workbookViewId="0">
      <selection activeCell="F51" sqref="F51"/>
    </sheetView>
  </sheetViews>
  <sheetFormatPr defaultColWidth="8.88671875" defaultRowHeight="15.6" x14ac:dyDescent="0.35"/>
  <cols>
    <col min="1" max="1" width="9.77734375" style="35" bestFit="1" customWidth="1"/>
    <col min="2" max="2" width="17.5546875" style="35" bestFit="1" customWidth="1"/>
    <col min="3" max="3" width="18.33203125" style="35" bestFit="1" customWidth="1"/>
    <col min="4" max="4" width="11.5546875" style="35" bestFit="1" customWidth="1"/>
    <col min="5" max="5" width="12.77734375" style="35" bestFit="1" customWidth="1"/>
    <col min="6" max="6" width="21" style="35" customWidth="1"/>
    <col min="7" max="7" width="6.77734375" style="35" bestFit="1" customWidth="1"/>
    <col min="8" max="8" width="11.109375" style="35" customWidth="1"/>
    <col min="9" max="9" width="26.21875" style="35" bestFit="1" customWidth="1"/>
    <col min="10" max="10" width="6.77734375" style="35" bestFit="1" customWidth="1"/>
    <col min="11" max="11" width="11.5546875" style="35" customWidth="1"/>
    <col min="12" max="12" width="12.5546875" style="35" customWidth="1"/>
    <col min="13" max="13" width="27.109375" style="35" bestFit="1" customWidth="1"/>
    <col min="14" max="16384" width="8.88671875" style="35"/>
  </cols>
  <sheetData>
    <row r="1" spans="1:13" ht="17.399999999999999" x14ac:dyDescent="0.4">
      <c r="A1" s="45" t="s">
        <v>306</v>
      </c>
      <c r="B1" s="5"/>
    </row>
    <row r="2" spans="1:13" x14ac:dyDescent="0.35">
      <c r="A2" s="48" t="s">
        <v>285</v>
      </c>
      <c r="B2" s="48"/>
    </row>
    <row r="4" spans="1:13" hidden="1" x14ac:dyDescent="0.35">
      <c r="A4" s="35" t="s">
        <v>307</v>
      </c>
    </row>
    <row r="5" spans="1:13" hidden="1" x14ac:dyDescent="0.35">
      <c r="A5" s="35" t="s">
        <v>308</v>
      </c>
    </row>
    <row r="6" spans="1:13" hidden="1" x14ac:dyDescent="0.35">
      <c r="I6" s="35" t="s">
        <v>309</v>
      </c>
    </row>
    <row r="7" spans="1:13" ht="16.2" hidden="1" x14ac:dyDescent="0.4">
      <c r="A7" s="52" t="s">
        <v>290</v>
      </c>
      <c r="B7" s="52" t="s">
        <v>283</v>
      </c>
      <c r="C7" s="52" t="s">
        <v>35</v>
      </c>
      <c r="D7" s="52" t="s">
        <v>292</v>
      </c>
      <c r="E7" s="53" t="s">
        <v>293</v>
      </c>
      <c r="F7" s="52" t="s">
        <v>36</v>
      </c>
      <c r="G7" s="52" t="s">
        <v>294</v>
      </c>
      <c r="H7" s="53" t="s">
        <v>295</v>
      </c>
      <c r="I7" s="52" t="s">
        <v>37</v>
      </c>
      <c r="J7" s="52" t="s">
        <v>296</v>
      </c>
      <c r="K7" s="53" t="s">
        <v>297</v>
      </c>
      <c r="L7" s="54" t="s">
        <v>310</v>
      </c>
      <c r="M7" s="35" t="s">
        <v>311</v>
      </c>
    </row>
    <row r="8" spans="1:13" ht="16.2" hidden="1" x14ac:dyDescent="0.4">
      <c r="A8" s="40" t="s">
        <v>312</v>
      </c>
      <c r="B8" s="40" t="s">
        <v>299</v>
      </c>
      <c r="C8" s="55" t="s">
        <v>313</v>
      </c>
      <c r="D8" s="55">
        <v>1</v>
      </c>
      <c r="E8" s="55">
        <v>600</v>
      </c>
      <c r="F8" s="39" t="s">
        <v>314</v>
      </c>
      <c r="G8" s="56">
        <v>2E-3</v>
      </c>
      <c r="H8" s="57">
        <f>20000*G8</f>
        <v>40</v>
      </c>
      <c r="I8" s="39" t="s">
        <v>315</v>
      </c>
      <c r="J8" s="39"/>
      <c r="K8" s="39"/>
      <c r="L8" s="55">
        <f>E8+H8+K8</f>
        <v>640</v>
      </c>
      <c r="M8" s="35" t="s">
        <v>316</v>
      </c>
    </row>
    <row r="9" spans="1:13" ht="16.2" hidden="1" x14ac:dyDescent="0.4">
      <c r="A9" s="40" t="s">
        <v>317</v>
      </c>
      <c r="B9" s="40" t="s">
        <v>318</v>
      </c>
      <c r="C9" s="55" t="s">
        <v>319</v>
      </c>
      <c r="D9" s="55">
        <v>1</v>
      </c>
      <c r="E9" s="55">
        <v>800</v>
      </c>
      <c r="F9" s="39" t="s">
        <v>320</v>
      </c>
      <c r="G9" s="56">
        <v>2E-3</v>
      </c>
      <c r="H9" s="57">
        <f>30000*G9</f>
        <v>60</v>
      </c>
      <c r="I9" s="39" t="s">
        <v>315</v>
      </c>
      <c r="J9" s="39"/>
      <c r="K9" s="39"/>
      <c r="L9" s="55">
        <f>E9+H9+K9</f>
        <v>860</v>
      </c>
      <c r="M9" s="35" t="s">
        <v>321</v>
      </c>
    </row>
    <row r="10" spans="1:13" ht="16.2" hidden="1" x14ac:dyDescent="0.4">
      <c r="A10" s="40" t="s">
        <v>322</v>
      </c>
      <c r="B10" s="40" t="s">
        <v>323</v>
      </c>
      <c r="C10" s="39" t="s">
        <v>323</v>
      </c>
      <c r="D10" s="39"/>
      <c r="E10" s="39"/>
      <c r="F10" s="39"/>
      <c r="G10" s="39"/>
      <c r="H10" s="39"/>
      <c r="I10" s="39"/>
      <c r="J10" s="39"/>
      <c r="K10" s="39"/>
      <c r="L10" s="55"/>
    </row>
    <row r="11" spans="1:13" hidden="1" x14ac:dyDescent="0.35"/>
    <row r="12" spans="1:13" hidden="1" x14ac:dyDescent="0.35"/>
    <row r="13" spans="1:13" hidden="1" x14ac:dyDescent="0.35"/>
    <row r="14" spans="1:13" hidden="1" x14ac:dyDescent="0.35"/>
    <row r="15" spans="1:13" hidden="1" x14ac:dyDescent="0.35">
      <c r="B15" s="35" t="s">
        <v>324</v>
      </c>
      <c r="C15" s="35">
        <v>600</v>
      </c>
    </row>
    <row r="16" spans="1:13" hidden="1" x14ac:dyDescent="0.35">
      <c r="C16" s="35">
        <v>800</v>
      </c>
    </row>
    <row r="17" spans="2:9" hidden="1" x14ac:dyDescent="0.35">
      <c r="D17" s="58"/>
    </row>
    <row r="18" spans="2:9" ht="16.2" hidden="1" x14ac:dyDescent="0.4">
      <c r="B18" s="35" t="s">
        <v>325</v>
      </c>
      <c r="C18" s="35">
        <v>200</v>
      </c>
      <c r="I18" s="36"/>
    </row>
    <row r="19" spans="2:9" hidden="1" x14ac:dyDescent="0.35">
      <c r="C19" s="35">
        <v>350</v>
      </c>
    </row>
    <row r="20" spans="2:9" hidden="1" x14ac:dyDescent="0.35"/>
    <row r="21" spans="2:9" hidden="1" x14ac:dyDescent="0.35"/>
    <row r="22" spans="2:9" hidden="1" x14ac:dyDescent="0.35"/>
    <row r="23" spans="2:9" hidden="1" x14ac:dyDescent="0.35"/>
    <row r="25" spans="2:9" x14ac:dyDescent="0.35">
      <c r="B25" s="35" t="s">
        <v>780</v>
      </c>
    </row>
    <row r="27" spans="2:9" ht="16.2" x14ac:dyDescent="0.4">
      <c r="B27" s="52" t="s">
        <v>290</v>
      </c>
      <c r="C27" s="52" t="s">
        <v>283</v>
      </c>
      <c r="D27" s="52" t="s">
        <v>35</v>
      </c>
      <c r="E27" s="52" t="s">
        <v>36</v>
      </c>
      <c r="F27" s="52" t="s">
        <v>37</v>
      </c>
    </row>
    <row r="28" spans="2:9" ht="16.2" x14ac:dyDescent="0.4">
      <c r="B28" s="40" t="s">
        <v>312</v>
      </c>
      <c r="C28" s="40" t="s">
        <v>781</v>
      </c>
      <c r="D28" s="55" t="s">
        <v>782</v>
      </c>
      <c r="E28" s="39" t="s">
        <v>314</v>
      </c>
      <c r="F28" s="39" t="s">
        <v>783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2C21-E7E5-4838-9CBF-E322B148B2AD}">
  <dimension ref="A1:O23"/>
  <sheetViews>
    <sheetView topLeftCell="C1" workbookViewId="0">
      <selection activeCell="G5" sqref="G5"/>
    </sheetView>
  </sheetViews>
  <sheetFormatPr defaultColWidth="8.88671875" defaultRowHeight="17.399999999999999" x14ac:dyDescent="0.25"/>
  <cols>
    <col min="1" max="1" width="16.109375" style="59" bestFit="1" customWidth="1"/>
    <col min="2" max="2" width="16.109375" style="59" customWidth="1"/>
    <col min="3" max="3" width="16.109375" style="59" bestFit="1" customWidth="1"/>
    <col min="4" max="4" width="22.6640625" style="59" bestFit="1" customWidth="1"/>
    <col min="5" max="5" width="12.88671875" style="59" bestFit="1" customWidth="1"/>
    <col min="6" max="6" width="10.44140625" style="59" bestFit="1" customWidth="1"/>
    <col min="7" max="7" width="8.88671875" style="59" bestFit="1" customWidth="1"/>
    <col min="8" max="8" width="10.44140625" style="59" bestFit="1" customWidth="1"/>
    <col min="9" max="9" width="15.33203125" style="59" bestFit="1" customWidth="1"/>
    <col min="10" max="10" width="10.44140625" style="59" bestFit="1" customWidth="1"/>
    <col min="11" max="11" width="10.44140625" style="59" customWidth="1"/>
    <col min="12" max="12" width="15.33203125" style="59" bestFit="1" customWidth="1"/>
    <col min="13" max="14" width="10.44140625" style="59" bestFit="1" customWidth="1"/>
    <col min="15" max="15" width="114" style="59" bestFit="1" customWidth="1"/>
    <col min="16" max="16384" width="8.88671875" style="59"/>
  </cols>
  <sheetData>
    <row r="1" spans="1:15" x14ac:dyDescent="0.25">
      <c r="A1" s="60" t="s">
        <v>337</v>
      </c>
      <c r="B1" s="60"/>
    </row>
    <row r="2" spans="1:15" x14ac:dyDescent="0.25">
      <c r="C2" s="9"/>
      <c r="D2" s="202" t="s">
        <v>326</v>
      </c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5" x14ac:dyDescent="0.25">
      <c r="C3" s="61" t="s">
        <v>375</v>
      </c>
      <c r="D3" s="18" t="s">
        <v>330</v>
      </c>
      <c r="E3" s="18" t="s">
        <v>331</v>
      </c>
      <c r="F3" s="18" t="s">
        <v>282</v>
      </c>
      <c r="G3" s="18" t="s">
        <v>273</v>
      </c>
      <c r="H3" s="18" t="s">
        <v>327</v>
      </c>
      <c r="I3" s="18" t="s">
        <v>328</v>
      </c>
      <c r="J3" s="18" t="s">
        <v>329</v>
      </c>
      <c r="K3" s="18" t="s">
        <v>339</v>
      </c>
      <c r="L3" s="18" t="s">
        <v>340</v>
      </c>
      <c r="M3" s="18" t="s">
        <v>342</v>
      </c>
      <c r="N3" s="18" t="s">
        <v>341</v>
      </c>
      <c r="O3" s="18" t="s">
        <v>335</v>
      </c>
    </row>
    <row r="4" spans="1:15" x14ac:dyDescent="0.25">
      <c r="C4" s="9" t="s">
        <v>9</v>
      </c>
      <c r="D4" s="18" t="s">
        <v>333</v>
      </c>
      <c r="E4" s="18" t="s">
        <v>334</v>
      </c>
      <c r="F4" s="18">
        <v>500</v>
      </c>
      <c r="G4" s="18">
        <v>80000</v>
      </c>
      <c r="H4" s="18">
        <v>12000</v>
      </c>
      <c r="I4" s="18">
        <v>20</v>
      </c>
      <c r="J4" s="18">
        <v>300</v>
      </c>
      <c r="K4" s="18"/>
      <c r="L4" s="18"/>
      <c r="M4" s="18"/>
      <c r="N4" s="18"/>
      <c r="O4" s="18" t="s">
        <v>336</v>
      </c>
    </row>
    <row r="5" spans="1:15" x14ac:dyDescent="0.25">
      <c r="C5" s="9" t="s">
        <v>10</v>
      </c>
      <c r="D5" s="18"/>
      <c r="E5" s="18"/>
      <c r="F5" s="18">
        <v>3680</v>
      </c>
      <c r="G5" s="18">
        <v>140000</v>
      </c>
      <c r="H5" s="18">
        <v>40000</v>
      </c>
      <c r="I5" s="18">
        <v>142</v>
      </c>
      <c r="J5" s="18"/>
      <c r="K5" s="18">
        <v>600</v>
      </c>
      <c r="L5" s="18">
        <v>5000</v>
      </c>
      <c r="M5" s="18">
        <v>3975</v>
      </c>
      <c r="N5" s="18">
        <v>3975</v>
      </c>
      <c r="O5" s="18" t="s">
        <v>343</v>
      </c>
    </row>
    <row r="6" spans="1:15" x14ac:dyDescent="0.25">
      <c r="C6" s="9" t="s">
        <v>365</v>
      </c>
      <c r="D6" s="18"/>
      <c r="E6" s="18"/>
      <c r="F6" s="18"/>
      <c r="G6" s="18">
        <v>13000</v>
      </c>
      <c r="H6" s="18">
        <v>27500</v>
      </c>
      <c r="I6" s="18"/>
      <c r="J6" s="18"/>
      <c r="K6" s="18"/>
      <c r="L6" s="18"/>
      <c r="M6" s="18"/>
      <c r="N6" s="18"/>
      <c r="O6" s="18"/>
    </row>
    <row r="7" spans="1:15" x14ac:dyDescent="0.25">
      <c r="C7" s="9" t="s">
        <v>352</v>
      </c>
      <c r="D7" s="18" t="s">
        <v>354</v>
      </c>
      <c r="E7" s="18"/>
      <c r="F7" s="18"/>
      <c r="G7" s="18">
        <v>10000</v>
      </c>
      <c r="H7" s="18">
        <v>6000</v>
      </c>
      <c r="I7" s="18"/>
      <c r="J7" s="18">
        <v>100</v>
      </c>
      <c r="K7" s="18">
        <v>200</v>
      </c>
      <c r="L7" s="18">
        <v>500</v>
      </c>
      <c r="M7" s="18">
        <v>15</v>
      </c>
      <c r="N7" s="18">
        <v>15</v>
      </c>
      <c r="O7" s="18" t="s">
        <v>356</v>
      </c>
    </row>
    <row r="8" spans="1:15" ht="18" customHeight="1" x14ac:dyDescent="0.25">
      <c r="C8" s="9" t="s">
        <v>353</v>
      </c>
      <c r="D8" s="18" t="s">
        <v>357</v>
      </c>
      <c r="E8" s="18"/>
      <c r="F8" s="18"/>
      <c r="G8" s="18">
        <v>100000</v>
      </c>
      <c r="H8" s="18"/>
      <c r="I8" s="18">
        <v>20</v>
      </c>
      <c r="J8" s="18"/>
      <c r="K8" s="18"/>
      <c r="L8" s="18"/>
      <c r="M8" s="18">
        <v>100</v>
      </c>
      <c r="N8" s="18">
        <v>100</v>
      </c>
      <c r="O8" s="18" t="s">
        <v>358</v>
      </c>
    </row>
    <row r="9" spans="1:15" x14ac:dyDescent="0.25">
      <c r="C9" s="9" t="s">
        <v>364</v>
      </c>
      <c r="D9" s="18"/>
      <c r="E9" s="18"/>
      <c r="F9" s="18"/>
      <c r="G9" s="18">
        <v>10000</v>
      </c>
      <c r="H9" s="18">
        <v>25000</v>
      </c>
      <c r="I9" s="18"/>
      <c r="J9" s="18"/>
      <c r="K9" s="18"/>
      <c r="L9" s="18"/>
      <c r="M9" s="18"/>
      <c r="N9" s="18"/>
      <c r="O9" s="18" t="s">
        <v>351</v>
      </c>
    </row>
    <row r="10" spans="1:15" ht="18" customHeight="1" x14ac:dyDescent="0.25">
      <c r="C10" s="9" t="s">
        <v>359</v>
      </c>
      <c r="D10" s="18" t="s">
        <v>360</v>
      </c>
      <c r="E10" s="18"/>
      <c r="F10" s="18"/>
      <c r="G10" s="18">
        <v>10000</v>
      </c>
      <c r="H10" s="18">
        <v>6000</v>
      </c>
      <c r="I10" s="18"/>
      <c r="J10" s="18">
        <v>100</v>
      </c>
      <c r="K10" s="18">
        <v>200</v>
      </c>
      <c r="L10" s="18">
        <v>500</v>
      </c>
      <c r="M10" s="18">
        <v>15</v>
      </c>
      <c r="N10" s="18">
        <v>15</v>
      </c>
      <c r="O10" s="18" t="s">
        <v>362</v>
      </c>
    </row>
    <row r="11" spans="1:15" ht="18" customHeight="1" x14ac:dyDescent="0.25">
      <c r="C11" s="9" t="s">
        <v>369</v>
      </c>
      <c r="D11" s="18"/>
      <c r="E11" s="18"/>
      <c r="F11" s="18">
        <v>900</v>
      </c>
      <c r="G11" s="18"/>
      <c r="H11" s="18"/>
      <c r="I11" s="18"/>
      <c r="J11" s="18"/>
      <c r="K11" s="18"/>
      <c r="L11" s="18"/>
      <c r="M11" s="18"/>
      <c r="N11" s="18"/>
      <c r="O11" s="18" t="s">
        <v>373</v>
      </c>
    </row>
    <row r="12" spans="1:15" ht="18" customHeight="1" x14ac:dyDescent="0.25">
      <c r="C12" s="9" t="s">
        <v>370</v>
      </c>
      <c r="D12" s="18"/>
      <c r="E12" s="18"/>
      <c r="F12" s="18">
        <v>1400</v>
      </c>
      <c r="G12" s="18">
        <v>50000</v>
      </c>
      <c r="H12" s="18"/>
      <c r="I12" s="18"/>
      <c r="J12" s="18"/>
      <c r="K12" s="18"/>
      <c r="L12" s="18"/>
      <c r="M12" s="18"/>
      <c r="N12" s="18"/>
      <c r="O12" s="18" t="s">
        <v>374</v>
      </c>
    </row>
    <row r="13" spans="1:15" ht="18" customHeight="1" x14ac:dyDescent="0.25">
      <c r="C13" s="9" t="s">
        <v>376</v>
      </c>
      <c r="D13" s="18"/>
      <c r="E13" s="18"/>
      <c r="F13" s="9">
        <f>SUM(F4:F12)</f>
        <v>6480</v>
      </c>
      <c r="G13" s="9">
        <f t="shared" ref="G13:N13" si="0">SUM(G4:G12)</f>
        <v>413000</v>
      </c>
      <c r="H13" s="9">
        <f t="shared" si="0"/>
        <v>116500</v>
      </c>
      <c r="I13" s="9">
        <f t="shared" si="0"/>
        <v>182</v>
      </c>
      <c r="J13" s="9">
        <f t="shared" si="0"/>
        <v>500</v>
      </c>
      <c r="K13" s="9">
        <f t="shared" si="0"/>
        <v>1000</v>
      </c>
      <c r="L13" s="9">
        <f t="shared" si="0"/>
        <v>6000</v>
      </c>
      <c r="M13" s="9">
        <f t="shared" si="0"/>
        <v>4105</v>
      </c>
      <c r="N13" s="9">
        <f t="shared" si="0"/>
        <v>4105</v>
      </c>
      <c r="O13" s="18"/>
    </row>
    <row r="14" spans="1:15" x14ac:dyDescent="0.2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C15" s="63" t="s">
        <v>345</v>
      </c>
      <c r="D15" s="18" t="s">
        <v>330</v>
      </c>
      <c r="E15" s="18" t="s">
        <v>331</v>
      </c>
      <c r="F15" s="18" t="s">
        <v>346</v>
      </c>
      <c r="G15" s="18" t="s">
        <v>273</v>
      </c>
      <c r="H15" s="18" t="s">
        <v>327</v>
      </c>
      <c r="I15" s="18" t="s">
        <v>328</v>
      </c>
      <c r="J15" s="18" t="s">
        <v>329</v>
      </c>
      <c r="K15" s="18" t="s">
        <v>339</v>
      </c>
      <c r="L15" s="18" t="s">
        <v>340</v>
      </c>
      <c r="M15" s="18" t="s">
        <v>342</v>
      </c>
      <c r="N15" s="18" t="s">
        <v>341</v>
      </c>
      <c r="O15" s="18" t="s">
        <v>335</v>
      </c>
    </row>
    <row r="16" spans="1:15" x14ac:dyDescent="0.25">
      <c r="C16" s="9" t="s">
        <v>338</v>
      </c>
      <c r="D16" s="18"/>
      <c r="E16" s="18"/>
      <c r="F16" s="18">
        <v>3000</v>
      </c>
      <c r="G16" s="18">
        <v>140000</v>
      </c>
      <c r="H16" s="18">
        <v>12000</v>
      </c>
      <c r="I16" s="18">
        <v>100</v>
      </c>
      <c r="J16" s="18"/>
      <c r="K16" s="18"/>
      <c r="L16" s="18"/>
      <c r="M16" s="18">
        <v>975</v>
      </c>
      <c r="N16" s="18">
        <v>975</v>
      </c>
      <c r="O16" s="18" t="s">
        <v>344</v>
      </c>
    </row>
    <row r="17" spans="3:15" x14ac:dyDescent="0.25">
      <c r="C17" s="9" t="s">
        <v>366</v>
      </c>
      <c r="D17" s="18" t="s">
        <v>348</v>
      </c>
      <c r="E17" s="18"/>
      <c r="F17" s="18">
        <v>4400</v>
      </c>
      <c r="G17" s="18"/>
      <c r="H17" s="18"/>
      <c r="I17" s="18"/>
      <c r="J17" s="18"/>
      <c r="K17" s="18"/>
      <c r="L17" s="18"/>
      <c r="M17" s="18"/>
      <c r="N17" s="18"/>
      <c r="O17" s="18" t="s">
        <v>350</v>
      </c>
    </row>
    <row r="18" spans="3:15" x14ac:dyDescent="0.25">
      <c r="C18" s="9" t="s">
        <v>367</v>
      </c>
      <c r="D18" s="203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5"/>
    </row>
    <row r="19" spans="3:15" x14ac:dyDescent="0.25">
      <c r="C19" s="9" t="s">
        <v>368</v>
      </c>
      <c r="D19" s="18" t="s">
        <v>347</v>
      </c>
      <c r="E19" s="18"/>
      <c r="F19" s="18">
        <v>4400</v>
      </c>
      <c r="G19" s="18"/>
      <c r="H19" s="18"/>
      <c r="I19" s="18">
        <v>200</v>
      </c>
      <c r="J19" s="18"/>
      <c r="K19" s="18"/>
      <c r="L19" s="18"/>
      <c r="M19" s="18"/>
      <c r="N19" s="18"/>
      <c r="O19" s="18" t="s">
        <v>349</v>
      </c>
    </row>
    <row r="20" spans="3:15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3:15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3:15" x14ac:dyDescent="0.25">
      <c r="C22" s="62" t="s">
        <v>371</v>
      </c>
      <c r="D22" s="192" t="s">
        <v>372</v>
      </c>
      <c r="E22" s="192"/>
      <c r="F22" s="192"/>
      <c r="G22" s="192"/>
      <c r="H22" s="192"/>
      <c r="I22" s="192"/>
      <c r="J22" s="4"/>
      <c r="K22" s="4"/>
      <c r="L22" s="4"/>
      <c r="M22" s="4"/>
      <c r="N22" s="4"/>
      <c r="O22" s="4"/>
    </row>
    <row r="23" spans="3:15" x14ac:dyDescent="0.25">
      <c r="C23" s="9" t="s">
        <v>332</v>
      </c>
      <c r="D23" s="192"/>
      <c r="E23" s="192"/>
      <c r="F23" s="192"/>
      <c r="G23" s="192"/>
      <c r="H23" s="192"/>
      <c r="I23" s="192"/>
      <c r="J23" s="4"/>
      <c r="K23" s="4"/>
      <c r="L23" s="4"/>
      <c r="M23" s="4"/>
      <c r="N23" s="4"/>
      <c r="O23" s="4"/>
    </row>
  </sheetData>
  <mergeCells count="3">
    <mergeCell ref="D2:O2"/>
    <mergeCell ref="D18:O18"/>
    <mergeCell ref="D22:I23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0DDE-1025-4D63-8793-CEAA00233AD8}">
  <dimension ref="A1:O62"/>
  <sheetViews>
    <sheetView workbookViewId="0">
      <selection activeCell="E8" sqref="E8"/>
    </sheetView>
  </sheetViews>
  <sheetFormatPr defaultColWidth="8.88671875" defaultRowHeight="17.399999999999999" x14ac:dyDescent="0.25"/>
  <cols>
    <col min="1" max="1" width="16.109375" style="59" bestFit="1" customWidth="1"/>
    <col min="2" max="2" width="16.109375" style="59" customWidth="1"/>
    <col min="3" max="3" width="16.109375" style="59" bestFit="1" customWidth="1"/>
    <col min="4" max="12" width="15.88671875" style="59" customWidth="1"/>
    <col min="13" max="14" width="10.44140625" style="59" bestFit="1" customWidth="1"/>
    <col min="15" max="15" width="114" style="59" bestFit="1" customWidth="1"/>
    <col min="16" max="16384" width="8.88671875" style="59"/>
  </cols>
  <sheetData>
    <row r="1" spans="1:15" x14ac:dyDescent="0.25">
      <c r="A1" s="60" t="s">
        <v>337</v>
      </c>
      <c r="B1" s="60"/>
    </row>
    <row r="2" spans="1:15" x14ac:dyDescent="0.25">
      <c r="C2" s="4"/>
      <c r="D2" s="202" t="s">
        <v>34</v>
      </c>
      <c r="E2" s="202"/>
      <c r="F2" s="202"/>
      <c r="G2" s="202"/>
      <c r="H2" s="202"/>
      <c r="I2" s="202"/>
      <c r="J2" s="202"/>
      <c r="K2" s="202"/>
      <c r="L2" s="202"/>
      <c r="M2" s="4"/>
      <c r="N2" s="4"/>
      <c r="O2" s="4"/>
    </row>
    <row r="3" spans="1:15" x14ac:dyDescent="0.25">
      <c r="C3" s="61" t="s">
        <v>375</v>
      </c>
      <c r="D3" s="64">
        <v>1</v>
      </c>
      <c r="E3" s="64">
        <v>2</v>
      </c>
      <c r="F3" s="64">
        <v>3</v>
      </c>
      <c r="G3" s="64">
        <v>4</v>
      </c>
      <c r="H3" s="64">
        <v>5</v>
      </c>
      <c r="I3" s="64">
        <v>6</v>
      </c>
      <c r="J3" s="64">
        <v>7</v>
      </c>
      <c r="K3" s="65">
        <v>8</v>
      </c>
      <c r="L3" s="65">
        <v>9</v>
      </c>
      <c r="M3" s="4"/>
      <c r="N3" s="4"/>
      <c r="O3" s="4"/>
    </row>
    <row r="4" spans="1:15" x14ac:dyDescent="0.25">
      <c r="C4" s="65" t="s">
        <v>330</v>
      </c>
      <c r="D4" s="65"/>
      <c r="E4" s="65" t="s">
        <v>218</v>
      </c>
      <c r="F4" s="65"/>
      <c r="G4" s="65"/>
      <c r="H4" s="65"/>
      <c r="I4" s="65"/>
      <c r="J4" s="65" t="s">
        <v>225</v>
      </c>
      <c r="K4" s="65" t="s">
        <v>389</v>
      </c>
      <c r="L4" s="65" t="s">
        <v>389</v>
      </c>
      <c r="M4" s="4"/>
      <c r="N4" s="4"/>
      <c r="O4" s="4"/>
    </row>
    <row r="5" spans="1:15" x14ac:dyDescent="0.25">
      <c r="C5" s="65" t="s">
        <v>331</v>
      </c>
      <c r="D5" s="65"/>
      <c r="E5" s="65"/>
      <c r="F5" s="65"/>
      <c r="G5" s="65"/>
      <c r="H5" s="65"/>
      <c r="I5" s="65"/>
      <c r="J5" s="65"/>
      <c r="K5" s="65"/>
      <c r="L5" s="65"/>
      <c r="M5" s="4"/>
      <c r="N5" s="4"/>
      <c r="O5" s="4"/>
    </row>
    <row r="6" spans="1:15" x14ac:dyDescent="0.25">
      <c r="C6" s="65" t="s">
        <v>282</v>
      </c>
      <c r="D6" s="65">
        <v>600</v>
      </c>
      <c r="E6" s="65">
        <v>110</v>
      </c>
      <c r="F6" s="65">
        <v>450</v>
      </c>
      <c r="G6" s="65">
        <v>720</v>
      </c>
      <c r="H6" s="65">
        <v>300</v>
      </c>
      <c r="I6" s="65">
        <v>1200</v>
      </c>
      <c r="J6" s="65">
        <v>650</v>
      </c>
      <c r="K6" s="65">
        <v>800</v>
      </c>
      <c r="L6" s="65"/>
      <c r="M6" s="4"/>
      <c r="N6" s="4"/>
      <c r="O6" s="4"/>
    </row>
    <row r="7" spans="1:15" x14ac:dyDescent="0.25">
      <c r="C7" s="65" t="s">
        <v>273</v>
      </c>
      <c r="D7" s="65">
        <v>12000</v>
      </c>
      <c r="E7" s="65">
        <v>51000</v>
      </c>
      <c r="F7" s="65">
        <v>30000</v>
      </c>
      <c r="G7" s="65">
        <v>45000</v>
      </c>
      <c r="H7" s="65">
        <v>101000</v>
      </c>
      <c r="I7" s="65">
        <v>107000</v>
      </c>
      <c r="J7" s="65">
        <v>185000</v>
      </c>
      <c r="K7" s="65">
        <v>8000</v>
      </c>
      <c r="L7" s="65">
        <v>8000</v>
      </c>
      <c r="M7" s="4"/>
      <c r="N7" s="4"/>
      <c r="O7" s="4"/>
    </row>
    <row r="8" spans="1:15" ht="18" customHeight="1" x14ac:dyDescent="0.25">
      <c r="C8" s="65" t="s">
        <v>327</v>
      </c>
      <c r="D8" s="65">
        <v>11000</v>
      </c>
      <c r="E8" s="65">
        <v>6000</v>
      </c>
      <c r="F8" s="65">
        <v>11000</v>
      </c>
      <c r="G8" s="65">
        <v>8000</v>
      </c>
      <c r="H8" s="65">
        <v>15000</v>
      </c>
      <c r="I8" s="65"/>
      <c r="J8" s="65">
        <v>5000</v>
      </c>
      <c r="K8" s="65"/>
      <c r="L8" s="65"/>
      <c r="M8" s="4"/>
      <c r="N8" s="4"/>
      <c r="O8" s="4"/>
    </row>
    <row r="9" spans="1:15" x14ac:dyDescent="0.25">
      <c r="C9" s="65" t="s">
        <v>328</v>
      </c>
      <c r="D9" s="65"/>
      <c r="E9" s="65"/>
      <c r="F9" s="65">
        <v>6</v>
      </c>
      <c r="G9" s="65">
        <v>34</v>
      </c>
      <c r="H9" s="65">
        <v>25</v>
      </c>
      <c r="I9" s="65">
        <v>47</v>
      </c>
      <c r="J9" s="65">
        <v>50</v>
      </c>
      <c r="K9" s="65"/>
      <c r="L9" s="65"/>
      <c r="M9" s="4"/>
      <c r="N9" s="4"/>
      <c r="O9" s="4"/>
    </row>
    <row r="10" spans="1:15" ht="18" customHeight="1" x14ac:dyDescent="0.25">
      <c r="C10" s="65" t="s">
        <v>329</v>
      </c>
      <c r="D10" s="65"/>
      <c r="E10" s="65"/>
      <c r="F10" s="65"/>
      <c r="G10" s="65"/>
      <c r="H10" s="65"/>
      <c r="I10" s="65">
        <v>300</v>
      </c>
      <c r="J10" s="65"/>
      <c r="K10" s="65"/>
      <c r="L10" s="65"/>
      <c r="M10" s="4"/>
      <c r="N10" s="4"/>
      <c r="O10" s="4"/>
    </row>
    <row r="11" spans="1:15" ht="18" customHeight="1" x14ac:dyDescent="0.25">
      <c r="C11" s="65" t="s">
        <v>339</v>
      </c>
      <c r="D11" s="65"/>
      <c r="E11" s="65"/>
      <c r="F11" s="65">
        <v>140</v>
      </c>
      <c r="G11" s="65">
        <v>100</v>
      </c>
      <c r="H11" s="65">
        <v>100</v>
      </c>
      <c r="I11" s="65">
        <v>120</v>
      </c>
      <c r="J11" s="65">
        <v>140</v>
      </c>
      <c r="K11" s="65"/>
      <c r="L11" s="65"/>
      <c r="M11" s="4"/>
      <c r="N11" s="4"/>
      <c r="O11" s="4"/>
    </row>
    <row r="12" spans="1:15" ht="18" customHeight="1" x14ac:dyDescent="0.25">
      <c r="C12" s="65" t="s">
        <v>340</v>
      </c>
      <c r="D12" s="65"/>
      <c r="E12" s="65"/>
      <c r="F12" s="65"/>
      <c r="G12" s="65">
        <v>500</v>
      </c>
      <c r="H12" s="65">
        <v>1250</v>
      </c>
      <c r="I12" s="65">
        <v>1550</v>
      </c>
      <c r="J12" s="65">
        <v>1600</v>
      </c>
      <c r="K12" s="65"/>
      <c r="L12" s="65"/>
      <c r="M12" s="4"/>
      <c r="N12" s="4"/>
      <c r="O12" s="4"/>
    </row>
    <row r="13" spans="1:15" ht="18" customHeight="1" x14ac:dyDescent="0.25">
      <c r="C13" s="65" t="s">
        <v>342</v>
      </c>
      <c r="D13" s="65"/>
      <c r="E13" s="65"/>
      <c r="F13" s="65"/>
      <c r="G13" s="65"/>
      <c r="H13" s="65"/>
      <c r="I13" s="65">
        <v>1650</v>
      </c>
      <c r="J13" s="65">
        <v>2325</v>
      </c>
      <c r="K13" s="65"/>
      <c r="L13" s="65"/>
      <c r="M13" s="4"/>
      <c r="N13" s="4"/>
      <c r="O13" s="4"/>
    </row>
    <row r="14" spans="1:15" x14ac:dyDescent="0.25">
      <c r="C14" s="65" t="s">
        <v>341</v>
      </c>
      <c r="D14" s="65"/>
      <c r="E14" s="65"/>
      <c r="F14" s="65"/>
      <c r="G14" s="65"/>
      <c r="H14" s="65"/>
      <c r="I14" s="65">
        <v>1650</v>
      </c>
      <c r="J14" s="65">
        <v>2325</v>
      </c>
      <c r="K14" s="65"/>
      <c r="L14" s="65"/>
      <c r="M14" s="4"/>
      <c r="N14" s="4"/>
      <c r="O14" s="4"/>
    </row>
    <row r="15" spans="1:15" x14ac:dyDescent="0.25">
      <c r="C15" s="65" t="s">
        <v>384</v>
      </c>
      <c r="D15" s="65"/>
      <c r="E15" s="65"/>
      <c r="F15" s="65"/>
      <c r="G15" s="65"/>
      <c r="H15" s="65"/>
      <c r="I15" s="65"/>
      <c r="J15" s="65"/>
      <c r="K15" s="65"/>
      <c r="L15" s="65"/>
      <c r="M15" s="4"/>
      <c r="N15" s="4"/>
      <c r="O15" s="4"/>
    </row>
    <row r="16" spans="1:15" x14ac:dyDescent="0.25">
      <c r="C16" s="65" t="s">
        <v>377</v>
      </c>
      <c r="D16" s="65">
        <v>1</v>
      </c>
      <c r="E16" s="65"/>
      <c r="F16" s="65"/>
      <c r="G16" s="65">
        <v>3</v>
      </c>
      <c r="H16" s="65"/>
      <c r="I16" s="65">
        <v>7</v>
      </c>
      <c r="J16" s="65">
        <v>4</v>
      </c>
      <c r="K16" s="65"/>
      <c r="L16" s="65"/>
      <c r="M16" s="4"/>
      <c r="N16" s="4"/>
      <c r="O16" s="4"/>
    </row>
    <row r="17" spans="3:15" x14ac:dyDescent="0.25">
      <c r="C17" s="65" t="s">
        <v>378</v>
      </c>
      <c r="D17" s="65"/>
      <c r="E17" s="65"/>
      <c r="F17" s="65"/>
      <c r="G17" s="65"/>
      <c r="H17" s="65">
        <v>5</v>
      </c>
      <c r="I17" s="65"/>
      <c r="J17" s="65"/>
      <c r="K17" s="65"/>
      <c r="L17" s="65"/>
      <c r="M17" s="4"/>
      <c r="N17" s="4"/>
      <c r="O17" s="4"/>
    </row>
    <row r="18" spans="3:15" x14ac:dyDescent="0.25">
      <c r="C18" s="65" t="s">
        <v>379</v>
      </c>
      <c r="D18" s="65"/>
      <c r="E18" s="65">
        <v>5</v>
      </c>
      <c r="F18" s="65"/>
      <c r="G18" s="65"/>
      <c r="H18" s="65"/>
      <c r="I18" s="65"/>
      <c r="J18" s="65"/>
      <c r="K18" s="65"/>
      <c r="L18" s="65"/>
      <c r="M18" s="4"/>
      <c r="N18" s="4"/>
      <c r="O18" s="4"/>
    </row>
    <row r="19" spans="3:15" x14ac:dyDescent="0.25">
      <c r="C19" s="65" t="s">
        <v>380</v>
      </c>
      <c r="D19" s="65"/>
      <c r="E19" s="65"/>
      <c r="F19" s="65"/>
      <c r="G19" s="65"/>
      <c r="H19" s="65"/>
      <c r="I19" s="65"/>
      <c r="J19" s="65"/>
      <c r="K19" s="65"/>
      <c r="L19" s="65"/>
      <c r="M19" s="4"/>
      <c r="N19" s="4"/>
      <c r="O19" s="4"/>
    </row>
    <row r="20" spans="3:15" x14ac:dyDescent="0.25">
      <c r="C20" s="65" t="s">
        <v>381</v>
      </c>
      <c r="D20" s="65"/>
      <c r="E20" s="65"/>
      <c r="F20" s="65"/>
      <c r="G20" s="65"/>
      <c r="H20" s="65"/>
      <c r="I20" s="65"/>
      <c r="J20" s="65"/>
      <c r="K20" s="65"/>
      <c r="L20" s="65"/>
      <c r="M20" s="4"/>
      <c r="N20" s="4"/>
      <c r="O20" s="4"/>
    </row>
    <row r="21" spans="3:15" x14ac:dyDescent="0.25">
      <c r="C21" s="65" t="s">
        <v>382</v>
      </c>
      <c r="D21" s="65"/>
      <c r="E21" s="65"/>
      <c r="F21" s="65"/>
      <c r="G21" s="65"/>
      <c r="H21" s="65"/>
      <c r="I21" s="65"/>
      <c r="J21" s="65"/>
      <c r="K21" s="65"/>
      <c r="L21" s="65"/>
      <c r="M21" s="4"/>
      <c r="N21" s="4"/>
      <c r="O21" s="4"/>
    </row>
    <row r="22" spans="3:15" x14ac:dyDescent="0.25">
      <c r="C22" s="65" t="s">
        <v>383</v>
      </c>
      <c r="D22" s="65"/>
      <c r="E22" s="65"/>
      <c r="F22" s="65"/>
      <c r="G22" s="65"/>
      <c r="H22" s="65"/>
      <c r="I22" s="65"/>
      <c r="J22" s="65"/>
      <c r="K22" s="65"/>
      <c r="L22" s="65"/>
      <c r="M22" s="4"/>
      <c r="N22" s="4"/>
      <c r="O22" s="4"/>
    </row>
    <row r="23" spans="3:15" x14ac:dyDescent="0.25">
      <c r="C23" s="65" t="s">
        <v>385</v>
      </c>
      <c r="D23" s="65"/>
      <c r="E23" s="65"/>
      <c r="F23" s="65"/>
      <c r="G23" s="65"/>
      <c r="H23" s="65"/>
      <c r="I23" s="65"/>
      <c r="J23" s="65"/>
      <c r="K23" s="65"/>
      <c r="L23" s="65"/>
      <c r="M23" s="4"/>
      <c r="N23" s="4"/>
      <c r="O23" s="4"/>
    </row>
    <row r="24" spans="3:15" x14ac:dyDescent="0.25">
      <c r="C24" s="65" t="s">
        <v>386</v>
      </c>
      <c r="D24" s="65"/>
      <c r="E24" s="65"/>
      <c r="F24" s="65"/>
      <c r="G24" s="65"/>
      <c r="H24" s="65"/>
      <c r="I24" s="65"/>
      <c r="J24" s="65"/>
      <c r="K24" s="65"/>
      <c r="L24" s="65"/>
      <c r="M24" s="4"/>
      <c r="N24" s="4"/>
      <c r="O24" s="4"/>
    </row>
    <row r="25" spans="3:15" x14ac:dyDescent="0.25">
      <c r="C25" s="65" t="s">
        <v>387</v>
      </c>
      <c r="D25" s="65"/>
      <c r="E25" s="65"/>
      <c r="F25" s="65"/>
      <c r="G25" s="65"/>
      <c r="H25" s="65"/>
      <c r="I25" s="65"/>
      <c r="J25" s="65"/>
      <c r="K25" s="65"/>
      <c r="L25" s="65"/>
      <c r="M25" s="4"/>
      <c r="N25" s="4"/>
      <c r="O25" s="4"/>
    </row>
    <row r="26" spans="3:15" x14ac:dyDescent="0.25">
      <c r="C26" s="66" t="s">
        <v>335</v>
      </c>
      <c r="D26" s="66" t="s">
        <v>334</v>
      </c>
      <c r="E26" s="66"/>
      <c r="F26" s="66"/>
      <c r="G26" s="66"/>
      <c r="H26" s="66"/>
      <c r="I26" s="66"/>
      <c r="J26" s="66"/>
      <c r="K26" s="4"/>
      <c r="L26" s="4"/>
      <c r="M26" s="4"/>
      <c r="N26" s="4"/>
      <c r="O26" s="4"/>
    </row>
    <row r="27" spans="3:15" x14ac:dyDescent="0.25">
      <c r="C27" s="74" t="s">
        <v>390</v>
      </c>
      <c r="D27" s="66"/>
      <c r="E27" s="66"/>
      <c r="F27" s="66"/>
      <c r="G27" s="66"/>
      <c r="H27" s="66"/>
      <c r="I27" s="66"/>
      <c r="J27" s="66"/>
      <c r="K27" s="4"/>
      <c r="L27" s="4"/>
      <c r="M27" s="4"/>
      <c r="N27" s="4"/>
      <c r="O27" s="4"/>
    </row>
    <row r="28" spans="3:15" x14ac:dyDescent="0.25">
      <c r="C28" s="75" t="s">
        <v>391</v>
      </c>
      <c r="K28" s="4"/>
      <c r="L28" s="4"/>
      <c r="O28" s="4"/>
    </row>
    <row r="29" spans="3:15" x14ac:dyDescent="0.25">
      <c r="C29" s="75" t="s">
        <v>392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3:15" x14ac:dyDescent="0.25">
      <c r="C30" s="75" t="s">
        <v>393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3:15" x14ac:dyDescent="0.25">
      <c r="C31" s="76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3:15" x14ac:dyDescent="0.25">
      <c r="C32" s="76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3:15" x14ac:dyDescent="0.25">
      <c r="C33" s="62" t="s">
        <v>371</v>
      </c>
      <c r="D33" s="192" t="s">
        <v>372</v>
      </c>
      <c r="E33" s="192"/>
      <c r="F33" s="192"/>
      <c r="G33" s="192"/>
      <c r="H33" s="192"/>
      <c r="I33" s="192"/>
      <c r="J33" s="4"/>
      <c r="K33" s="4"/>
      <c r="L33" s="4"/>
      <c r="M33" s="4"/>
      <c r="N33" s="4"/>
      <c r="O33" s="4"/>
    </row>
    <row r="34" spans="3:15" x14ac:dyDescent="0.25">
      <c r="C34" s="64" t="s">
        <v>332</v>
      </c>
      <c r="D34" s="192"/>
      <c r="E34" s="192"/>
      <c r="F34" s="192"/>
      <c r="G34" s="192"/>
      <c r="H34" s="192"/>
      <c r="I34" s="192"/>
      <c r="J34" s="4"/>
      <c r="K34" s="4"/>
      <c r="L34" s="4"/>
      <c r="M34" s="4"/>
      <c r="N34" s="4"/>
      <c r="O34" s="4"/>
    </row>
    <row r="35" spans="3:15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3:15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3:15" x14ac:dyDescent="0.25">
      <c r="C37" s="4"/>
      <c r="D37" s="202" t="s">
        <v>34</v>
      </c>
      <c r="E37" s="202"/>
      <c r="F37" s="202"/>
      <c r="G37" s="202"/>
      <c r="H37" s="202"/>
      <c r="I37" s="202"/>
      <c r="J37" s="202"/>
      <c r="K37" s="202"/>
      <c r="L37" s="202"/>
      <c r="M37" s="4"/>
      <c r="N37" s="4"/>
      <c r="O37" s="4"/>
    </row>
    <row r="38" spans="3:15" x14ac:dyDescent="0.25">
      <c r="D38" s="64">
        <v>1</v>
      </c>
      <c r="E38" s="64">
        <v>2</v>
      </c>
      <c r="F38" s="64">
        <v>3</v>
      </c>
      <c r="G38" s="64">
        <v>4</v>
      </c>
      <c r="H38" s="64">
        <v>5</v>
      </c>
      <c r="I38" s="64">
        <v>6</v>
      </c>
      <c r="J38" s="64">
        <v>7</v>
      </c>
      <c r="K38" s="65">
        <v>8</v>
      </c>
      <c r="L38" s="65">
        <v>9</v>
      </c>
      <c r="M38" s="4"/>
      <c r="N38" s="4"/>
      <c r="O38" s="4"/>
    </row>
    <row r="39" spans="3:15" x14ac:dyDescent="0.25">
      <c r="C39" s="61" t="s">
        <v>394</v>
      </c>
      <c r="D39" s="65">
        <v>300</v>
      </c>
      <c r="E39" s="65">
        <v>300</v>
      </c>
      <c r="F39" s="65">
        <v>400</v>
      </c>
      <c r="G39" s="65">
        <v>300</v>
      </c>
      <c r="H39" s="65">
        <v>500</v>
      </c>
      <c r="I39" s="65">
        <v>400</v>
      </c>
      <c r="J39" s="65">
        <v>800</v>
      </c>
      <c r="K39" s="65"/>
      <c r="L39" s="65"/>
      <c r="M39" s="4"/>
      <c r="N39" s="4"/>
      <c r="O39" s="4"/>
    </row>
    <row r="40" spans="3:15" x14ac:dyDescent="0.25">
      <c r="C40" s="61" t="s">
        <v>395</v>
      </c>
      <c r="D40" s="65">
        <v>1800</v>
      </c>
      <c r="E40" s="65">
        <v>1800</v>
      </c>
      <c r="F40" s="65">
        <v>1300</v>
      </c>
      <c r="G40" s="65"/>
      <c r="H40" s="65"/>
      <c r="I40" s="65"/>
      <c r="J40" s="65"/>
      <c r="K40" s="65">
        <v>2200</v>
      </c>
      <c r="L40" s="65">
        <v>2200</v>
      </c>
      <c r="M40" s="4"/>
      <c r="N40" s="4"/>
      <c r="O40" s="4"/>
    </row>
    <row r="41" spans="3:15" x14ac:dyDescent="0.25">
      <c r="C41" s="61" t="s">
        <v>396</v>
      </c>
      <c r="D41" s="65"/>
      <c r="E41" s="65"/>
      <c r="F41" s="65"/>
      <c r="G41" s="65"/>
      <c r="H41" s="65"/>
      <c r="I41" s="65"/>
      <c r="J41" s="65"/>
      <c r="K41" s="65"/>
      <c r="L41" s="65"/>
      <c r="M41" s="4"/>
      <c r="N41" s="4"/>
      <c r="O41" s="4"/>
    </row>
    <row r="42" spans="3:15" x14ac:dyDescent="0.25">
      <c r="C42" s="65" t="s">
        <v>330</v>
      </c>
      <c r="D42" s="65" t="s">
        <v>397</v>
      </c>
      <c r="E42" s="65" t="s">
        <v>397</v>
      </c>
      <c r="F42" s="65" t="s">
        <v>398</v>
      </c>
      <c r="G42" s="65"/>
      <c r="H42" s="65"/>
      <c r="I42" s="65"/>
      <c r="J42" s="65"/>
      <c r="K42" s="65" t="s">
        <v>399</v>
      </c>
      <c r="L42" s="65" t="s">
        <v>399</v>
      </c>
      <c r="M42" s="4"/>
      <c r="N42" s="4"/>
      <c r="O42" s="4"/>
    </row>
    <row r="43" spans="3:15" x14ac:dyDescent="0.25">
      <c r="C43" s="65" t="s">
        <v>331</v>
      </c>
      <c r="D43" s="65"/>
      <c r="E43" s="65"/>
      <c r="F43" s="65"/>
      <c r="G43" s="65"/>
      <c r="H43" s="65"/>
      <c r="I43" s="65"/>
      <c r="J43" s="65"/>
      <c r="K43" s="65"/>
      <c r="L43" s="65"/>
      <c r="M43" s="4"/>
      <c r="N43" s="4"/>
      <c r="O43" s="4"/>
    </row>
    <row r="44" spans="3:15" x14ac:dyDescent="0.25">
      <c r="C44" s="65" t="s">
        <v>273</v>
      </c>
      <c r="D44" s="65">
        <v>20000</v>
      </c>
      <c r="E44" s="65">
        <v>20000</v>
      </c>
      <c r="F44" s="65">
        <v>20000</v>
      </c>
      <c r="G44" s="65">
        <v>20000</v>
      </c>
      <c r="H44" s="65">
        <v>20000</v>
      </c>
      <c r="I44" s="65">
        <v>20000</v>
      </c>
      <c r="J44" s="65">
        <v>20000</v>
      </c>
      <c r="K44" s="65"/>
      <c r="L44" s="65"/>
      <c r="M44" s="4"/>
      <c r="N44" s="4"/>
      <c r="O44" s="4"/>
    </row>
    <row r="45" spans="3:15" x14ac:dyDescent="0.25">
      <c r="C45" s="65" t="s">
        <v>327</v>
      </c>
      <c r="D45" s="65">
        <v>2400</v>
      </c>
      <c r="E45" s="65">
        <v>2400</v>
      </c>
      <c r="F45" s="65"/>
      <c r="G45" s="65">
        <v>2400</v>
      </c>
      <c r="H45" s="65">
        <v>2400</v>
      </c>
      <c r="I45" s="65"/>
      <c r="J45" s="65">
        <v>2400</v>
      </c>
      <c r="K45" s="65"/>
      <c r="L45" s="65"/>
      <c r="M45" s="4"/>
      <c r="N45" s="4"/>
      <c r="O45" s="4"/>
    </row>
    <row r="46" spans="3:15" x14ac:dyDescent="0.25">
      <c r="C46" s="65" t="s">
        <v>328</v>
      </c>
      <c r="D46" s="65"/>
      <c r="E46" s="65"/>
      <c r="F46" s="65"/>
      <c r="G46" s="65"/>
      <c r="H46" s="65">
        <v>100</v>
      </c>
      <c r="I46" s="65"/>
      <c r="J46" s="65"/>
      <c r="K46" s="65">
        <v>100</v>
      </c>
      <c r="L46" s="65">
        <v>100</v>
      </c>
      <c r="M46" s="4"/>
      <c r="N46" s="4"/>
      <c r="O46" s="4"/>
    </row>
    <row r="47" spans="3:15" x14ac:dyDescent="0.25">
      <c r="C47" s="65" t="s">
        <v>329</v>
      </c>
      <c r="D47" s="65"/>
      <c r="E47" s="65"/>
      <c r="F47" s="65"/>
      <c r="G47" s="65"/>
      <c r="H47" s="65"/>
      <c r="I47" s="65"/>
      <c r="J47" s="65"/>
      <c r="K47" s="65"/>
      <c r="L47" s="65"/>
      <c r="M47" s="4"/>
      <c r="N47" s="4"/>
      <c r="O47" s="4"/>
    </row>
    <row r="48" spans="3:15" x14ac:dyDescent="0.25">
      <c r="C48" s="65" t="s">
        <v>339</v>
      </c>
      <c r="D48" s="65"/>
      <c r="E48" s="65"/>
      <c r="F48" s="65"/>
      <c r="G48" s="65"/>
      <c r="H48" s="65"/>
      <c r="I48" s="65"/>
      <c r="J48" s="65"/>
      <c r="K48" s="65"/>
      <c r="L48" s="65"/>
    </row>
    <row r="49" spans="3:12" x14ac:dyDescent="0.25">
      <c r="C49" s="65" t="s">
        <v>340</v>
      </c>
      <c r="D49" s="65"/>
      <c r="E49" s="65"/>
      <c r="F49" s="65"/>
      <c r="G49" s="65"/>
      <c r="H49" s="65"/>
      <c r="I49" s="65"/>
      <c r="J49" s="65"/>
      <c r="K49" s="65"/>
      <c r="L49" s="65"/>
    </row>
    <row r="50" spans="3:12" x14ac:dyDescent="0.25">
      <c r="C50" s="65" t="s">
        <v>342</v>
      </c>
      <c r="D50" s="65"/>
      <c r="E50" s="65"/>
      <c r="F50" s="65">
        <v>1000</v>
      </c>
      <c r="G50" s="65"/>
      <c r="H50" s="65"/>
      <c r="I50" s="65">
        <v>1000</v>
      </c>
      <c r="J50" s="65"/>
      <c r="K50" s="65"/>
      <c r="L50" s="65"/>
    </row>
    <row r="51" spans="3:12" x14ac:dyDescent="0.25">
      <c r="C51" s="65" t="s">
        <v>341</v>
      </c>
      <c r="D51" s="65"/>
      <c r="E51" s="65"/>
      <c r="F51" s="65"/>
      <c r="G51" s="65"/>
      <c r="H51" s="65"/>
      <c r="I51" s="65"/>
      <c r="J51" s="65"/>
      <c r="K51" s="65"/>
      <c r="L51" s="65"/>
    </row>
    <row r="52" spans="3:12" x14ac:dyDescent="0.25">
      <c r="C52" s="65" t="s">
        <v>384</v>
      </c>
      <c r="D52" s="65"/>
      <c r="E52" s="65"/>
      <c r="F52" s="65"/>
      <c r="G52" s="65"/>
      <c r="H52" s="65"/>
      <c r="I52" s="65"/>
      <c r="J52" s="65"/>
      <c r="K52" s="65"/>
      <c r="L52" s="65"/>
    </row>
    <row r="53" spans="3:12" x14ac:dyDescent="0.25">
      <c r="C53" s="65" t="s">
        <v>377</v>
      </c>
      <c r="D53" s="65">
        <v>3</v>
      </c>
      <c r="E53" s="65"/>
      <c r="F53" s="65"/>
      <c r="G53" s="65"/>
      <c r="H53" s="65"/>
      <c r="I53" s="65"/>
      <c r="J53" s="65"/>
      <c r="K53" s="65"/>
      <c r="L53" s="65"/>
    </row>
    <row r="54" spans="3:12" x14ac:dyDescent="0.25">
      <c r="C54" s="65" t="s">
        <v>378</v>
      </c>
      <c r="D54" s="65"/>
      <c r="E54" s="65"/>
      <c r="F54" s="65"/>
      <c r="G54" s="65">
        <v>5</v>
      </c>
      <c r="H54" s="65"/>
      <c r="I54" s="65"/>
      <c r="J54" s="65"/>
      <c r="K54" s="65"/>
      <c r="L54" s="65"/>
    </row>
    <row r="55" spans="3:12" x14ac:dyDescent="0.25">
      <c r="C55" s="65" t="s">
        <v>379</v>
      </c>
      <c r="D55" s="65"/>
      <c r="E55" s="65"/>
      <c r="F55" s="65"/>
      <c r="G55" s="65"/>
      <c r="H55" s="65"/>
      <c r="I55" s="65"/>
      <c r="J55" s="65"/>
      <c r="K55" s="65"/>
      <c r="L55" s="65"/>
    </row>
    <row r="56" spans="3:12" x14ac:dyDescent="0.25">
      <c r="C56" s="65" t="s">
        <v>380</v>
      </c>
      <c r="D56" s="65"/>
      <c r="E56" s="65">
        <v>10</v>
      </c>
      <c r="F56" s="65"/>
      <c r="G56" s="65"/>
      <c r="H56" s="65"/>
      <c r="I56" s="65"/>
      <c r="J56" s="65"/>
      <c r="K56" s="65"/>
      <c r="L56" s="65"/>
    </row>
    <row r="57" spans="3:12" x14ac:dyDescent="0.25">
      <c r="C57" s="65" t="s">
        <v>381</v>
      </c>
      <c r="D57" s="65"/>
      <c r="E57" s="65"/>
      <c r="F57" s="65"/>
      <c r="G57" s="65"/>
      <c r="H57" s="65"/>
      <c r="I57" s="65"/>
      <c r="J57" s="65"/>
      <c r="K57" s="65"/>
      <c r="L57" s="65"/>
    </row>
    <row r="58" spans="3:12" x14ac:dyDescent="0.25">
      <c r="C58" s="65" t="s">
        <v>382</v>
      </c>
      <c r="D58" s="65"/>
      <c r="E58" s="65"/>
      <c r="F58" s="65"/>
      <c r="G58" s="65"/>
      <c r="H58" s="65"/>
      <c r="I58" s="65"/>
      <c r="J58" s="65"/>
      <c r="K58" s="65"/>
      <c r="L58" s="65"/>
    </row>
    <row r="59" spans="3:12" x14ac:dyDescent="0.25">
      <c r="C59" s="65" t="s">
        <v>383</v>
      </c>
      <c r="D59" s="65"/>
      <c r="E59" s="65"/>
      <c r="F59" s="65"/>
      <c r="G59" s="65"/>
      <c r="H59" s="65"/>
      <c r="I59" s="65"/>
      <c r="J59" s="65"/>
      <c r="K59" s="65"/>
      <c r="L59" s="65"/>
    </row>
    <row r="60" spans="3:12" x14ac:dyDescent="0.25">
      <c r="C60" s="65" t="s">
        <v>385</v>
      </c>
      <c r="D60" s="65"/>
      <c r="E60" s="65"/>
      <c r="F60" s="65"/>
      <c r="G60" s="65"/>
      <c r="H60" s="65"/>
      <c r="I60" s="65"/>
      <c r="J60" s="65"/>
      <c r="K60" s="65"/>
      <c r="L60" s="65"/>
    </row>
    <row r="61" spans="3:12" x14ac:dyDescent="0.25">
      <c r="C61" s="65" t="s">
        <v>386</v>
      </c>
      <c r="D61" s="65"/>
      <c r="E61" s="65"/>
      <c r="F61" s="65"/>
      <c r="G61" s="65"/>
      <c r="H61" s="65"/>
      <c r="I61" s="65"/>
      <c r="J61" s="65">
        <v>5</v>
      </c>
      <c r="K61" s="65">
        <v>1</v>
      </c>
      <c r="L61" s="65">
        <v>1</v>
      </c>
    </row>
    <row r="62" spans="3:12" x14ac:dyDescent="0.25">
      <c r="C62" s="65" t="s">
        <v>387</v>
      </c>
      <c r="D62" s="65" t="s">
        <v>400</v>
      </c>
      <c r="E62" s="65" t="s">
        <v>401</v>
      </c>
      <c r="F62" s="65" t="s">
        <v>402</v>
      </c>
      <c r="G62" s="65"/>
      <c r="H62" s="65"/>
      <c r="I62" s="65"/>
      <c r="J62" s="65"/>
      <c r="K62" s="65"/>
      <c r="L62" s="65"/>
    </row>
  </sheetData>
  <mergeCells count="3">
    <mergeCell ref="D2:L2"/>
    <mergeCell ref="D33:I34"/>
    <mergeCell ref="D37:L37"/>
  </mergeCells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33D7-A6A7-4B0D-AD3E-580398182434}">
  <sheetPr>
    <tabColor theme="5"/>
  </sheetPr>
  <dimension ref="A1:F15"/>
  <sheetViews>
    <sheetView zoomScale="107" zoomScaleNormal="107" workbookViewId="0">
      <selection activeCell="R15" sqref="R15"/>
    </sheetView>
  </sheetViews>
  <sheetFormatPr defaultRowHeight="13.8" x14ac:dyDescent="0.25"/>
  <cols>
    <col min="2" max="2" width="15.33203125" bestFit="1" customWidth="1"/>
    <col min="3" max="3" width="32.5546875" bestFit="1" customWidth="1"/>
    <col min="4" max="4" width="12.33203125" bestFit="1" customWidth="1"/>
  </cols>
  <sheetData>
    <row r="1" spans="1:6" ht="19.2" x14ac:dyDescent="0.4">
      <c r="A1" s="28" t="s">
        <v>38</v>
      </c>
    </row>
    <row r="6" spans="1:6" ht="17.399999999999999" x14ac:dyDescent="0.4">
      <c r="A6" s="8" t="s">
        <v>34</v>
      </c>
      <c r="B6" s="8" t="s">
        <v>35</v>
      </c>
      <c r="C6" s="8" t="s">
        <v>36</v>
      </c>
      <c r="D6" s="8" t="s">
        <v>37</v>
      </c>
    </row>
    <row r="7" spans="1:6" ht="17.399999999999999" x14ac:dyDescent="0.4">
      <c r="A7" s="8">
        <v>1</v>
      </c>
      <c r="B7" s="7" t="s">
        <v>32</v>
      </c>
      <c r="C7" s="7" t="s">
        <v>11</v>
      </c>
      <c r="D7" s="7" t="s">
        <v>12</v>
      </c>
    </row>
    <row r="8" spans="1:6" ht="17.399999999999999" x14ac:dyDescent="0.4">
      <c r="A8" s="8">
        <v>2</v>
      </c>
      <c r="B8" s="7" t="s">
        <v>13</v>
      </c>
      <c r="C8" s="7" t="s">
        <v>14</v>
      </c>
      <c r="D8" s="7" t="s">
        <v>15</v>
      </c>
    </row>
    <row r="9" spans="1:6" ht="17.399999999999999" x14ac:dyDescent="0.4">
      <c r="A9" s="8">
        <v>3</v>
      </c>
      <c r="B9" s="7" t="s">
        <v>33</v>
      </c>
      <c r="C9" s="7" t="s">
        <v>16</v>
      </c>
      <c r="D9" s="7" t="s">
        <v>17</v>
      </c>
    </row>
    <row r="10" spans="1:6" ht="17.399999999999999" x14ac:dyDescent="0.4">
      <c r="A10" s="8">
        <v>4</v>
      </c>
      <c r="B10" s="7" t="s">
        <v>18</v>
      </c>
      <c r="C10" s="7" t="s">
        <v>19</v>
      </c>
      <c r="D10" s="7" t="s">
        <v>20</v>
      </c>
    </row>
    <row r="11" spans="1:6" ht="17.399999999999999" x14ac:dyDescent="0.4">
      <c r="A11" s="8">
        <v>5</v>
      </c>
      <c r="B11" s="7" t="s">
        <v>21</v>
      </c>
      <c r="C11" s="7" t="s">
        <v>16</v>
      </c>
      <c r="D11" s="7" t="s">
        <v>22</v>
      </c>
    </row>
    <row r="12" spans="1:6" ht="17.399999999999999" x14ac:dyDescent="0.4">
      <c r="A12" s="8">
        <v>6</v>
      </c>
      <c r="B12" s="7" t="s">
        <v>23</v>
      </c>
      <c r="C12" s="7" t="s">
        <v>24</v>
      </c>
      <c r="D12" s="7" t="s">
        <v>25</v>
      </c>
    </row>
    <row r="13" spans="1:6" ht="17.399999999999999" x14ac:dyDescent="0.4">
      <c r="A13" s="8">
        <v>7</v>
      </c>
      <c r="B13" s="7" t="s">
        <v>26</v>
      </c>
      <c r="C13" s="7" t="s">
        <v>27</v>
      </c>
      <c r="D13" s="7" t="s">
        <v>28</v>
      </c>
      <c r="F13" s="82" t="s">
        <v>426</v>
      </c>
    </row>
    <row r="14" spans="1:6" ht="17.399999999999999" x14ac:dyDescent="0.4">
      <c r="A14" s="94">
        <v>8</v>
      </c>
      <c r="B14" s="151" t="s">
        <v>478</v>
      </c>
      <c r="C14" s="152" t="s">
        <v>27</v>
      </c>
      <c r="D14" s="152" t="s">
        <v>28</v>
      </c>
    </row>
    <row r="15" spans="1:6" ht="17.399999999999999" x14ac:dyDescent="0.4">
      <c r="A15" s="6"/>
      <c r="B15" s="6" t="s">
        <v>31</v>
      </c>
      <c r="C15" s="6" t="s">
        <v>29</v>
      </c>
      <c r="D15" s="6" t="s">
        <v>30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8F98-9DD3-440F-8A22-960740C6E6F8}">
  <sheetPr>
    <tabColor theme="5"/>
  </sheetPr>
  <dimension ref="A1:T135"/>
  <sheetViews>
    <sheetView tabSelected="1" topLeftCell="A21" zoomScale="81" zoomScaleNormal="81" workbookViewId="0">
      <selection activeCell="E32" sqref="E32"/>
    </sheetView>
  </sheetViews>
  <sheetFormatPr defaultRowHeight="13.8" x14ac:dyDescent="0.25"/>
  <cols>
    <col min="1" max="1" width="6.33203125" bestFit="1" customWidth="1"/>
    <col min="2" max="2" width="28.21875" customWidth="1"/>
    <col min="3" max="3" width="36.21875" bestFit="1" customWidth="1"/>
    <col min="4" max="4" width="27.77734375" bestFit="1" customWidth="1"/>
    <col min="5" max="5" width="58.5546875" customWidth="1"/>
    <col min="6" max="6" width="18.88671875" customWidth="1"/>
    <col min="7" max="7" width="74.77734375" bestFit="1" customWidth="1"/>
    <col min="9" max="9" width="24.77734375" bestFit="1" customWidth="1"/>
    <col min="10" max="13" width="17.109375" customWidth="1"/>
  </cols>
  <sheetData>
    <row r="1" spans="1:14" x14ac:dyDescent="0.25">
      <c r="A1" t="s">
        <v>468</v>
      </c>
    </row>
    <row r="2" spans="1:14" ht="18" thickBot="1" x14ac:dyDescent="0.3">
      <c r="A2" s="105" t="s">
        <v>39</v>
      </c>
      <c r="B2" s="9" t="s">
        <v>40</v>
      </c>
      <c r="C2" s="9" t="s">
        <v>41</v>
      </c>
      <c r="D2" s="9" t="s">
        <v>42</v>
      </c>
      <c r="E2" s="9" t="s">
        <v>43</v>
      </c>
      <c r="F2" s="9" t="s">
        <v>44</v>
      </c>
      <c r="G2" s="9" t="s">
        <v>45</v>
      </c>
      <c r="I2" s="123"/>
      <c r="J2" s="123" t="s">
        <v>536</v>
      </c>
      <c r="K2" s="123" t="s">
        <v>541</v>
      </c>
      <c r="L2" s="124" t="s">
        <v>537</v>
      </c>
      <c r="M2" s="123" t="s">
        <v>538</v>
      </c>
    </row>
    <row r="3" spans="1:14" ht="17.399999999999999" x14ac:dyDescent="0.4">
      <c r="A3" s="175" t="s">
        <v>46</v>
      </c>
      <c r="B3" s="189" t="s">
        <v>47</v>
      </c>
      <c r="C3" s="12" t="s">
        <v>48</v>
      </c>
      <c r="D3" s="13">
        <f>F3/SUM($F$3:$F$10)</f>
        <v>0.04</v>
      </c>
      <c r="E3" s="12" t="s">
        <v>49</v>
      </c>
      <c r="F3" s="12">
        <v>2000</v>
      </c>
      <c r="G3" s="12" t="s">
        <v>593</v>
      </c>
      <c r="H3" s="125"/>
      <c r="I3" s="123" t="s">
        <v>539</v>
      </c>
      <c r="J3" s="123">
        <v>0</v>
      </c>
      <c r="K3" s="123">
        <v>1000</v>
      </c>
      <c r="L3" s="124">
        <v>20000</v>
      </c>
      <c r="M3" s="124" t="s">
        <v>540</v>
      </c>
    </row>
    <row r="4" spans="1:14" ht="17.399999999999999" x14ac:dyDescent="0.4">
      <c r="A4" s="176"/>
      <c r="B4" s="190"/>
      <c r="C4" s="12" t="s">
        <v>50</v>
      </c>
      <c r="D4" s="13">
        <f t="shared" ref="D4:D10" si="0">F4/SUM($F$3:$F$10)</f>
        <v>0.08</v>
      </c>
      <c r="E4" s="12" t="s">
        <v>51</v>
      </c>
      <c r="F4" s="12">
        <v>4000</v>
      </c>
      <c r="G4" s="12" t="s">
        <v>592</v>
      </c>
      <c r="I4" s="123" t="s">
        <v>542</v>
      </c>
      <c r="J4" s="123" t="s">
        <v>543</v>
      </c>
      <c r="K4" s="123" t="s">
        <v>544</v>
      </c>
      <c r="L4" s="124" t="s">
        <v>545</v>
      </c>
      <c r="M4" s="123" t="s">
        <v>546</v>
      </c>
    </row>
    <row r="5" spans="1:14" ht="17.399999999999999" x14ac:dyDescent="0.4">
      <c r="A5" s="176"/>
      <c r="B5" s="190"/>
      <c r="C5" s="12" t="s">
        <v>52</v>
      </c>
      <c r="D5" s="13">
        <f t="shared" si="0"/>
        <v>0.08</v>
      </c>
      <c r="E5" s="12" t="s">
        <v>51</v>
      </c>
      <c r="F5" s="12">
        <v>4000</v>
      </c>
      <c r="G5" s="12"/>
      <c r="I5" s="123" t="s">
        <v>547</v>
      </c>
      <c r="J5" s="83">
        <v>7</v>
      </c>
      <c r="K5" s="83">
        <v>8</v>
      </c>
      <c r="L5" s="124">
        <v>8</v>
      </c>
      <c r="M5" s="83">
        <v>8</v>
      </c>
    </row>
    <row r="6" spans="1:14" ht="17.399999999999999" x14ac:dyDescent="0.4">
      <c r="A6" s="176"/>
      <c r="B6" s="190"/>
      <c r="C6" s="12" t="s">
        <v>53</v>
      </c>
      <c r="D6" s="13">
        <f t="shared" si="0"/>
        <v>0.12</v>
      </c>
      <c r="E6" s="12" t="s">
        <v>54</v>
      </c>
      <c r="F6" s="12">
        <v>6000</v>
      </c>
      <c r="G6" s="12"/>
      <c r="I6" s="126" t="s">
        <v>548</v>
      </c>
      <c r="J6" s="83">
        <v>9</v>
      </c>
      <c r="K6" s="83">
        <v>10</v>
      </c>
      <c r="L6" s="83">
        <v>10</v>
      </c>
      <c r="M6" s="83">
        <v>10</v>
      </c>
    </row>
    <row r="7" spans="1:14" ht="17.399999999999999" x14ac:dyDescent="0.4">
      <c r="A7" s="176"/>
      <c r="B7" s="190"/>
      <c r="C7" s="12" t="s">
        <v>55</v>
      </c>
      <c r="D7" s="13">
        <f t="shared" si="0"/>
        <v>0.12</v>
      </c>
      <c r="E7" s="12" t="s">
        <v>54</v>
      </c>
      <c r="F7" s="12">
        <v>6000</v>
      </c>
      <c r="G7" s="12"/>
      <c r="I7" s="126" t="s">
        <v>549</v>
      </c>
      <c r="J7" s="83">
        <v>7</v>
      </c>
      <c r="K7" s="83">
        <v>8</v>
      </c>
      <c r="L7" s="83">
        <v>8</v>
      </c>
      <c r="M7" s="83">
        <v>9</v>
      </c>
    </row>
    <row r="8" spans="1:14" ht="17.399999999999999" x14ac:dyDescent="0.4">
      <c r="A8" s="176"/>
      <c r="B8" s="190"/>
      <c r="C8" s="12" t="s">
        <v>57</v>
      </c>
      <c r="D8" s="13">
        <f t="shared" si="0"/>
        <v>0.16</v>
      </c>
      <c r="E8" s="12" t="s">
        <v>56</v>
      </c>
      <c r="F8" s="12">
        <v>8000</v>
      </c>
      <c r="G8" s="12"/>
      <c r="I8" s="126" t="s">
        <v>550</v>
      </c>
      <c r="J8" s="83">
        <v>9</v>
      </c>
      <c r="K8" s="83">
        <v>10</v>
      </c>
      <c r="L8" s="83">
        <v>10</v>
      </c>
      <c r="M8" s="83">
        <v>11</v>
      </c>
    </row>
    <row r="9" spans="1:14" ht="17.399999999999999" x14ac:dyDescent="0.4">
      <c r="A9" s="176"/>
      <c r="B9" s="190"/>
      <c r="C9" s="12" t="s">
        <v>58</v>
      </c>
      <c r="D9" s="13">
        <f t="shared" si="0"/>
        <v>0.16</v>
      </c>
      <c r="E9" s="12" t="s">
        <v>591</v>
      </c>
      <c r="F9" s="12">
        <v>8000</v>
      </c>
      <c r="G9" s="12"/>
      <c r="I9" s="126" t="s">
        <v>551</v>
      </c>
      <c r="J9" s="83">
        <v>8</v>
      </c>
      <c r="K9" s="83">
        <v>8</v>
      </c>
      <c r="L9" s="83">
        <v>9</v>
      </c>
      <c r="M9" s="83">
        <v>9</v>
      </c>
    </row>
    <row r="10" spans="1:14" ht="17.399999999999999" x14ac:dyDescent="0.4">
      <c r="A10" s="176"/>
      <c r="B10" s="191"/>
      <c r="C10" s="12" t="s">
        <v>530</v>
      </c>
      <c r="D10" s="13">
        <f t="shared" si="0"/>
        <v>0.24</v>
      </c>
      <c r="E10" s="12" t="s">
        <v>59</v>
      </c>
      <c r="F10" s="12">
        <v>12000</v>
      </c>
      <c r="G10" s="12"/>
      <c r="I10" s="126" t="s">
        <v>552</v>
      </c>
      <c r="J10" s="83">
        <v>7</v>
      </c>
      <c r="K10" s="83">
        <v>8</v>
      </c>
      <c r="L10" s="83">
        <v>8</v>
      </c>
      <c r="M10" s="83">
        <v>9</v>
      </c>
    </row>
    <row r="11" spans="1:14" ht="17.399999999999999" x14ac:dyDescent="0.4">
      <c r="A11" s="176"/>
      <c r="B11" s="193" t="s">
        <v>590</v>
      </c>
      <c r="C11" s="15" t="s">
        <v>60</v>
      </c>
      <c r="D11" s="15"/>
      <c r="E11" s="15" t="s">
        <v>165</v>
      </c>
      <c r="F11" s="15">
        <v>2</v>
      </c>
      <c r="G11" s="15" t="s">
        <v>61</v>
      </c>
      <c r="I11" s="126" t="s">
        <v>553</v>
      </c>
      <c r="J11" s="83">
        <v>7</v>
      </c>
      <c r="K11" s="83">
        <v>7</v>
      </c>
      <c r="L11" s="83">
        <v>7</v>
      </c>
      <c r="M11" s="83">
        <v>8</v>
      </c>
    </row>
    <row r="12" spans="1:14" ht="17.399999999999999" x14ac:dyDescent="0.4">
      <c r="A12" s="176"/>
      <c r="B12" s="194"/>
      <c r="C12" s="15" t="s">
        <v>62</v>
      </c>
      <c r="D12" s="15"/>
      <c r="E12" s="15" t="s">
        <v>409</v>
      </c>
      <c r="F12" s="15">
        <v>4</v>
      </c>
      <c r="G12" s="15" t="s">
        <v>61</v>
      </c>
      <c r="I12" s="127" t="s">
        <v>554</v>
      </c>
      <c r="J12" s="128">
        <v>7</v>
      </c>
      <c r="K12" s="128">
        <v>7</v>
      </c>
      <c r="L12" s="128">
        <v>8</v>
      </c>
      <c r="M12" s="128">
        <v>8</v>
      </c>
    </row>
    <row r="13" spans="1:14" ht="17.399999999999999" x14ac:dyDescent="0.4">
      <c r="A13" s="176"/>
      <c r="B13" s="194"/>
      <c r="C13" s="15" t="s">
        <v>63</v>
      </c>
      <c r="D13" s="15"/>
      <c r="E13" s="15" t="s">
        <v>408</v>
      </c>
      <c r="F13" s="15">
        <v>8</v>
      </c>
      <c r="G13" s="15" t="s">
        <v>410</v>
      </c>
      <c r="I13" s="127" t="s">
        <v>555</v>
      </c>
      <c r="J13" s="128">
        <v>7</v>
      </c>
      <c r="K13" s="128">
        <v>8</v>
      </c>
      <c r="L13" s="128">
        <v>8</v>
      </c>
      <c r="M13" s="128">
        <v>8</v>
      </c>
      <c r="N13" s="4"/>
    </row>
    <row r="14" spans="1:14" ht="17.399999999999999" x14ac:dyDescent="0.4">
      <c r="A14" s="176"/>
      <c r="B14" s="194"/>
      <c r="C14" s="15" t="s">
        <v>64</v>
      </c>
      <c r="D14" s="15"/>
      <c r="E14" s="15" t="s">
        <v>413</v>
      </c>
      <c r="F14" s="15">
        <v>14</v>
      </c>
      <c r="G14" s="15" t="s">
        <v>410</v>
      </c>
      <c r="I14" s="127" t="s">
        <v>556</v>
      </c>
      <c r="J14" s="128">
        <v>5</v>
      </c>
      <c r="K14" s="128">
        <v>5</v>
      </c>
      <c r="L14" s="128">
        <v>9</v>
      </c>
      <c r="M14" s="128">
        <v>9</v>
      </c>
      <c r="N14" s="4"/>
    </row>
    <row r="15" spans="1:14" ht="17.399999999999999" x14ac:dyDescent="0.4">
      <c r="A15" s="176"/>
      <c r="B15" s="194"/>
      <c r="C15" s="15" t="s">
        <v>65</v>
      </c>
      <c r="D15" s="15"/>
      <c r="E15" s="15" t="s">
        <v>414</v>
      </c>
      <c r="F15" s="15">
        <v>20</v>
      </c>
      <c r="G15" s="15" t="s">
        <v>411</v>
      </c>
      <c r="I15" s="127" t="s">
        <v>557</v>
      </c>
      <c r="J15" s="128">
        <v>6</v>
      </c>
      <c r="K15" s="128">
        <v>7</v>
      </c>
      <c r="L15" s="128">
        <v>7</v>
      </c>
      <c r="M15" s="128">
        <v>8</v>
      </c>
      <c r="N15" s="4"/>
    </row>
    <row r="16" spans="1:14" ht="17.399999999999999" x14ac:dyDescent="0.4">
      <c r="A16" s="176"/>
      <c r="B16" s="194"/>
      <c r="C16" s="15" t="s">
        <v>66</v>
      </c>
      <c r="D16" s="15"/>
      <c r="E16" s="15" t="s">
        <v>414</v>
      </c>
      <c r="F16" s="15">
        <v>25</v>
      </c>
      <c r="G16" s="15" t="s">
        <v>411</v>
      </c>
      <c r="I16" s="127" t="s">
        <v>558</v>
      </c>
      <c r="J16" s="128">
        <v>5</v>
      </c>
      <c r="K16" s="128">
        <v>6</v>
      </c>
      <c r="L16" s="128">
        <v>6</v>
      </c>
      <c r="M16" s="128">
        <v>8</v>
      </c>
      <c r="N16" s="4"/>
    </row>
    <row r="17" spans="1:20" ht="17.399999999999999" x14ac:dyDescent="0.4">
      <c r="A17" s="176"/>
      <c r="B17" s="194"/>
      <c r="C17" s="15" t="s">
        <v>67</v>
      </c>
      <c r="D17" s="15"/>
      <c r="E17" s="15" t="s">
        <v>563</v>
      </c>
      <c r="F17" s="15">
        <v>30</v>
      </c>
      <c r="G17" s="15" t="s">
        <v>412</v>
      </c>
      <c r="I17" s="127" t="s">
        <v>559</v>
      </c>
      <c r="J17" s="128">
        <v>4</v>
      </c>
      <c r="K17" s="128">
        <v>6</v>
      </c>
      <c r="L17" s="128">
        <v>6</v>
      </c>
      <c r="M17" s="128">
        <v>8</v>
      </c>
      <c r="N17" s="4"/>
    </row>
    <row r="18" spans="1:20" ht="17.399999999999999" x14ac:dyDescent="0.4">
      <c r="A18" s="176"/>
      <c r="B18" s="194"/>
      <c r="C18" s="15" t="s">
        <v>68</v>
      </c>
      <c r="D18" s="15"/>
      <c r="E18" s="15" t="s">
        <v>563</v>
      </c>
      <c r="F18" s="15">
        <v>40</v>
      </c>
      <c r="G18" s="15" t="s">
        <v>412</v>
      </c>
      <c r="I18" s="127" t="s">
        <v>560</v>
      </c>
      <c r="J18" s="128">
        <v>4</v>
      </c>
      <c r="K18" s="128">
        <v>5</v>
      </c>
      <c r="L18" s="128">
        <v>6</v>
      </c>
      <c r="M18" s="128">
        <v>7</v>
      </c>
      <c r="N18" s="4"/>
    </row>
    <row r="19" spans="1:20" ht="17.399999999999999" x14ac:dyDescent="0.4">
      <c r="A19" s="176"/>
      <c r="B19" s="194"/>
      <c r="C19" s="15" t="s">
        <v>531</v>
      </c>
      <c r="D19" s="121"/>
      <c r="E19" s="15" t="s">
        <v>594</v>
      </c>
      <c r="F19" s="121"/>
      <c r="G19" s="15" t="s">
        <v>595</v>
      </c>
      <c r="I19" s="127" t="s">
        <v>627</v>
      </c>
      <c r="J19" s="128">
        <f t="shared" ref="J19:L19" si="1">SUM(J5:J18)</f>
        <v>92</v>
      </c>
      <c r="K19" s="128">
        <f t="shared" si="1"/>
        <v>103</v>
      </c>
      <c r="L19" s="128">
        <f t="shared" si="1"/>
        <v>110</v>
      </c>
      <c r="M19" s="128">
        <f>SUM(M5:M18)</f>
        <v>120</v>
      </c>
      <c r="N19" s="4"/>
    </row>
    <row r="20" spans="1:20" ht="17.399999999999999" x14ac:dyDescent="0.4">
      <c r="A20" s="176"/>
      <c r="B20" s="194"/>
      <c r="C20" s="15" t="s">
        <v>562</v>
      </c>
      <c r="D20" s="121"/>
      <c r="E20" s="15" t="s">
        <v>594</v>
      </c>
      <c r="F20" s="121"/>
      <c r="G20" s="15" t="s">
        <v>595</v>
      </c>
      <c r="N20" s="4"/>
    </row>
    <row r="21" spans="1:20" ht="17.399999999999999" x14ac:dyDescent="0.4">
      <c r="A21" s="176"/>
      <c r="B21" s="172" t="s">
        <v>388</v>
      </c>
      <c r="C21" s="17" t="s">
        <v>663</v>
      </c>
      <c r="D21" s="24">
        <f>F21/SUM($F$21:$F$29)</f>
        <v>2.1428571428571429E-2</v>
      </c>
      <c r="E21" s="17" t="s">
        <v>672</v>
      </c>
      <c r="F21" s="141">
        <v>3000</v>
      </c>
      <c r="G21" s="17" t="s">
        <v>78</v>
      </c>
      <c r="I21" s="83" t="s">
        <v>583</v>
      </c>
      <c r="J21" s="83"/>
      <c r="K21" s="4"/>
      <c r="L21" s="4"/>
      <c r="M21" s="4"/>
      <c r="N21" s="4"/>
      <c r="P21" s="120" t="s">
        <v>596</v>
      </c>
      <c r="Q21" s="12" t="s">
        <v>618</v>
      </c>
      <c r="R21" s="12"/>
      <c r="S21" s="134" t="s">
        <v>126</v>
      </c>
      <c r="T21" s="12"/>
    </row>
    <row r="22" spans="1:20" ht="17.399999999999999" x14ac:dyDescent="0.4">
      <c r="A22" s="176"/>
      <c r="B22" s="173"/>
      <c r="C22" s="17" t="s">
        <v>664</v>
      </c>
      <c r="D22" s="24">
        <f t="shared" ref="D22:D29" si="2">F22/SUM($F$21:$F$29)</f>
        <v>4.2857142857142858E-2</v>
      </c>
      <c r="E22" s="17" t="s">
        <v>671</v>
      </c>
      <c r="F22" s="67">
        <v>6000</v>
      </c>
      <c r="G22" s="17" t="s">
        <v>79</v>
      </c>
      <c r="I22" s="83" t="s">
        <v>580</v>
      </c>
      <c r="J22" s="83">
        <v>70</v>
      </c>
      <c r="K22" s="4"/>
      <c r="L22" s="4"/>
      <c r="M22" s="4"/>
      <c r="N22" s="4"/>
      <c r="P22" s="120" t="s">
        <v>611</v>
      </c>
      <c r="Q22" s="12" t="s">
        <v>619</v>
      </c>
      <c r="R22" s="12"/>
      <c r="S22" s="134" t="s">
        <v>126</v>
      </c>
      <c r="T22" s="120" t="s">
        <v>610</v>
      </c>
    </row>
    <row r="23" spans="1:20" ht="17.399999999999999" x14ac:dyDescent="0.4">
      <c r="A23" s="176"/>
      <c r="B23" s="173"/>
      <c r="C23" s="17" t="s">
        <v>665</v>
      </c>
      <c r="D23" s="24">
        <f t="shared" si="2"/>
        <v>6.4285714285714279E-2</v>
      </c>
      <c r="E23" s="17" t="s">
        <v>673</v>
      </c>
      <c r="F23" s="67">
        <v>9000</v>
      </c>
      <c r="G23" s="17" t="s">
        <v>80</v>
      </c>
      <c r="I23" s="83" t="s">
        <v>581</v>
      </c>
      <c r="J23" s="83">
        <v>84</v>
      </c>
      <c r="K23" s="4"/>
      <c r="L23" s="4"/>
      <c r="M23" s="4"/>
      <c r="N23" s="4"/>
      <c r="P23" s="120" t="s">
        <v>612</v>
      </c>
      <c r="Q23" s="12"/>
      <c r="R23" s="12"/>
      <c r="S23" s="134" t="s">
        <v>127</v>
      </c>
      <c r="T23" s="120" t="s">
        <v>609</v>
      </c>
    </row>
    <row r="24" spans="1:20" ht="17.399999999999999" x14ac:dyDescent="0.4">
      <c r="A24" s="176"/>
      <c r="B24" s="173"/>
      <c r="C24" s="17" t="s">
        <v>666</v>
      </c>
      <c r="D24" s="24">
        <f t="shared" si="2"/>
        <v>8.5714285714285715E-2</v>
      </c>
      <c r="E24" s="17" t="s">
        <v>674</v>
      </c>
      <c r="F24" s="67">
        <v>12000</v>
      </c>
      <c r="G24" s="17" t="s">
        <v>82</v>
      </c>
      <c r="H24" s="125"/>
      <c r="I24" s="83" t="s">
        <v>579</v>
      </c>
      <c r="J24" s="83">
        <v>98</v>
      </c>
      <c r="K24" s="4"/>
      <c r="L24" s="4"/>
      <c r="M24" s="4"/>
      <c r="N24" s="4"/>
      <c r="P24" s="120" t="s">
        <v>613</v>
      </c>
      <c r="Q24" s="12"/>
      <c r="R24" s="12"/>
      <c r="S24" s="135" t="s">
        <v>127</v>
      </c>
      <c r="T24" s="12"/>
    </row>
    <row r="25" spans="1:20" ht="17.399999999999999" x14ac:dyDescent="0.4">
      <c r="A25" s="176"/>
      <c r="B25" s="173"/>
      <c r="C25" s="17" t="s">
        <v>667</v>
      </c>
      <c r="D25" s="24">
        <f t="shared" si="2"/>
        <v>0.10714285714285714</v>
      </c>
      <c r="E25" s="17" t="s">
        <v>81</v>
      </c>
      <c r="F25" s="67">
        <v>15000</v>
      </c>
      <c r="G25" s="17" t="s">
        <v>84</v>
      </c>
      <c r="I25" s="83" t="s">
        <v>582</v>
      </c>
      <c r="J25" s="137" t="s">
        <v>584</v>
      </c>
      <c r="P25" s="120" t="s">
        <v>614</v>
      </c>
      <c r="Q25" s="12"/>
      <c r="R25" s="12"/>
      <c r="S25" s="135" t="s">
        <v>128</v>
      </c>
      <c r="T25" s="12"/>
    </row>
    <row r="26" spans="1:20" ht="17.399999999999999" x14ac:dyDescent="0.4">
      <c r="A26" s="176"/>
      <c r="B26" s="173"/>
      <c r="C26" s="17" t="s">
        <v>668</v>
      </c>
      <c r="D26" s="24">
        <f t="shared" si="2"/>
        <v>0.12857142857142856</v>
      </c>
      <c r="E26" s="17" t="s">
        <v>83</v>
      </c>
      <c r="F26" s="68">
        <v>18000</v>
      </c>
      <c r="G26" s="17" t="s">
        <v>86</v>
      </c>
      <c r="P26" s="120" t="s">
        <v>615</v>
      </c>
      <c r="Q26" s="12"/>
      <c r="R26" s="12"/>
      <c r="S26" s="135" t="s">
        <v>128</v>
      </c>
      <c r="T26" s="12"/>
    </row>
    <row r="27" spans="1:20" ht="17.399999999999999" x14ac:dyDescent="0.4">
      <c r="A27" s="176"/>
      <c r="B27" s="173"/>
      <c r="C27" s="17" t="s">
        <v>669</v>
      </c>
      <c r="D27" s="24">
        <f t="shared" si="2"/>
        <v>0.15714285714285714</v>
      </c>
      <c r="E27" s="17" t="s">
        <v>85</v>
      </c>
      <c r="F27" s="69">
        <v>22000</v>
      </c>
      <c r="G27" s="17" t="s">
        <v>88</v>
      </c>
      <c r="J27" s="132" t="s">
        <v>585</v>
      </c>
      <c r="K27" s="132" t="s">
        <v>586</v>
      </c>
      <c r="L27" s="132" t="s">
        <v>587</v>
      </c>
      <c r="P27" s="120" t="s">
        <v>616</v>
      </c>
      <c r="Q27" s="12"/>
      <c r="R27" s="12"/>
      <c r="S27" s="120" t="s">
        <v>129</v>
      </c>
      <c r="T27" s="12"/>
    </row>
    <row r="28" spans="1:20" ht="17.399999999999999" x14ac:dyDescent="0.4">
      <c r="A28" s="176"/>
      <c r="B28" s="173"/>
      <c r="C28" s="17" t="s">
        <v>670</v>
      </c>
      <c r="D28" s="24">
        <f t="shared" si="2"/>
        <v>0.17857142857142858</v>
      </c>
      <c r="E28" s="17" t="s">
        <v>87</v>
      </c>
      <c r="F28" s="70">
        <v>25000</v>
      </c>
      <c r="G28" s="17"/>
      <c r="I28">
        <v>1</v>
      </c>
      <c r="J28">
        <v>8</v>
      </c>
      <c r="K28">
        <v>9</v>
      </c>
      <c r="L28">
        <v>8</v>
      </c>
      <c r="P28" s="120" t="s">
        <v>617</v>
      </c>
      <c r="Q28" s="12"/>
      <c r="R28" s="12"/>
      <c r="S28" s="120" t="s">
        <v>129</v>
      </c>
      <c r="T28" s="12"/>
    </row>
    <row r="29" spans="1:20" ht="18" thickBot="1" x14ac:dyDescent="0.45">
      <c r="A29" s="177"/>
      <c r="B29" s="174"/>
      <c r="C29" s="17" t="s">
        <v>678</v>
      </c>
      <c r="D29" s="24">
        <f t="shared" si="2"/>
        <v>0.21428571428571427</v>
      </c>
      <c r="E29" s="17" t="s">
        <v>89</v>
      </c>
      <c r="F29" s="17">
        <v>30000</v>
      </c>
      <c r="G29" s="17"/>
      <c r="P29" s="136"/>
      <c r="Q29" s="132"/>
      <c r="R29" s="132"/>
      <c r="S29" s="136"/>
      <c r="T29" s="132"/>
    </row>
    <row r="30" spans="1:20" ht="17.399999999999999" x14ac:dyDescent="0.4">
      <c r="A30" s="175" t="s">
        <v>482</v>
      </c>
      <c r="B30" s="195" t="s">
        <v>479</v>
      </c>
      <c r="C30" s="15" t="s">
        <v>621</v>
      </c>
      <c r="E30" s="15" t="s">
        <v>809</v>
      </c>
      <c r="I30">
        <v>2</v>
      </c>
      <c r="J30">
        <v>8</v>
      </c>
      <c r="K30">
        <v>9</v>
      </c>
      <c r="L30">
        <v>8</v>
      </c>
    </row>
    <row r="31" spans="1:20" ht="17.399999999999999" x14ac:dyDescent="0.4">
      <c r="A31" s="176"/>
      <c r="B31" s="196"/>
      <c r="C31" s="15" t="s">
        <v>680</v>
      </c>
      <c r="E31" s="15" t="s">
        <v>809</v>
      </c>
      <c r="I31">
        <v>3</v>
      </c>
      <c r="J31">
        <v>8</v>
      </c>
      <c r="K31">
        <v>9</v>
      </c>
    </row>
    <row r="32" spans="1:20" ht="17.399999999999999" x14ac:dyDescent="0.4">
      <c r="A32" s="176"/>
      <c r="B32" s="196"/>
      <c r="C32" s="15" t="s">
        <v>516</v>
      </c>
      <c r="E32" s="15" t="s">
        <v>809</v>
      </c>
      <c r="I32">
        <v>4</v>
      </c>
      <c r="J32">
        <v>8</v>
      </c>
      <c r="K32">
        <v>9</v>
      </c>
    </row>
    <row r="33" spans="1:20" ht="17.399999999999999" x14ac:dyDescent="0.4">
      <c r="A33" s="176"/>
      <c r="B33" s="196"/>
      <c r="C33" s="15" t="s">
        <v>681</v>
      </c>
      <c r="E33" s="15" t="s">
        <v>809</v>
      </c>
      <c r="I33">
        <v>5</v>
      </c>
      <c r="J33">
        <v>9</v>
      </c>
      <c r="K33">
        <v>9</v>
      </c>
    </row>
    <row r="34" spans="1:20" ht="17.399999999999999" x14ac:dyDescent="0.4">
      <c r="A34" s="176"/>
      <c r="B34" s="196"/>
      <c r="C34" s="15" t="s">
        <v>517</v>
      </c>
      <c r="E34" s="15" t="s">
        <v>810</v>
      </c>
      <c r="I34">
        <v>6</v>
      </c>
      <c r="J34">
        <v>9</v>
      </c>
      <c r="K34">
        <v>9</v>
      </c>
    </row>
    <row r="35" spans="1:20" ht="17.399999999999999" x14ac:dyDescent="0.4">
      <c r="A35" s="176"/>
      <c r="B35" s="196"/>
      <c r="C35" s="15" t="s">
        <v>518</v>
      </c>
      <c r="E35" s="15" t="s">
        <v>810</v>
      </c>
    </row>
    <row r="36" spans="1:20" ht="17.399999999999999" x14ac:dyDescent="0.4">
      <c r="A36" s="176"/>
      <c r="B36" s="196"/>
      <c r="C36" s="15" t="s">
        <v>520</v>
      </c>
      <c r="E36" s="15" t="s">
        <v>810</v>
      </c>
    </row>
    <row r="37" spans="1:20" ht="17.399999999999999" x14ac:dyDescent="0.4">
      <c r="A37" s="176"/>
      <c r="B37" s="196"/>
      <c r="C37" s="15" t="s">
        <v>521</v>
      </c>
      <c r="E37" s="15" t="s">
        <v>810</v>
      </c>
      <c r="I37" s="4"/>
      <c r="J37" s="4"/>
      <c r="K37" s="4"/>
      <c r="L37" s="4"/>
      <c r="M37" s="4"/>
    </row>
    <row r="38" spans="1:20" ht="17.399999999999999" x14ac:dyDescent="0.4">
      <c r="A38" s="176"/>
      <c r="B38" s="196"/>
      <c r="C38" s="15" t="s">
        <v>519</v>
      </c>
      <c r="E38" s="15" t="s">
        <v>811</v>
      </c>
      <c r="I38" s="83"/>
      <c r="J38" s="83" t="s">
        <v>597</v>
      </c>
      <c r="K38" s="4"/>
      <c r="L38" s="4"/>
      <c r="M38" s="4"/>
    </row>
    <row r="39" spans="1:20" ht="17.399999999999999" x14ac:dyDescent="0.4">
      <c r="A39" s="176"/>
      <c r="B39" s="196"/>
      <c r="C39" s="15" t="s">
        <v>564</v>
      </c>
      <c r="E39" s="15" t="s">
        <v>811</v>
      </c>
      <c r="I39" s="83" t="s">
        <v>598</v>
      </c>
      <c r="J39" s="83">
        <v>9</v>
      </c>
      <c r="K39" s="4"/>
      <c r="L39" s="4"/>
      <c r="M39" s="4"/>
    </row>
    <row r="40" spans="1:20" ht="17.399999999999999" x14ac:dyDescent="0.4">
      <c r="A40" s="176"/>
      <c r="B40" s="197"/>
      <c r="C40" s="15" t="s">
        <v>565</v>
      </c>
      <c r="E40" s="15" t="s">
        <v>811</v>
      </c>
      <c r="I40" s="83" t="s">
        <v>599</v>
      </c>
      <c r="J40" s="83">
        <v>15</v>
      </c>
      <c r="K40" s="4"/>
      <c r="L40" s="4"/>
      <c r="M40" s="4"/>
    </row>
    <row r="41" spans="1:20" ht="17.399999999999999" x14ac:dyDescent="0.4">
      <c r="A41" s="176"/>
      <c r="B41" s="166" t="s">
        <v>784</v>
      </c>
      <c r="C41" s="19" t="s">
        <v>628</v>
      </c>
      <c r="D41" s="19"/>
      <c r="E41" s="19" t="s">
        <v>103</v>
      </c>
      <c r="F41" s="71">
        <v>2000</v>
      </c>
      <c r="G41" s="19" t="s">
        <v>104</v>
      </c>
      <c r="I41" s="83" t="s">
        <v>600</v>
      </c>
      <c r="J41" s="83">
        <v>30</v>
      </c>
      <c r="K41" s="4"/>
      <c r="L41" s="4"/>
      <c r="M41" s="4"/>
      <c r="P41" s="19" t="s">
        <v>102</v>
      </c>
      <c r="Q41" s="19"/>
      <c r="R41" s="19" t="s">
        <v>103</v>
      </c>
      <c r="S41" s="71">
        <v>2000</v>
      </c>
      <c r="T41" s="19" t="s">
        <v>104</v>
      </c>
    </row>
    <row r="42" spans="1:20" ht="13.95" customHeight="1" x14ac:dyDescent="0.4">
      <c r="A42" s="176"/>
      <c r="B42" s="167"/>
      <c r="C42" s="19" t="s">
        <v>785</v>
      </c>
      <c r="D42" s="19"/>
      <c r="E42" s="19" t="s">
        <v>105</v>
      </c>
      <c r="F42" s="71">
        <v>2000</v>
      </c>
      <c r="G42" s="19" t="s">
        <v>106</v>
      </c>
      <c r="I42" s="83" t="s">
        <v>601</v>
      </c>
      <c r="J42" s="83">
        <v>30</v>
      </c>
      <c r="K42" s="4"/>
      <c r="L42" s="4"/>
      <c r="M42" s="4"/>
      <c r="P42" s="19" t="s">
        <v>588</v>
      </c>
      <c r="Q42" s="19"/>
      <c r="R42" s="19" t="s">
        <v>105</v>
      </c>
      <c r="S42" s="71">
        <v>2000</v>
      </c>
      <c r="T42" s="19" t="s">
        <v>106</v>
      </c>
    </row>
    <row r="43" spans="1:20" ht="13.95" customHeight="1" x14ac:dyDescent="0.4">
      <c r="A43" s="176"/>
      <c r="B43" s="167"/>
      <c r="C43" s="19" t="s">
        <v>786</v>
      </c>
      <c r="D43" s="19"/>
      <c r="E43" s="19" t="s">
        <v>108</v>
      </c>
      <c r="F43" s="71">
        <v>2000</v>
      </c>
      <c r="G43" s="19"/>
      <c r="I43" s="83" t="s">
        <v>602</v>
      </c>
      <c r="J43" s="83">
        <v>30</v>
      </c>
      <c r="K43" s="4"/>
      <c r="L43" s="4"/>
      <c r="M43" s="4"/>
      <c r="P43" s="19" t="s">
        <v>107</v>
      </c>
      <c r="Q43" s="19"/>
      <c r="R43" s="19" t="s">
        <v>108</v>
      </c>
      <c r="S43" s="71">
        <v>2000</v>
      </c>
      <c r="T43" s="19"/>
    </row>
    <row r="44" spans="1:20" ht="13.95" customHeight="1" x14ac:dyDescent="0.4">
      <c r="A44" s="176"/>
      <c r="B44" s="167"/>
      <c r="C44" s="19" t="s">
        <v>787</v>
      </c>
      <c r="D44" s="19"/>
      <c r="E44" s="19" t="s">
        <v>109</v>
      </c>
      <c r="F44" s="71">
        <v>3000</v>
      </c>
      <c r="G44" s="19"/>
      <c r="I44" s="83" t="s">
        <v>603</v>
      </c>
      <c r="J44" s="83">
        <v>30</v>
      </c>
      <c r="K44" s="4"/>
      <c r="L44" s="4"/>
      <c r="M44" s="4"/>
      <c r="P44" s="19" t="s">
        <v>110</v>
      </c>
      <c r="Q44" s="19"/>
      <c r="R44" s="19" t="s">
        <v>109</v>
      </c>
      <c r="S44" s="71">
        <v>3000</v>
      </c>
      <c r="T44" s="19"/>
    </row>
    <row r="45" spans="1:20" ht="13.95" customHeight="1" x14ac:dyDescent="0.4">
      <c r="A45" s="176"/>
      <c r="B45" s="167"/>
      <c r="C45" s="19" t="s">
        <v>788</v>
      </c>
      <c r="D45" s="19"/>
      <c r="E45" s="19" t="s">
        <v>111</v>
      </c>
      <c r="F45" s="10">
        <v>5000</v>
      </c>
      <c r="G45" s="19"/>
      <c r="I45" s="83" t="s">
        <v>604</v>
      </c>
      <c r="J45" s="83">
        <v>30</v>
      </c>
      <c r="K45" s="4"/>
      <c r="L45" s="4"/>
      <c r="M45" s="4"/>
      <c r="P45" s="19" t="s">
        <v>112</v>
      </c>
      <c r="Q45" s="19"/>
      <c r="R45" s="19" t="s">
        <v>111</v>
      </c>
      <c r="S45" s="10">
        <v>5000</v>
      </c>
      <c r="T45" s="19"/>
    </row>
    <row r="46" spans="1:20" ht="13.95" customHeight="1" x14ac:dyDescent="0.4">
      <c r="A46" s="176"/>
      <c r="B46" s="167"/>
      <c r="C46" s="19" t="s">
        <v>789</v>
      </c>
      <c r="D46" s="19"/>
      <c r="E46" s="19" t="s">
        <v>675</v>
      </c>
      <c r="F46" s="10">
        <v>8000</v>
      </c>
      <c r="G46" s="19"/>
      <c r="I46" s="83" t="s">
        <v>605</v>
      </c>
      <c r="J46" s="83">
        <v>30</v>
      </c>
      <c r="K46" s="4"/>
      <c r="L46" s="4"/>
      <c r="M46" s="4"/>
      <c r="P46" s="19" t="s">
        <v>114</v>
      </c>
      <c r="Q46" s="19"/>
      <c r="R46" s="19" t="s">
        <v>113</v>
      </c>
      <c r="S46" s="10">
        <v>8000</v>
      </c>
      <c r="T46" s="19"/>
    </row>
    <row r="47" spans="1:20" ht="17.399999999999999" x14ac:dyDescent="0.4">
      <c r="A47" s="176"/>
      <c r="B47" s="167"/>
      <c r="C47" s="122" t="s">
        <v>790</v>
      </c>
      <c r="D47" s="19"/>
      <c r="E47" s="19" t="s">
        <v>115</v>
      </c>
      <c r="F47" s="15">
        <v>10000</v>
      </c>
      <c r="G47" s="19"/>
      <c r="I47" s="83" t="s">
        <v>606</v>
      </c>
      <c r="J47" s="83">
        <v>30</v>
      </c>
      <c r="K47" s="4"/>
      <c r="L47" s="4"/>
      <c r="M47" s="4"/>
      <c r="P47" s="122" t="s">
        <v>532</v>
      </c>
      <c r="Q47" s="19"/>
      <c r="R47" s="19" t="s">
        <v>115</v>
      </c>
      <c r="S47" s="15">
        <v>10000</v>
      </c>
      <c r="T47" s="19"/>
    </row>
    <row r="48" spans="1:20" ht="17.399999999999999" x14ac:dyDescent="0.4">
      <c r="A48" s="176"/>
      <c r="B48" s="167"/>
      <c r="C48" s="122" t="s">
        <v>791</v>
      </c>
      <c r="D48" s="19"/>
      <c r="E48" s="19" t="s">
        <v>676</v>
      </c>
      <c r="F48" s="15">
        <v>12000</v>
      </c>
      <c r="G48" s="19"/>
      <c r="I48" s="83" t="s">
        <v>607</v>
      </c>
      <c r="J48" s="83">
        <v>30</v>
      </c>
      <c r="K48" s="4"/>
      <c r="L48" s="4"/>
      <c r="M48" s="4"/>
      <c r="P48" s="122" t="s">
        <v>533</v>
      </c>
      <c r="Q48" s="19"/>
      <c r="R48" s="19"/>
      <c r="S48" s="15"/>
      <c r="T48" s="19"/>
    </row>
    <row r="49" spans="1:20" ht="17.399999999999999" x14ac:dyDescent="0.4">
      <c r="A49" s="176"/>
      <c r="B49" s="167"/>
      <c r="C49" s="19" t="s">
        <v>792</v>
      </c>
      <c r="D49" s="19"/>
      <c r="E49" s="19" t="s">
        <v>677</v>
      </c>
      <c r="F49" s="15">
        <v>15000</v>
      </c>
      <c r="G49" s="19"/>
      <c r="I49" s="83" t="s">
        <v>608</v>
      </c>
      <c r="J49" s="83">
        <v>30</v>
      </c>
      <c r="K49" s="4"/>
      <c r="L49" s="4"/>
      <c r="M49" s="4"/>
      <c r="P49" s="19" t="s">
        <v>116</v>
      </c>
      <c r="Q49" s="19"/>
      <c r="R49" s="19"/>
      <c r="S49" s="15"/>
      <c r="T49" s="19"/>
    </row>
    <row r="50" spans="1:20" ht="17.399999999999999" x14ac:dyDescent="0.4">
      <c r="A50" s="176"/>
      <c r="B50" s="172" t="s">
        <v>620</v>
      </c>
      <c r="C50" t="s">
        <v>682</v>
      </c>
      <c r="D50" s="12" t="s">
        <v>618</v>
      </c>
      <c r="E50" t="s">
        <v>812</v>
      </c>
      <c r="G50" s="12"/>
      <c r="I50" s="4"/>
      <c r="J50" s="4"/>
      <c r="K50" s="4"/>
      <c r="L50" s="4"/>
      <c r="M50" s="4"/>
    </row>
    <row r="51" spans="1:20" ht="17.399999999999999" x14ac:dyDescent="0.4">
      <c r="A51" s="176"/>
      <c r="B51" s="173"/>
      <c r="C51" t="s">
        <v>683</v>
      </c>
      <c r="D51" s="12" t="s">
        <v>619</v>
      </c>
      <c r="E51" t="s">
        <v>813</v>
      </c>
      <c r="G51" s="120"/>
    </row>
    <row r="52" spans="1:20" ht="17.399999999999999" x14ac:dyDescent="0.4">
      <c r="A52" s="176"/>
      <c r="B52" s="173"/>
      <c r="C52" t="s">
        <v>626</v>
      </c>
      <c r="D52" s="12"/>
      <c r="E52" t="s">
        <v>814</v>
      </c>
      <c r="G52" s="120" t="s">
        <v>609</v>
      </c>
    </row>
    <row r="53" spans="1:20" ht="17.399999999999999" x14ac:dyDescent="0.4">
      <c r="A53" s="176"/>
      <c r="B53" s="173"/>
      <c r="C53" t="s">
        <v>684</v>
      </c>
      <c r="D53" s="12"/>
      <c r="E53" t="s">
        <v>815</v>
      </c>
      <c r="G53" s="12"/>
    </row>
    <row r="54" spans="1:20" ht="17.399999999999999" x14ac:dyDescent="0.4">
      <c r="A54" s="176"/>
      <c r="B54" s="173"/>
      <c r="C54" t="s">
        <v>685</v>
      </c>
      <c r="D54" s="12"/>
      <c r="E54" t="s">
        <v>816</v>
      </c>
      <c r="G54" s="12"/>
      <c r="K54">
        <v>190</v>
      </c>
    </row>
    <row r="55" spans="1:20" ht="17.399999999999999" x14ac:dyDescent="0.4">
      <c r="A55" s="176"/>
      <c r="B55" s="173"/>
      <c r="C55" t="s">
        <v>686</v>
      </c>
      <c r="D55" s="12"/>
      <c r="E55" t="s">
        <v>817</v>
      </c>
      <c r="G55" s="12"/>
      <c r="K55">
        <v>305</v>
      </c>
    </row>
    <row r="56" spans="1:20" ht="17.399999999999999" x14ac:dyDescent="0.4">
      <c r="A56" s="176"/>
      <c r="B56" s="173"/>
      <c r="C56" t="s">
        <v>687</v>
      </c>
      <c r="D56" s="12"/>
      <c r="E56" t="s">
        <v>818</v>
      </c>
      <c r="G56" s="12"/>
    </row>
    <row r="57" spans="1:20" ht="17.399999999999999" x14ac:dyDescent="0.4">
      <c r="A57" s="176"/>
      <c r="B57" s="173"/>
      <c r="C57" t="s">
        <v>688</v>
      </c>
      <c r="D57" s="12"/>
      <c r="E57" t="s">
        <v>818</v>
      </c>
      <c r="G57" s="12"/>
    </row>
    <row r="58" spans="1:20" ht="17.399999999999999" x14ac:dyDescent="0.4">
      <c r="A58" s="176"/>
      <c r="B58" s="174"/>
      <c r="C58" t="s">
        <v>689</v>
      </c>
      <c r="D58" s="12"/>
      <c r="E58" t="s">
        <v>819</v>
      </c>
      <c r="F58" s="120"/>
      <c r="G58" s="12"/>
    </row>
    <row r="59" spans="1:20" ht="17.399999999999999" x14ac:dyDescent="0.4">
      <c r="A59" s="170" t="s">
        <v>480</v>
      </c>
      <c r="B59" s="178" t="s">
        <v>679</v>
      </c>
      <c r="C59" t="s">
        <v>690</v>
      </c>
      <c r="D59" s="11"/>
      <c r="E59" s="11" t="s">
        <v>709</v>
      </c>
      <c r="F59" s="70"/>
      <c r="G59" s="11"/>
      <c r="I59" s="133" t="s">
        <v>566</v>
      </c>
    </row>
    <row r="60" spans="1:20" ht="17.399999999999999" x14ac:dyDescent="0.4">
      <c r="A60" s="171"/>
      <c r="B60" s="179"/>
      <c r="C60" t="s">
        <v>691</v>
      </c>
      <c r="D60" s="11"/>
      <c r="E60" s="11" t="s">
        <v>710</v>
      </c>
      <c r="F60" s="71"/>
      <c r="G60" s="11"/>
      <c r="I60" s="133" t="s">
        <v>90</v>
      </c>
    </row>
    <row r="61" spans="1:20" ht="17.399999999999999" x14ac:dyDescent="0.4">
      <c r="A61" s="171"/>
      <c r="B61" s="179"/>
      <c r="C61" t="s">
        <v>692</v>
      </c>
      <c r="D61" s="11"/>
      <c r="E61" s="11" t="s">
        <v>711</v>
      </c>
      <c r="F61" s="71"/>
      <c r="G61" s="11" t="s">
        <v>716</v>
      </c>
      <c r="I61" s="133" t="s">
        <v>91</v>
      </c>
    </row>
    <row r="62" spans="1:20" ht="17.399999999999999" x14ac:dyDescent="0.4">
      <c r="A62" s="171"/>
      <c r="B62" s="179"/>
      <c r="C62" t="s">
        <v>693</v>
      </c>
      <c r="D62" s="11"/>
      <c r="E62" s="11" t="s">
        <v>712</v>
      </c>
      <c r="F62" s="72"/>
      <c r="G62" s="11"/>
      <c r="I62" s="133" t="s">
        <v>92</v>
      </c>
    </row>
    <row r="63" spans="1:20" ht="17.399999999999999" x14ac:dyDescent="0.4">
      <c r="A63" s="171"/>
      <c r="B63" s="179"/>
      <c r="C63" t="s">
        <v>694</v>
      </c>
      <c r="D63" s="11"/>
      <c r="E63" s="11" t="s">
        <v>713</v>
      </c>
      <c r="F63" s="11"/>
      <c r="G63" s="11"/>
      <c r="I63" s="133" t="s">
        <v>93</v>
      </c>
    </row>
    <row r="64" spans="1:20" ht="17.399999999999999" x14ac:dyDescent="0.4">
      <c r="A64" s="171"/>
      <c r="B64" s="179"/>
      <c r="C64" t="s">
        <v>695</v>
      </c>
      <c r="D64" s="11"/>
      <c r="E64" s="11" t="s">
        <v>715</v>
      </c>
      <c r="F64" s="11"/>
      <c r="G64" s="11"/>
      <c r="I64" s="133" t="s">
        <v>94</v>
      </c>
    </row>
    <row r="65" spans="1:13" ht="17.399999999999999" x14ac:dyDescent="0.4">
      <c r="A65" s="171"/>
      <c r="B65" s="142"/>
      <c r="C65" t="s">
        <v>696</v>
      </c>
      <c r="D65" s="11"/>
      <c r="E65" s="11" t="s">
        <v>714</v>
      </c>
      <c r="F65" s="11"/>
      <c r="G65" s="11"/>
      <c r="I65" s="144"/>
    </row>
    <row r="66" spans="1:13" ht="17.399999999999999" x14ac:dyDescent="0.4">
      <c r="A66" s="171"/>
      <c r="B66" s="164" t="s">
        <v>124</v>
      </c>
      <c r="C66" s="14" t="s">
        <v>125</v>
      </c>
      <c r="D66" s="14"/>
      <c r="E66" s="14" t="s">
        <v>698</v>
      </c>
      <c r="F66" s="14">
        <v>10</v>
      </c>
      <c r="G66" s="14"/>
    </row>
    <row r="67" spans="1:13" ht="17.399999999999999" x14ac:dyDescent="0.4">
      <c r="A67" s="171"/>
      <c r="B67" s="165"/>
      <c r="C67" s="14" t="s">
        <v>637</v>
      </c>
      <c r="D67" s="14"/>
      <c r="E67" s="14" t="s">
        <v>699</v>
      </c>
      <c r="F67" s="14">
        <v>15</v>
      </c>
      <c r="G67" s="14"/>
      <c r="I67">
        <v>4</v>
      </c>
      <c r="J67">
        <v>10</v>
      </c>
      <c r="K67">
        <v>2</v>
      </c>
      <c r="L67">
        <f t="shared" ref="L67:L75" si="3">K67*J67*I67</f>
        <v>80</v>
      </c>
      <c r="M67">
        <v>80</v>
      </c>
    </row>
    <row r="68" spans="1:13" ht="17.399999999999999" x14ac:dyDescent="0.4">
      <c r="A68" s="171"/>
      <c r="B68" s="165"/>
      <c r="C68" s="14" t="s">
        <v>589</v>
      </c>
      <c r="D68" s="14"/>
      <c r="E68" s="14" t="s">
        <v>700</v>
      </c>
      <c r="F68" s="14">
        <v>20</v>
      </c>
      <c r="G68" s="14" t="s">
        <v>697</v>
      </c>
      <c r="I68">
        <v>8</v>
      </c>
      <c r="J68">
        <v>10</v>
      </c>
      <c r="K68">
        <v>2</v>
      </c>
      <c r="L68">
        <f t="shared" si="3"/>
        <v>160</v>
      </c>
      <c r="M68">
        <f>L68-L67</f>
        <v>80</v>
      </c>
    </row>
    <row r="69" spans="1:13" ht="17.399999999999999" x14ac:dyDescent="0.4">
      <c r="A69" s="171"/>
      <c r="B69" s="165"/>
      <c r="C69" s="14" t="s">
        <v>636</v>
      </c>
      <c r="D69" s="14"/>
      <c r="E69" s="14" t="s">
        <v>701</v>
      </c>
      <c r="F69" s="14">
        <v>30</v>
      </c>
      <c r="G69" s="14"/>
      <c r="I69">
        <v>8</v>
      </c>
      <c r="J69">
        <v>15</v>
      </c>
      <c r="K69">
        <v>2</v>
      </c>
      <c r="L69">
        <f t="shared" si="3"/>
        <v>240</v>
      </c>
      <c r="M69">
        <f t="shared" ref="M69:M75" si="4">L69-L68</f>
        <v>80</v>
      </c>
    </row>
    <row r="70" spans="1:13" ht="17.399999999999999" x14ac:dyDescent="0.4">
      <c r="A70" s="171"/>
      <c r="B70" s="165"/>
      <c r="C70" s="130" t="s">
        <v>622</v>
      </c>
      <c r="D70" s="14"/>
      <c r="E70" s="14" t="s">
        <v>702</v>
      </c>
      <c r="F70" s="14">
        <v>35</v>
      </c>
      <c r="G70" s="14"/>
      <c r="I70">
        <v>12</v>
      </c>
      <c r="J70">
        <v>15</v>
      </c>
      <c r="K70">
        <v>2</v>
      </c>
      <c r="L70">
        <f t="shared" si="3"/>
        <v>360</v>
      </c>
      <c r="M70">
        <f t="shared" si="4"/>
        <v>120</v>
      </c>
    </row>
    <row r="71" spans="1:13" ht="17.399999999999999" x14ac:dyDescent="0.4">
      <c r="A71" s="171"/>
      <c r="B71" s="165"/>
      <c r="C71" s="130" t="s">
        <v>638</v>
      </c>
      <c r="D71" s="14"/>
      <c r="E71" s="14" t="s">
        <v>703</v>
      </c>
      <c r="F71" s="14">
        <v>40</v>
      </c>
      <c r="G71" s="14"/>
      <c r="I71">
        <v>12</v>
      </c>
      <c r="J71">
        <v>20</v>
      </c>
      <c r="K71">
        <v>2</v>
      </c>
      <c r="L71">
        <f t="shared" si="3"/>
        <v>480</v>
      </c>
      <c r="M71">
        <f t="shared" si="4"/>
        <v>120</v>
      </c>
    </row>
    <row r="72" spans="1:13" ht="17.399999999999999" x14ac:dyDescent="0.4">
      <c r="A72" s="171"/>
      <c r="B72" s="165"/>
      <c r="C72" s="130" t="s">
        <v>639</v>
      </c>
      <c r="D72" s="14"/>
      <c r="E72" s="14" t="s">
        <v>704</v>
      </c>
      <c r="F72" s="14">
        <v>45</v>
      </c>
      <c r="G72" s="14"/>
      <c r="I72">
        <v>16</v>
      </c>
      <c r="J72">
        <v>20</v>
      </c>
      <c r="K72">
        <v>2</v>
      </c>
      <c r="L72">
        <f t="shared" si="3"/>
        <v>640</v>
      </c>
      <c r="M72">
        <f t="shared" si="4"/>
        <v>160</v>
      </c>
    </row>
    <row r="73" spans="1:13" ht="17.399999999999999" x14ac:dyDescent="0.4">
      <c r="A73" s="171"/>
      <c r="B73" s="165"/>
      <c r="C73" s="130" t="s">
        <v>640</v>
      </c>
      <c r="D73" s="14"/>
      <c r="E73" s="14" t="s">
        <v>707</v>
      </c>
      <c r="F73" s="14">
        <v>50</v>
      </c>
      <c r="G73" s="14"/>
      <c r="I73">
        <v>16</v>
      </c>
      <c r="J73">
        <v>25</v>
      </c>
      <c r="K73">
        <v>2</v>
      </c>
      <c r="L73">
        <f t="shared" si="3"/>
        <v>800</v>
      </c>
      <c r="M73">
        <f t="shared" si="4"/>
        <v>160</v>
      </c>
    </row>
    <row r="74" spans="1:13" ht="17.399999999999999" x14ac:dyDescent="0.4">
      <c r="A74" s="171"/>
      <c r="B74" s="138"/>
      <c r="C74" s="130" t="s">
        <v>706</v>
      </c>
      <c r="D74" s="14"/>
      <c r="E74" s="14" t="s">
        <v>708</v>
      </c>
      <c r="F74" s="14">
        <v>60</v>
      </c>
      <c r="G74" s="14"/>
      <c r="I74">
        <v>20</v>
      </c>
      <c r="J74">
        <v>25</v>
      </c>
      <c r="K74">
        <v>2</v>
      </c>
      <c r="L74">
        <f t="shared" si="3"/>
        <v>1000</v>
      </c>
      <c r="M74">
        <f t="shared" si="4"/>
        <v>200</v>
      </c>
    </row>
    <row r="75" spans="1:13" ht="17.399999999999999" x14ac:dyDescent="0.4">
      <c r="A75" s="176" t="s">
        <v>481</v>
      </c>
      <c r="B75" s="182" t="s">
        <v>95</v>
      </c>
      <c r="C75" s="131" t="s">
        <v>567</v>
      </c>
      <c r="D75" s="21"/>
      <c r="E75" s="21" t="s">
        <v>96</v>
      </c>
      <c r="F75" s="140">
        <v>60</v>
      </c>
      <c r="G75" s="21"/>
      <c r="I75">
        <v>24</v>
      </c>
      <c r="J75">
        <v>30</v>
      </c>
      <c r="K75">
        <v>2</v>
      </c>
      <c r="L75">
        <f t="shared" si="3"/>
        <v>1440</v>
      </c>
      <c r="M75">
        <f t="shared" si="4"/>
        <v>440</v>
      </c>
    </row>
    <row r="76" spans="1:13" ht="17.399999999999999" x14ac:dyDescent="0.4">
      <c r="A76" s="176"/>
      <c r="B76" s="183"/>
      <c r="C76" s="131" t="s">
        <v>568</v>
      </c>
      <c r="D76" s="21"/>
      <c r="E76" s="21" t="s">
        <v>97</v>
      </c>
      <c r="F76" s="140">
        <v>80</v>
      </c>
      <c r="G76" s="21"/>
    </row>
    <row r="77" spans="1:13" ht="17.399999999999999" x14ac:dyDescent="0.4">
      <c r="A77" s="176"/>
      <c r="B77" s="183"/>
      <c r="C77" s="131" t="s">
        <v>100</v>
      </c>
      <c r="D77" s="21"/>
      <c r="E77" s="21" t="s">
        <v>98</v>
      </c>
      <c r="F77" s="140">
        <v>100</v>
      </c>
      <c r="G77" s="21" t="s">
        <v>662</v>
      </c>
    </row>
    <row r="78" spans="1:13" ht="17.399999999999999" x14ac:dyDescent="0.4">
      <c r="A78" s="176"/>
      <c r="B78" s="183"/>
      <c r="C78" s="131" t="s">
        <v>569</v>
      </c>
      <c r="D78" s="21"/>
      <c r="E78" s="21" t="s">
        <v>98</v>
      </c>
      <c r="F78" s="140">
        <v>100</v>
      </c>
      <c r="G78" s="21"/>
    </row>
    <row r="79" spans="1:13" ht="17.399999999999999" x14ac:dyDescent="0.4">
      <c r="A79" s="176"/>
      <c r="B79" s="183"/>
      <c r="C79" s="131" t="s">
        <v>570</v>
      </c>
      <c r="D79" s="21"/>
      <c r="E79" s="21" t="s">
        <v>99</v>
      </c>
      <c r="F79" s="140">
        <v>120</v>
      </c>
      <c r="G79" s="21"/>
    </row>
    <row r="80" spans="1:13" ht="17.399999999999999" x14ac:dyDescent="0.4">
      <c r="A80" s="176"/>
      <c r="B80" s="183"/>
      <c r="C80" s="131" t="s">
        <v>571</v>
      </c>
      <c r="D80" s="21"/>
      <c r="E80" s="21" t="s">
        <v>101</v>
      </c>
      <c r="F80" s="140">
        <v>140</v>
      </c>
      <c r="G80" s="21"/>
    </row>
    <row r="81" spans="1:7" ht="17.399999999999999" x14ac:dyDescent="0.4">
      <c r="A81" s="176"/>
      <c r="B81" s="183"/>
      <c r="C81" s="131" t="s">
        <v>572</v>
      </c>
      <c r="D81" s="21"/>
      <c r="E81" s="21" t="s">
        <v>660</v>
      </c>
      <c r="F81" s="131">
        <v>160</v>
      </c>
      <c r="G81" s="21"/>
    </row>
    <row r="82" spans="1:7" ht="17.399999999999999" x14ac:dyDescent="0.4">
      <c r="A82" s="176"/>
      <c r="B82" s="184"/>
      <c r="C82" s="131" t="s">
        <v>573</v>
      </c>
      <c r="D82" s="21"/>
      <c r="E82" s="21" t="s">
        <v>661</v>
      </c>
      <c r="F82" s="131">
        <v>180</v>
      </c>
      <c r="G82" s="21"/>
    </row>
    <row r="83" spans="1:7" ht="17.399999999999999" x14ac:dyDescent="0.4">
      <c r="A83" s="176"/>
      <c r="B83" s="168" t="s">
        <v>117</v>
      </c>
      <c r="C83" s="20" t="s">
        <v>118</v>
      </c>
      <c r="D83" s="25">
        <f>F83/SUM($F$83:$F$91)</f>
        <v>5.7971014492753624E-2</v>
      </c>
      <c r="E83" s="20" t="s">
        <v>655</v>
      </c>
      <c r="F83" s="20">
        <v>400</v>
      </c>
      <c r="G83" s="20" t="s">
        <v>653</v>
      </c>
    </row>
    <row r="84" spans="1:7" ht="17.399999999999999" x14ac:dyDescent="0.4">
      <c r="A84" s="176"/>
      <c r="B84" s="169"/>
      <c r="C84" s="20" t="s">
        <v>574</v>
      </c>
      <c r="D84" s="25">
        <f t="shared" ref="D84:D91" si="5">F84/SUM($F$83:$F$91)</f>
        <v>5.7971014492753624E-2</v>
      </c>
      <c r="E84" s="20" t="s">
        <v>655</v>
      </c>
      <c r="F84" s="20">
        <v>400</v>
      </c>
      <c r="G84" s="20" t="s">
        <v>119</v>
      </c>
    </row>
    <row r="85" spans="1:7" ht="17.399999999999999" x14ac:dyDescent="0.4">
      <c r="A85" s="176"/>
      <c r="B85" s="169"/>
      <c r="C85" s="20" t="s">
        <v>120</v>
      </c>
      <c r="D85" s="25">
        <f t="shared" si="5"/>
        <v>7.2463768115942032E-2</v>
      </c>
      <c r="E85" s="20" t="s">
        <v>656</v>
      </c>
      <c r="F85" s="20">
        <v>500</v>
      </c>
      <c r="G85" s="20" t="s">
        <v>654</v>
      </c>
    </row>
    <row r="86" spans="1:7" ht="17.399999999999999" x14ac:dyDescent="0.4">
      <c r="A86" s="176"/>
      <c r="B86" s="169"/>
      <c r="C86" s="20" t="s">
        <v>121</v>
      </c>
      <c r="D86" s="25">
        <f t="shared" si="5"/>
        <v>7.2463768115942032E-2</v>
      </c>
      <c r="E86" s="20" t="s">
        <v>657</v>
      </c>
      <c r="F86" s="20">
        <v>500</v>
      </c>
      <c r="G86" s="20"/>
    </row>
    <row r="87" spans="1:7" ht="17.399999999999999" x14ac:dyDescent="0.4">
      <c r="A87" s="176"/>
      <c r="B87" s="169"/>
      <c r="C87" s="20" t="s">
        <v>122</v>
      </c>
      <c r="D87" s="25">
        <f t="shared" si="5"/>
        <v>0.11594202898550725</v>
      </c>
      <c r="E87" s="20" t="s">
        <v>658</v>
      </c>
      <c r="F87" s="20">
        <v>800</v>
      </c>
      <c r="G87" s="20"/>
    </row>
    <row r="88" spans="1:7" ht="17.399999999999999" x14ac:dyDescent="0.4">
      <c r="A88" s="176"/>
      <c r="B88" s="169"/>
      <c r="C88" s="20" t="s">
        <v>123</v>
      </c>
      <c r="D88" s="25">
        <f t="shared" si="5"/>
        <v>0.11594202898550725</v>
      </c>
      <c r="E88" s="20" t="s">
        <v>705</v>
      </c>
      <c r="F88" s="20">
        <v>800</v>
      </c>
      <c r="G88" s="20"/>
    </row>
    <row r="89" spans="1:7" ht="17.399999999999999" x14ac:dyDescent="0.4">
      <c r="A89" s="176"/>
      <c r="B89" s="169"/>
      <c r="C89" s="20" t="s">
        <v>575</v>
      </c>
      <c r="D89" s="25">
        <f t="shared" si="5"/>
        <v>0.14492753623188406</v>
      </c>
      <c r="E89" s="20" t="s">
        <v>651</v>
      </c>
      <c r="F89" s="20">
        <v>1000</v>
      </c>
      <c r="G89" s="20"/>
    </row>
    <row r="90" spans="1:7" ht="17.399999999999999" x14ac:dyDescent="0.4">
      <c r="A90" s="176"/>
      <c r="B90" s="169"/>
      <c r="C90" s="20" t="s">
        <v>522</v>
      </c>
      <c r="D90" s="25">
        <f t="shared" si="5"/>
        <v>0.14492753623188406</v>
      </c>
      <c r="E90" s="20" t="s">
        <v>652</v>
      </c>
      <c r="F90" s="20">
        <v>1000</v>
      </c>
      <c r="G90" s="20"/>
    </row>
    <row r="91" spans="1:7" ht="18" thickBot="1" x14ac:dyDescent="0.45">
      <c r="A91" s="176"/>
      <c r="B91" s="169"/>
      <c r="C91" s="20" t="s">
        <v>576</v>
      </c>
      <c r="D91" s="25">
        <f t="shared" si="5"/>
        <v>0.21739130434782608</v>
      </c>
      <c r="E91" s="20" t="s">
        <v>659</v>
      </c>
      <c r="F91" s="20">
        <v>1500</v>
      </c>
      <c r="G91" s="20"/>
    </row>
    <row r="92" spans="1:7" ht="17.399999999999999" x14ac:dyDescent="0.4">
      <c r="A92" s="175" t="s">
        <v>483</v>
      </c>
      <c r="B92" s="161" t="s">
        <v>144</v>
      </c>
      <c r="C92" s="22" t="s">
        <v>145</v>
      </c>
      <c r="D92" s="22"/>
      <c r="E92" s="22" t="s">
        <v>146</v>
      </c>
      <c r="F92" s="15" t="s">
        <v>146</v>
      </c>
      <c r="G92" s="22"/>
    </row>
    <row r="93" spans="1:7" ht="17.399999999999999" x14ac:dyDescent="0.4">
      <c r="A93" s="176"/>
      <c r="B93" s="162"/>
      <c r="C93" s="22" t="s">
        <v>149</v>
      </c>
      <c r="D93" s="22"/>
      <c r="E93" s="22" t="s">
        <v>147</v>
      </c>
      <c r="F93" s="15" t="s">
        <v>147</v>
      </c>
      <c r="G93" s="22"/>
    </row>
    <row r="94" spans="1:7" ht="17.399999999999999" x14ac:dyDescent="0.4">
      <c r="A94" s="176"/>
      <c r="B94" s="162"/>
      <c r="C94" s="22" t="s">
        <v>630</v>
      </c>
      <c r="D94" s="22"/>
      <c r="E94" s="22" t="s">
        <v>148</v>
      </c>
      <c r="F94" s="15" t="s">
        <v>148</v>
      </c>
      <c r="G94" s="22"/>
    </row>
    <row r="95" spans="1:7" ht="17.399999999999999" x14ac:dyDescent="0.4">
      <c r="A95" s="176"/>
      <c r="B95" s="162"/>
      <c r="C95" s="22" t="s">
        <v>631</v>
      </c>
      <c r="D95" s="22"/>
      <c r="E95" s="22" t="s">
        <v>150</v>
      </c>
      <c r="F95" s="15" t="s">
        <v>150</v>
      </c>
      <c r="G95" s="22" t="s">
        <v>138</v>
      </c>
    </row>
    <row r="96" spans="1:7" ht="17.399999999999999" x14ac:dyDescent="0.4">
      <c r="A96" s="176"/>
      <c r="B96" s="162"/>
      <c r="C96" s="22" t="s">
        <v>632</v>
      </c>
      <c r="D96" s="22"/>
      <c r="E96" s="22" t="s">
        <v>151</v>
      </c>
      <c r="F96" s="15" t="s">
        <v>151</v>
      </c>
      <c r="G96" s="22"/>
    </row>
    <row r="97" spans="1:9" ht="17.399999999999999" x14ac:dyDescent="0.4">
      <c r="A97" s="176"/>
      <c r="B97" s="162"/>
      <c r="C97" s="22" t="s">
        <v>633</v>
      </c>
      <c r="D97" s="22"/>
      <c r="E97" s="22" t="s">
        <v>151</v>
      </c>
      <c r="F97" s="22" t="s">
        <v>151</v>
      </c>
      <c r="G97" s="22"/>
    </row>
    <row r="98" spans="1:9" ht="17.399999999999999" x14ac:dyDescent="0.4">
      <c r="A98" s="176"/>
      <c r="B98" s="162"/>
      <c r="C98" s="22" t="s">
        <v>634</v>
      </c>
      <c r="D98" s="22"/>
      <c r="E98" s="22" t="s">
        <v>152</v>
      </c>
      <c r="F98" s="22" t="s">
        <v>152</v>
      </c>
      <c r="G98" s="22"/>
    </row>
    <row r="99" spans="1:9" ht="17.399999999999999" x14ac:dyDescent="0.4">
      <c r="A99" s="176"/>
      <c r="B99" s="163"/>
      <c r="C99" s="22" t="s">
        <v>635</v>
      </c>
      <c r="D99" s="22"/>
      <c r="E99" s="22" t="s">
        <v>152</v>
      </c>
      <c r="F99" s="22" t="s">
        <v>152</v>
      </c>
      <c r="G99" s="22"/>
    </row>
    <row r="100" spans="1:9" ht="17.399999999999999" x14ac:dyDescent="0.4">
      <c r="A100" s="176"/>
      <c r="B100" s="185" t="s">
        <v>578</v>
      </c>
      <c r="C100" s="10" t="s">
        <v>155</v>
      </c>
      <c r="D100" s="26">
        <f>F100/SUM($F$100:$F$107)</f>
        <v>4.1666666666666664E-2</v>
      </c>
      <c r="E100" s="10" t="s">
        <v>153</v>
      </c>
      <c r="F100" s="10">
        <v>7500</v>
      </c>
      <c r="G100" s="10" t="s">
        <v>650</v>
      </c>
    </row>
    <row r="101" spans="1:9" ht="17.399999999999999" x14ac:dyDescent="0.4">
      <c r="A101" s="176"/>
      <c r="B101" s="185"/>
      <c r="C101" s="10" t="s">
        <v>157</v>
      </c>
      <c r="D101" s="26">
        <f t="shared" ref="D101:D107" si="6">F101/SUM($F$100:$F$107)</f>
        <v>4.1666666666666664E-2</v>
      </c>
      <c r="E101" s="10" t="s">
        <v>153</v>
      </c>
      <c r="F101" s="10">
        <v>7500</v>
      </c>
      <c r="G101" s="10" t="s">
        <v>154</v>
      </c>
    </row>
    <row r="102" spans="1:9" ht="17.399999999999999" x14ac:dyDescent="0.4">
      <c r="A102" s="176"/>
      <c r="B102" s="185"/>
      <c r="C102" s="10" t="s">
        <v>158</v>
      </c>
      <c r="D102" s="26">
        <f t="shared" si="6"/>
        <v>4.1666666666666664E-2</v>
      </c>
      <c r="E102" s="10" t="s">
        <v>153</v>
      </c>
      <c r="F102" s="10">
        <v>7500</v>
      </c>
      <c r="G102" s="10" t="s">
        <v>156</v>
      </c>
    </row>
    <row r="103" spans="1:9" ht="17.399999999999999" x14ac:dyDescent="0.4">
      <c r="A103" s="176"/>
      <c r="B103" s="185"/>
      <c r="C103" s="10" t="s">
        <v>159</v>
      </c>
      <c r="D103" s="26">
        <f t="shared" si="6"/>
        <v>4.1666666666666664E-2</v>
      </c>
      <c r="E103" s="10" t="s">
        <v>161</v>
      </c>
      <c r="F103" s="10">
        <v>7500</v>
      </c>
      <c r="G103" s="10"/>
    </row>
    <row r="104" spans="1:9" ht="17.399999999999999" x14ac:dyDescent="0.4">
      <c r="A104" s="176"/>
      <c r="B104" s="185"/>
      <c r="C104" s="10" t="s">
        <v>160</v>
      </c>
      <c r="D104" s="26">
        <f t="shared" si="6"/>
        <v>8.3333333333333329E-2</v>
      </c>
      <c r="E104" s="10" t="s">
        <v>162</v>
      </c>
      <c r="F104" s="10">
        <v>15000</v>
      </c>
      <c r="G104" s="10"/>
    </row>
    <row r="105" spans="1:9" ht="17.399999999999999" x14ac:dyDescent="0.4">
      <c r="A105" s="176"/>
      <c r="B105" s="185"/>
      <c r="C105" s="10" t="s">
        <v>523</v>
      </c>
      <c r="D105" s="26">
        <f t="shared" si="6"/>
        <v>0.16666666666666666</v>
      </c>
      <c r="E105" s="10" t="s">
        <v>649</v>
      </c>
      <c r="F105" s="10">
        <v>30000</v>
      </c>
      <c r="G105" s="10"/>
    </row>
    <row r="106" spans="1:9" ht="17.399999999999999" x14ac:dyDescent="0.4">
      <c r="A106" s="176"/>
      <c r="B106" s="185"/>
      <c r="C106" s="10" t="s">
        <v>524</v>
      </c>
      <c r="D106" s="26">
        <f t="shared" si="6"/>
        <v>0.25</v>
      </c>
      <c r="E106" s="10" t="s">
        <v>163</v>
      </c>
      <c r="F106" s="10">
        <v>45000</v>
      </c>
      <c r="G106" s="10"/>
    </row>
    <row r="107" spans="1:9" ht="17.399999999999999" x14ac:dyDescent="0.4">
      <c r="A107" s="176"/>
      <c r="B107" s="186"/>
      <c r="C107" s="10" t="s">
        <v>577</v>
      </c>
      <c r="D107" s="26">
        <f t="shared" si="6"/>
        <v>0.33333333333333331</v>
      </c>
      <c r="E107" s="10" t="s">
        <v>164</v>
      </c>
      <c r="F107" s="10">
        <v>60000</v>
      </c>
      <c r="G107" s="10"/>
    </row>
    <row r="108" spans="1:9" ht="17.399999999999999" x14ac:dyDescent="0.4">
      <c r="A108" s="192" t="s">
        <v>484</v>
      </c>
      <c r="B108" s="187" t="s">
        <v>69</v>
      </c>
      <c r="C108" s="16" t="s">
        <v>70</v>
      </c>
      <c r="D108" s="16"/>
      <c r="E108" s="16" t="s">
        <v>71</v>
      </c>
      <c r="F108" s="16"/>
      <c r="G108" s="16" t="s">
        <v>72</v>
      </c>
      <c r="I108" s="139">
        <v>110</v>
      </c>
    </row>
    <row r="109" spans="1:9" ht="13.95" customHeight="1" x14ac:dyDescent="0.4">
      <c r="A109" s="192"/>
      <c r="B109" s="188"/>
      <c r="C109" s="16" t="s">
        <v>73</v>
      </c>
      <c r="D109" s="16"/>
      <c r="E109" s="16" t="s">
        <v>74</v>
      </c>
      <c r="F109" s="16" t="s">
        <v>166</v>
      </c>
      <c r="G109" s="16" t="s">
        <v>645</v>
      </c>
      <c r="I109" s="139">
        <v>150</v>
      </c>
    </row>
    <row r="110" spans="1:9" ht="13.95" customHeight="1" x14ac:dyDescent="0.4">
      <c r="A110" s="192"/>
      <c r="B110" s="188"/>
      <c r="C110" s="16" t="s">
        <v>525</v>
      </c>
      <c r="D110" s="16"/>
      <c r="E110" s="16" t="s">
        <v>75</v>
      </c>
      <c r="F110" s="16"/>
      <c r="G110" s="16" t="s">
        <v>646</v>
      </c>
      <c r="I110" s="139">
        <v>190</v>
      </c>
    </row>
    <row r="111" spans="1:9" ht="13.95" customHeight="1" x14ac:dyDescent="0.4">
      <c r="A111" s="192"/>
      <c r="B111" s="188"/>
      <c r="C111" s="16" t="s">
        <v>526</v>
      </c>
      <c r="D111" s="16"/>
      <c r="E111" s="16" t="s">
        <v>76</v>
      </c>
      <c r="F111" s="16"/>
      <c r="G111" s="16" t="s">
        <v>647</v>
      </c>
      <c r="I111" s="139">
        <v>230</v>
      </c>
    </row>
    <row r="112" spans="1:9" ht="13.95" customHeight="1" x14ac:dyDescent="0.4">
      <c r="A112" s="192"/>
      <c r="B112" s="188"/>
      <c r="C112" s="16" t="s">
        <v>527</v>
      </c>
      <c r="D112" s="16"/>
      <c r="E112" s="16" t="s">
        <v>77</v>
      </c>
      <c r="F112" s="16"/>
      <c r="G112" s="16" t="s">
        <v>648</v>
      </c>
      <c r="I112" s="139">
        <v>300</v>
      </c>
    </row>
    <row r="113" spans="1:9" ht="13.95" customHeight="1" x14ac:dyDescent="0.4">
      <c r="A113" s="192"/>
      <c r="B113" s="188"/>
      <c r="C113" s="16" t="s">
        <v>528</v>
      </c>
      <c r="D113" s="16"/>
      <c r="E113" s="16" t="s">
        <v>642</v>
      </c>
      <c r="F113" s="16"/>
      <c r="G113" s="16"/>
      <c r="I113" s="139">
        <v>300</v>
      </c>
    </row>
    <row r="114" spans="1:9" ht="13.95" customHeight="1" x14ac:dyDescent="0.4">
      <c r="A114" s="192"/>
      <c r="B114" s="188"/>
      <c r="C114" s="16" t="s">
        <v>629</v>
      </c>
      <c r="D114" s="16"/>
      <c r="E114" s="16" t="s">
        <v>643</v>
      </c>
      <c r="F114" s="16"/>
      <c r="G114" s="16"/>
      <c r="I114" s="139">
        <v>300</v>
      </c>
    </row>
    <row r="115" spans="1:9" ht="13.95" customHeight="1" x14ac:dyDescent="0.4">
      <c r="A115" s="192"/>
      <c r="B115" s="188"/>
      <c r="C115" s="16" t="s">
        <v>529</v>
      </c>
      <c r="D115" s="16"/>
      <c r="E115" s="16" t="s">
        <v>644</v>
      </c>
      <c r="F115" s="16"/>
      <c r="G115" s="16"/>
      <c r="I115" s="139">
        <v>300</v>
      </c>
    </row>
    <row r="116" spans="1:9" ht="13.95" customHeight="1" x14ac:dyDescent="0.4">
      <c r="A116" s="192"/>
      <c r="B116" s="198" t="s">
        <v>130</v>
      </c>
      <c r="C116" s="23" t="s">
        <v>132</v>
      </c>
      <c r="D116" s="23"/>
      <c r="E116" s="23" t="s">
        <v>131</v>
      </c>
      <c r="F116" s="23"/>
      <c r="G116" s="23"/>
    </row>
    <row r="117" spans="1:9" ht="13.95" customHeight="1" x14ac:dyDescent="0.4">
      <c r="A117" s="192"/>
      <c r="B117" s="198"/>
      <c r="C117" s="23" t="s">
        <v>135</v>
      </c>
      <c r="D117" s="23"/>
      <c r="E117" s="23" t="s">
        <v>133</v>
      </c>
      <c r="F117" s="23"/>
      <c r="G117" s="23"/>
    </row>
    <row r="118" spans="1:9" ht="13.95" customHeight="1" x14ac:dyDescent="0.4">
      <c r="A118" s="192"/>
      <c r="B118" s="198"/>
      <c r="C118" s="23" t="s">
        <v>139</v>
      </c>
      <c r="D118" s="23"/>
      <c r="E118" s="23" t="s">
        <v>137</v>
      </c>
      <c r="F118" s="23" t="s">
        <v>134</v>
      </c>
      <c r="G118" s="23"/>
    </row>
    <row r="119" spans="1:9" ht="13.95" customHeight="1" x14ac:dyDescent="0.4">
      <c r="A119" s="192"/>
      <c r="B119" s="198"/>
      <c r="C119" s="23" t="s">
        <v>624</v>
      </c>
      <c r="D119" s="23" t="s">
        <v>136</v>
      </c>
      <c r="E119" s="23" t="s">
        <v>141</v>
      </c>
      <c r="F119" s="23"/>
      <c r="G119" s="23" t="s">
        <v>138</v>
      </c>
    </row>
    <row r="120" spans="1:9" ht="13.95" customHeight="1" x14ac:dyDescent="0.4">
      <c r="A120" s="192"/>
      <c r="B120" s="198"/>
      <c r="C120" s="23" t="s">
        <v>534</v>
      </c>
      <c r="D120" s="23" t="s">
        <v>140</v>
      </c>
      <c r="E120" s="23" t="s">
        <v>141</v>
      </c>
      <c r="F120" s="23" t="s">
        <v>167</v>
      </c>
      <c r="G120" s="23"/>
    </row>
    <row r="121" spans="1:9" ht="13.95" customHeight="1" x14ac:dyDescent="0.4">
      <c r="A121" s="192"/>
      <c r="B121" s="198"/>
      <c r="C121" s="23" t="s">
        <v>625</v>
      </c>
      <c r="D121" s="23"/>
      <c r="E121" s="23" t="s">
        <v>142</v>
      </c>
      <c r="F121" s="23"/>
      <c r="G121" s="23"/>
    </row>
    <row r="122" spans="1:9" ht="13.95" customHeight="1" x14ac:dyDescent="0.4">
      <c r="A122" s="192"/>
      <c r="B122" s="198"/>
      <c r="C122" s="23" t="s">
        <v>623</v>
      </c>
      <c r="D122" s="23"/>
      <c r="E122" s="23" t="s">
        <v>143</v>
      </c>
      <c r="F122" s="23"/>
      <c r="G122" s="23"/>
    </row>
    <row r="123" spans="1:9" ht="13.95" customHeight="1" x14ac:dyDescent="0.25"/>
    <row r="124" spans="1:9" ht="13.95" customHeight="1" x14ac:dyDescent="0.25"/>
    <row r="125" spans="1:9" ht="13.95" customHeight="1" x14ac:dyDescent="0.25"/>
    <row r="126" spans="1:9" ht="13.95" customHeight="1" x14ac:dyDescent="0.25"/>
    <row r="127" spans="1:9" ht="13.95" customHeight="1" x14ac:dyDescent="0.25"/>
    <row r="128" spans="1:9" ht="19.2" x14ac:dyDescent="0.4">
      <c r="A128" s="28" t="s">
        <v>176</v>
      </c>
    </row>
    <row r="129" spans="1:7" ht="17.399999999999999" x14ac:dyDescent="0.25">
      <c r="A129" s="9" t="s">
        <v>34</v>
      </c>
      <c r="B129" s="180" t="s">
        <v>168</v>
      </c>
      <c r="C129" s="181"/>
      <c r="D129" s="80" t="s">
        <v>169</v>
      </c>
      <c r="E129" s="80" t="s">
        <v>407</v>
      </c>
      <c r="F129" s="80" t="s">
        <v>406</v>
      </c>
      <c r="G129" s="9" t="s">
        <v>170</v>
      </c>
    </row>
    <row r="130" spans="1:7" ht="17.399999999999999" x14ac:dyDescent="0.4">
      <c r="A130" s="18">
        <v>1</v>
      </c>
      <c r="B130" s="199" t="s">
        <v>171</v>
      </c>
      <c r="C130" s="200"/>
      <c r="D130" s="18">
        <v>300</v>
      </c>
      <c r="E130" s="78">
        <v>656</v>
      </c>
      <c r="F130" s="18">
        <v>656</v>
      </c>
      <c r="G130" s="27">
        <f t="shared" ref="G130:G135" si="7">D130/F130</f>
        <v>0.45731707317073172</v>
      </c>
    </row>
    <row r="131" spans="1:7" ht="17.399999999999999" x14ac:dyDescent="0.4">
      <c r="A131" s="18">
        <v>2</v>
      </c>
      <c r="B131" s="199" t="s">
        <v>172</v>
      </c>
      <c r="C131" s="200"/>
      <c r="D131" s="18">
        <v>300</v>
      </c>
      <c r="E131" s="78">
        <v>556</v>
      </c>
      <c r="F131" s="18">
        <v>356</v>
      </c>
      <c r="G131" s="27">
        <f t="shared" si="7"/>
        <v>0.84269662921348309</v>
      </c>
    </row>
    <row r="132" spans="1:7" ht="17.399999999999999" x14ac:dyDescent="0.4">
      <c r="A132" s="143">
        <v>3</v>
      </c>
      <c r="B132" s="199" t="s">
        <v>717</v>
      </c>
      <c r="C132" s="200"/>
      <c r="D132" s="143">
        <v>300</v>
      </c>
      <c r="E132" s="143">
        <v>556</v>
      </c>
      <c r="F132" s="143">
        <v>356</v>
      </c>
      <c r="G132" s="27">
        <f t="shared" ref="G132" si="8">D132/F132</f>
        <v>0.84269662921348309</v>
      </c>
    </row>
    <row r="133" spans="1:7" ht="17.399999999999999" x14ac:dyDescent="0.4">
      <c r="A133" s="143">
        <v>4</v>
      </c>
      <c r="B133" s="199" t="s">
        <v>173</v>
      </c>
      <c r="C133" s="200"/>
      <c r="D133" s="18">
        <v>300</v>
      </c>
      <c r="E133" s="78">
        <v>516</v>
      </c>
      <c r="F133" s="18">
        <v>516</v>
      </c>
      <c r="G133" s="27">
        <f t="shared" si="7"/>
        <v>0.58139534883720934</v>
      </c>
    </row>
    <row r="134" spans="1:7" ht="17.399999999999999" x14ac:dyDescent="0.4">
      <c r="A134" s="143">
        <v>5</v>
      </c>
      <c r="B134" s="199" t="s">
        <v>174</v>
      </c>
      <c r="C134" s="200"/>
      <c r="D134" s="18">
        <v>500</v>
      </c>
      <c r="E134" s="78">
        <v>856</v>
      </c>
      <c r="F134" s="18">
        <v>556</v>
      </c>
      <c r="G134" s="27">
        <f t="shared" si="7"/>
        <v>0.89928057553956831</v>
      </c>
    </row>
    <row r="135" spans="1:7" ht="17.399999999999999" x14ac:dyDescent="0.4">
      <c r="A135" s="143">
        <v>6</v>
      </c>
      <c r="B135" s="199" t="s">
        <v>175</v>
      </c>
      <c r="C135" s="200"/>
      <c r="D135" s="18">
        <v>800</v>
      </c>
      <c r="E135" s="78">
        <v>1306</v>
      </c>
      <c r="F135" s="18">
        <v>1056</v>
      </c>
      <c r="G135" s="27">
        <f t="shared" si="7"/>
        <v>0.75757575757575757</v>
      </c>
    </row>
  </sheetData>
  <mergeCells count="27">
    <mergeCell ref="B135:C135"/>
    <mergeCell ref="B130:C130"/>
    <mergeCell ref="B131:C131"/>
    <mergeCell ref="B132:C132"/>
    <mergeCell ref="B133:C133"/>
    <mergeCell ref="B134:C134"/>
    <mergeCell ref="B21:B29"/>
    <mergeCell ref="A3:A29"/>
    <mergeCell ref="A30:A58"/>
    <mergeCell ref="B59:B64"/>
    <mergeCell ref="B129:C129"/>
    <mergeCell ref="B75:B82"/>
    <mergeCell ref="B100:B107"/>
    <mergeCell ref="A92:A107"/>
    <mergeCell ref="B108:B115"/>
    <mergeCell ref="B3:B10"/>
    <mergeCell ref="A108:A122"/>
    <mergeCell ref="A75:A91"/>
    <mergeCell ref="B11:B20"/>
    <mergeCell ref="B30:B40"/>
    <mergeCell ref="B50:B58"/>
    <mergeCell ref="B116:B122"/>
    <mergeCell ref="B92:B99"/>
    <mergeCell ref="B66:B73"/>
    <mergeCell ref="B41:B49"/>
    <mergeCell ref="B83:B91"/>
    <mergeCell ref="A59:A74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6805-2794-4A64-ABA1-5FDD0A0AA990}">
  <sheetPr>
    <tabColor theme="5"/>
  </sheetPr>
  <dimension ref="A1:I13"/>
  <sheetViews>
    <sheetView workbookViewId="0">
      <selection activeCell="E21" sqref="E21"/>
    </sheetView>
  </sheetViews>
  <sheetFormatPr defaultRowHeight="13.8" x14ac:dyDescent="0.25"/>
  <sheetData>
    <row r="1" spans="1:9" x14ac:dyDescent="0.25">
      <c r="A1" s="145" t="s">
        <v>718</v>
      </c>
      <c r="C1" t="s">
        <v>719</v>
      </c>
      <c r="E1" t="s">
        <v>720</v>
      </c>
      <c r="G1" t="s">
        <v>721</v>
      </c>
    </row>
    <row r="2" spans="1:9" x14ac:dyDescent="0.25">
      <c r="A2" t="s">
        <v>722</v>
      </c>
      <c r="B2" t="s">
        <v>723</v>
      </c>
      <c r="C2" t="s">
        <v>724</v>
      </c>
      <c r="D2" t="s">
        <v>725</v>
      </c>
      <c r="E2" t="s">
        <v>726</v>
      </c>
      <c r="F2" t="s">
        <v>727</v>
      </c>
      <c r="G2" t="s">
        <v>728</v>
      </c>
      <c r="H2" t="s">
        <v>725</v>
      </c>
    </row>
    <row r="3" spans="1:9" x14ac:dyDescent="0.25">
      <c r="A3" t="s">
        <v>729</v>
      </c>
      <c r="B3" t="s">
        <v>730</v>
      </c>
      <c r="C3" t="s">
        <v>724</v>
      </c>
      <c r="D3" t="s">
        <v>725</v>
      </c>
      <c r="E3" t="s">
        <v>731</v>
      </c>
      <c r="F3" t="s">
        <v>732</v>
      </c>
      <c r="G3" t="s">
        <v>733</v>
      </c>
      <c r="H3" t="s">
        <v>725</v>
      </c>
    </row>
    <row r="4" spans="1:9" x14ac:dyDescent="0.25">
      <c r="A4" t="s">
        <v>734</v>
      </c>
      <c r="B4" t="s">
        <v>735</v>
      </c>
      <c r="C4" t="s">
        <v>724</v>
      </c>
      <c r="D4" t="s">
        <v>725</v>
      </c>
      <c r="E4" t="s">
        <v>736</v>
      </c>
      <c r="F4" t="s">
        <v>737</v>
      </c>
      <c r="G4" t="s">
        <v>738</v>
      </c>
      <c r="H4" t="s">
        <v>725</v>
      </c>
    </row>
    <row r="5" spans="1:9" x14ac:dyDescent="0.25">
      <c r="A5" t="s">
        <v>739</v>
      </c>
      <c r="B5" t="s">
        <v>740</v>
      </c>
      <c r="C5" t="s">
        <v>724</v>
      </c>
      <c r="D5" t="s">
        <v>741</v>
      </c>
      <c r="E5" t="s">
        <v>742</v>
      </c>
      <c r="F5" t="s">
        <v>743</v>
      </c>
      <c r="G5" t="s">
        <v>19</v>
      </c>
    </row>
    <row r="8" spans="1:9" x14ac:dyDescent="0.25">
      <c r="E8" t="s">
        <v>744</v>
      </c>
      <c r="I8" t="s">
        <v>745</v>
      </c>
    </row>
    <row r="9" spans="1:9" x14ac:dyDescent="0.25">
      <c r="E9" t="s">
        <v>746</v>
      </c>
      <c r="F9" t="s">
        <v>747</v>
      </c>
      <c r="H9" t="s">
        <v>748</v>
      </c>
      <c r="I9">
        <v>20</v>
      </c>
    </row>
    <row r="10" spans="1:9" x14ac:dyDescent="0.25">
      <c r="A10" t="s">
        <v>749</v>
      </c>
      <c r="E10" t="s">
        <v>750</v>
      </c>
      <c r="F10" t="s">
        <v>751</v>
      </c>
      <c r="H10" t="s">
        <v>752</v>
      </c>
      <c r="I10">
        <v>50</v>
      </c>
    </row>
    <row r="11" spans="1:9" x14ac:dyDescent="0.25">
      <c r="E11" t="s">
        <v>753</v>
      </c>
      <c r="F11" t="s">
        <v>754</v>
      </c>
      <c r="H11" t="s">
        <v>755</v>
      </c>
      <c r="I11">
        <v>50</v>
      </c>
    </row>
    <row r="12" spans="1:9" x14ac:dyDescent="0.25">
      <c r="E12" t="s">
        <v>756</v>
      </c>
      <c r="F12" t="s">
        <v>757</v>
      </c>
      <c r="H12" t="s">
        <v>758</v>
      </c>
      <c r="I12">
        <v>80</v>
      </c>
    </row>
    <row r="13" spans="1:9" x14ac:dyDescent="0.25">
      <c r="H13" t="s">
        <v>759</v>
      </c>
      <c r="I13">
        <v>100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0D97-3F0A-48B4-8918-A9DA5B56C0F2}">
  <sheetPr>
    <tabColor theme="5"/>
  </sheetPr>
  <dimension ref="A1:H36"/>
  <sheetViews>
    <sheetView zoomScale="99" zoomScaleNormal="99" workbookViewId="0">
      <selection activeCell="G22" sqref="G22"/>
    </sheetView>
  </sheetViews>
  <sheetFormatPr defaultRowHeight="13.8" x14ac:dyDescent="0.25"/>
  <cols>
    <col min="1" max="1" width="31.88671875" bestFit="1" customWidth="1"/>
    <col min="2" max="2" width="17.33203125" bestFit="1" customWidth="1"/>
    <col min="3" max="3" width="20.44140625" bestFit="1" customWidth="1"/>
    <col min="4" max="4" width="11.77734375" bestFit="1" customWidth="1"/>
    <col min="5" max="5" width="11" bestFit="1" customWidth="1"/>
    <col min="6" max="7" width="37.21875" bestFit="1" customWidth="1"/>
  </cols>
  <sheetData>
    <row r="1" spans="1:7" x14ac:dyDescent="0.25">
      <c r="A1" t="s">
        <v>177</v>
      </c>
    </row>
    <row r="4" spans="1:7" ht="17.399999999999999" x14ac:dyDescent="0.4">
      <c r="A4" s="170" t="s">
        <v>178</v>
      </c>
      <c r="B4" s="18" t="s">
        <v>199</v>
      </c>
      <c r="C4" s="18" t="s">
        <v>35</v>
      </c>
      <c r="D4" s="18" t="s">
        <v>36</v>
      </c>
      <c r="E4" s="18" t="s">
        <v>37</v>
      </c>
      <c r="G4" s="29" t="s">
        <v>200</v>
      </c>
    </row>
    <row r="5" spans="1:7" ht="17.399999999999999" x14ac:dyDescent="0.4">
      <c r="A5" s="171"/>
      <c r="B5" s="8">
        <v>1</v>
      </c>
      <c r="C5" s="95" t="s">
        <v>179</v>
      </c>
      <c r="D5" s="18" t="s">
        <v>180</v>
      </c>
      <c r="E5" s="18" t="s">
        <v>181</v>
      </c>
      <c r="G5" s="29">
        <v>3500</v>
      </c>
    </row>
    <row r="6" spans="1:7" ht="17.399999999999999" x14ac:dyDescent="0.4">
      <c r="A6" s="171"/>
      <c r="B6" s="8" t="s">
        <v>182</v>
      </c>
      <c r="C6" s="18" t="s">
        <v>183</v>
      </c>
      <c r="D6" s="18" t="s">
        <v>184</v>
      </c>
      <c r="E6" s="18" t="s">
        <v>185</v>
      </c>
      <c r="G6" s="29">
        <v>3000</v>
      </c>
    </row>
    <row r="7" spans="1:7" ht="17.399999999999999" x14ac:dyDescent="0.4">
      <c r="A7" s="171"/>
      <c r="B7" s="8" t="s">
        <v>186</v>
      </c>
      <c r="C7" s="18" t="s">
        <v>187</v>
      </c>
      <c r="D7" s="18" t="s">
        <v>188</v>
      </c>
      <c r="E7" s="18" t="s">
        <v>189</v>
      </c>
      <c r="G7" s="29">
        <v>2500</v>
      </c>
    </row>
    <row r="8" spans="1:7" ht="17.399999999999999" x14ac:dyDescent="0.4">
      <c r="A8" s="171"/>
      <c r="B8" s="8" t="s">
        <v>190</v>
      </c>
      <c r="C8" s="18" t="s">
        <v>191</v>
      </c>
      <c r="D8" s="18" t="s">
        <v>192</v>
      </c>
      <c r="E8" s="18" t="s">
        <v>193</v>
      </c>
      <c r="G8" s="29">
        <v>1500</v>
      </c>
    </row>
    <row r="9" spans="1:7" ht="17.399999999999999" x14ac:dyDescent="0.4">
      <c r="A9" s="201"/>
      <c r="B9" s="8" t="s">
        <v>194</v>
      </c>
      <c r="C9" s="18" t="s">
        <v>195</v>
      </c>
      <c r="D9" s="18" t="s">
        <v>196</v>
      </c>
      <c r="E9" s="18" t="s">
        <v>15</v>
      </c>
      <c r="G9" s="29" t="s">
        <v>197</v>
      </c>
    </row>
    <row r="12" spans="1:7" x14ac:dyDescent="0.25">
      <c r="B12" t="s">
        <v>198</v>
      </c>
    </row>
    <row r="13" spans="1:7" x14ac:dyDescent="0.25">
      <c r="B13" s="30"/>
    </row>
    <row r="16" spans="1:7" x14ac:dyDescent="0.25">
      <c r="A16" t="s">
        <v>416</v>
      </c>
      <c r="B16" t="s">
        <v>417</v>
      </c>
      <c r="C16" t="s">
        <v>415</v>
      </c>
    </row>
    <row r="17" spans="1:8" x14ac:dyDescent="0.25">
      <c r="A17" s="79">
        <v>14289</v>
      </c>
      <c r="B17" s="97">
        <v>10000</v>
      </c>
      <c r="C17" t="s">
        <v>418</v>
      </c>
      <c r="G17">
        <v>5000</v>
      </c>
      <c r="H17">
        <v>5000</v>
      </c>
    </row>
    <row r="18" spans="1:8" x14ac:dyDescent="0.25">
      <c r="A18" s="79">
        <v>18305</v>
      </c>
      <c r="B18" s="3">
        <v>15000</v>
      </c>
      <c r="C18" t="s">
        <v>419</v>
      </c>
      <c r="G18">
        <v>8000</v>
      </c>
      <c r="H18">
        <v>6000</v>
      </c>
    </row>
    <row r="19" spans="1:8" x14ac:dyDescent="0.25">
      <c r="A19" s="79">
        <v>20543</v>
      </c>
      <c r="B19" s="3">
        <v>20000</v>
      </c>
      <c r="C19" t="s">
        <v>424</v>
      </c>
      <c r="G19">
        <v>10000</v>
      </c>
      <c r="H19">
        <v>7000</v>
      </c>
    </row>
    <row r="20" spans="1:8" x14ac:dyDescent="0.25">
      <c r="A20" s="79">
        <v>23816</v>
      </c>
      <c r="B20" s="3">
        <v>25000</v>
      </c>
      <c r="C20" t="s">
        <v>421</v>
      </c>
      <c r="G20">
        <v>12000</v>
      </c>
      <c r="H20">
        <v>8000</v>
      </c>
    </row>
    <row r="21" spans="1:8" x14ac:dyDescent="0.25">
      <c r="A21" s="79">
        <v>26830</v>
      </c>
      <c r="B21" s="3">
        <v>30000</v>
      </c>
      <c r="C21" t="s">
        <v>420</v>
      </c>
      <c r="G21">
        <v>15000</v>
      </c>
      <c r="H21">
        <v>9000</v>
      </c>
    </row>
    <row r="22" spans="1:8" x14ac:dyDescent="0.25">
      <c r="A22" s="79">
        <v>32285</v>
      </c>
      <c r="B22" s="3">
        <v>35000</v>
      </c>
      <c r="C22" t="s">
        <v>422</v>
      </c>
      <c r="G22">
        <v>20000</v>
      </c>
      <c r="H22">
        <v>10000</v>
      </c>
    </row>
    <row r="23" spans="1:8" x14ac:dyDescent="0.25">
      <c r="A23" s="79">
        <v>36262</v>
      </c>
      <c r="B23" s="79"/>
    </row>
    <row r="24" spans="1:8" x14ac:dyDescent="0.25">
      <c r="C24" t="s">
        <v>423</v>
      </c>
    </row>
    <row r="30" spans="1:8" x14ac:dyDescent="0.25">
      <c r="B30" t="s">
        <v>425</v>
      </c>
      <c r="C30">
        <v>23000</v>
      </c>
    </row>
    <row r="31" spans="1:8" x14ac:dyDescent="0.25">
      <c r="C31">
        <v>25000</v>
      </c>
    </row>
    <row r="32" spans="1:8" x14ac:dyDescent="0.25">
      <c r="C32">
        <v>27000</v>
      </c>
    </row>
    <row r="33" spans="3:3" x14ac:dyDescent="0.25">
      <c r="C33">
        <v>29000</v>
      </c>
    </row>
    <row r="34" spans="3:3" x14ac:dyDescent="0.25">
      <c r="C34">
        <v>31000</v>
      </c>
    </row>
    <row r="35" spans="3:3" x14ac:dyDescent="0.25">
      <c r="C35">
        <v>33000</v>
      </c>
    </row>
    <row r="36" spans="3:3" x14ac:dyDescent="0.25">
      <c r="C36">
        <v>35000</v>
      </c>
    </row>
  </sheetData>
  <mergeCells count="1">
    <mergeCell ref="A4:A9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385D-DA31-4362-8EDF-E71893ED0E6A}">
  <sheetPr>
    <tabColor theme="5"/>
  </sheetPr>
  <dimension ref="A1:H20"/>
  <sheetViews>
    <sheetView zoomScaleNormal="100" workbookViewId="0">
      <selection activeCell="B21" sqref="B21"/>
    </sheetView>
  </sheetViews>
  <sheetFormatPr defaultRowHeight="13.8" x14ac:dyDescent="0.25"/>
  <cols>
    <col min="1" max="1" width="20.21875" bestFit="1" customWidth="1"/>
    <col min="2" max="2" width="41.109375" customWidth="1"/>
  </cols>
  <sheetData>
    <row r="1" spans="1:8" x14ac:dyDescent="0.25">
      <c r="A1" t="s">
        <v>510</v>
      </c>
    </row>
    <row r="2" spans="1:8" x14ac:dyDescent="0.25">
      <c r="A2" t="s">
        <v>472</v>
      </c>
      <c r="B2" t="s">
        <v>473</v>
      </c>
      <c r="C2" t="s">
        <v>485</v>
      </c>
      <c r="D2">
        <v>2280</v>
      </c>
    </row>
    <row r="3" spans="1:8" x14ac:dyDescent="0.25">
      <c r="A3">
        <v>10</v>
      </c>
      <c r="B3" t="s">
        <v>499</v>
      </c>
      <c r="C3">
        <f>$D$2*(ROW()-2)</f>
        <v>2280</v>
      </c>
      <c r="G3" t="s">
        <v>794</v>
      </c>
    </row>
    <row r="4" spans="1:8" x14ac:dyDescent="0.25">
      <c r="A4">
        <v>20</v>
      </c>
      <c r="B4" t="s">
        <v>500</v>
      </c>
      <c r="C4">
        <f t="shared" ref="C4:C8" si="0">$D$2*(ROW()-2)</f>
        <v>4560</v>
      </c>
      <c r="G4" t="s">
        <v>795</v>
      </c>
    </row>
    <row r="5" spans="1:8" x14ac:dyDescent="0.25">
      <c r="A5">
        <v>30</v>
      </c>
      <c r="B5" t="s">
        <v>501</v>
      </c>
      <c r="C5">
        <f t="shared" si="0"/>
        <v>6840</v>
      </c>
      <c r="G5" t="s">
        <v>796</v>
      </c>
    </row>
    <row r="6" spans="1:8" x14ac:dyDescent="0.25">
      <c r="A6">
        <v>40</v>
      </c>
      <c r="B6" t="s">
        <v>502</v>
      </c>
      <c r="C6">
        <f t="shared" si="0"/>
        <v>9120</v>
      </c>
      <c r="G6" t="s">
        <v>797</v>
      </c>
    </row>
    <row r="7" spans="1:8" x14ac:dyDescent="0.25">
      <c r="A7">
        <v>50</v>
      </c>
      <c r="B7" t="s">
        <v>503</v>
      </c>
      <c r="C7">
        <f t="shared" si="0"/>
        <v>11400</v>
      </c>
      <c r="G7" t="s">
        <v>798</v>
      </c>
    </row>
    <row r="8" spans="1:8" x14ac:dyDescent="0.25">
      <c r="A8">
        <v>60</v>
      </c>
      <c r="B8" t="s">
        <v>504</v>
      </c>
      <c r="C8">
        <f t="shared" si="0"/>
        <v>13680</v>
      </c>
      <c r="G8" t="s">
        <v>799</v>
      </c>
    </row>
    <row r="10" spans="1:8" x14ac:dyDescent="0.25">
      <c r="B10" s="30" t="s">
        <v>474</v>
      </c>
    </row>
    <row r="13" spans="1:8" x14ac:dyDescent="0.25">
      <c r="E13">
        <v>100</v>
      </c>
    </row>
    <row r="14" spans="1:8" x14ac:dyDescent="0.25">
      <c r="A14" t="s">
        <v>475</v>
      </c>
    </row>
    <row r="15" spans="1:8" x14ac:dyDescent="0.25">
      <c r="A15" t="s">
        <v>476</v>
      </c>
      <c r="B15" t="s">
        <v>473</v>
      </c>
      <c r="C15" t="s">
        <v>485</v>
      </c>
      <c r="E15" t="s">
        <v>509</v>
      </c>
    </row>
    <row r="16" spans="1:8" x14ac:dyDescent="0.25">
      <c r="A16">
        <v>10</v>
      </c>
      <c r="B16" t="s">
        <v>505</v>
      </c>
      <c r="C16">
        <f t="shared" ref="C16:C20" si="1">$E$13*A16</f>
        <v>1000</v>
      </c>
      <c r="E16">
        <v>200</v>
      </c>
      <c r="H16" t="s">
        <v>800</v>
      </c>
    </row>
    <row r="17" spans="1:8" x14ac:dyDescent="0.25">
      <c r="A17">
        <v>30</v>
      </c>
      <c r="B17" t="s">
        <v>507</v>
      </c>
      <c r="C17">
        <f t="shared" si="1"/>
        <v>3000</v>
      </c>
      <c r="E17">
        <v>416</v>
      </c>
      <c r="H17" t="s">
        <v>801</v>
      </c>
    </row>
    <row r="18" spans="1:8" x14ac:dyDescent="0.25">
      <c r="A18">
        <v>50</v>
      </c>
      <c r="B18" t="s">
        <v>506</v>
      </c>
      <c r="C18">
        <f t="shared" si="1"/>
        <v>5000</v>
      </c>
      <c r="E18">
        <v>650</v>
      </c>
      <c r="H18" t="s">
        <v>802</v>
      </c>
    </row>
    <row r="19" spans="1:8" x14ac:dyDescent="0.25">
      <c r="A19">
        <v>80</v>
      </c>
      <c r="B19" t="s">
        <v>508</v>
      </c>
      <c r="C19">
        <f t="shared" si="1"/>
        <v>8000</v>
      </c>
      <c r="E19">
        <v>1250</v>
      </c>
      <c r="H19" t="s">
        <v>803</v>
      </c>
    </row>
    <row r="20" spans="1:8" x14ac:dyDescent="0.25">
      <c r="A20">
        <v>120</v>
      </c>
      <c r="B20" s="30" t="s">
        <v>487</v>
      </c>
      <c r="C20">
        <f t="shared" si="1"/>
        <v>12000</v>
      </c>
      <c r="E20">
        <v>5000</v>
      </c>
      <c r="H20" t="s">
        <v>804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7A559-C203-4E40-A543-31987478A268}">
  <sheetPr>
    <tabColor theme="5"/>
  </sheetPr>
  <dimension ref="A1:Q44"/>
  <sheetViews>
    <sheetView topLeftCell="F1" zoomScaleNormal="100" workbookViewId="0">
      <selection activeCell="M20" sqref="M20"/>
    </sheetView>
  </sheetViews>
  <sheetFormatPr defaultRowHeight="13.8" x14ac:dyDescent="0.25"/>
  <cols>
    <col min="2" max="3" width="10.5546875" bestFit="1" customWidth="1"/>
    <col min="4" max="4" width="11.6640625" bestFit="1" customWidth="1"/>
    <col min="5" max="5" width="43.5546875" bestFit="1" customWidth="1"/>
    <col min="12" max="12" width="12.21875" customWidth="1"/>
    <col min="13" max="13" width="12.77734375" customWidth="1"/>
    <col min="14" max="14" width="14.6640625" customWidth="1"/>
    <col min="15" max="15" width="48.21875" customWidth="1"/>
  </cols>
  <sheetData>
    <row r="1" spans="1:17" x14ac:dyDescent="0.25">
      <c r="A1" s="106" t="s">
        <v>201</v>
      </c>
      <c r="B1" s="106"/>
      <c r="C1" s="106"/>
      <c r="D1" s="106"/>
      <c r="E1" s="106"/>
      <c r="F1" s="106"/>
      <c r="G1" s="106"/>
      <c r="H1" s="106"/>
      <c r="L1" t="s">
        <v>469</v>
      </c>
    </row>
    <row r="2" spans="1:17" x14ac:dyDescent="0.25">
      <c r="A2" s="106" t="s">
        <v>202</v>
      </c>
      <c r="B2" s="106"/>
      <c r="C2" s="106"/>
      <c r="D2" s="106"/>
      <c r="E2" s="106"/>
      <c r="F2" s="106"/>
      <c r="G2" s="106"/>
      <c r="H2" s="106"/>
      <c r="L2" t="s">
        <v>427</v>
      </c>
    </row>
    <row r="3" spans="1:17" ht="17.399999999999999" x14ac:dyDescent="0.25">
      <c r="A3" s="106"/>
      <c r="B3" s="106"/>
      <c r="C3" s="106"/>
      <c r="D3" s="106"/>
      <c r="E3" s="106"/>
      <c r="F3" s="106"/>
      <c r="G3" s="106"/>
      <c r="H3" s="106"/>
      <c r="L3" s="31" t="s">
        <v>207</v>
      </c>
      <c r="M3" s="31" t="s">
        <v>208</v>
      </c>
      <c r="N3" s="31" t="s">
        <v>209</v>
      </c>
      <c r="O3" s="31" t="s">
        <v>210</v>
      </c>
    </row>
    <row r="4" spans="1:17" ht="15.6" x14ac:dyDescent="0.35">
      <c r="A4" s="106"/>
      <c r="B4" s="106"/>
      <c r="C4" s="106"/>
      <c r="D4" s="106"/>
      <c r="E4" s="106"/>
      <c r="F4" s="106"/>
      <c r="G4" s="106"/>
      <c r="H4" s="106"/>
      <c r="L4" s="87">
        <v>1</v>
      </c>
      <c r="M4" s="83" t="s">
        <v>429</v>
      </c>
      <c r="N4" s="83" t="s">
        <v>488</v>
      </c>
      <c r="O4" s="73" t="s">
        <v>455</v>
      </c>
      <c r="P4" s="86" t="s">
        <v>434</v>
      </c>
      <c r="Q4" s="89"/>
    </row>
    <row r="5" spans="1:17" ht="15.6" x14ac:dyDescent="0.35">
      <c r="A5" s="106"/>
      <c r="B5" s="106"/>
      <c r="C5" s="106"/>
      <c r="D5" s="106"/>
      <c r="E5" s="106"/>
      <c r="F5" s="106"/>
      <c r="G5" s="106"/>
      <c r="H5" s="106"/>
      <c r="L5" s="87">
        <v>2</v>
      </c>
      <c r="M5" s="83" t="s">
        <v>429</v>
      </c>
      <c r="N5" s="83" t="s">
        <v>489</v>
      </c>
      <c r="O5" s="73" t="s">
        <v>455</v>
      </c>
      <c r="P5" s="86" t="s">
        <v>434</v>
      </c>
      <c r="Q5" s="89"/>
    </row>
    <row r="6" spans="1:17" ht="15.6" x14ac:dyDescent="0.35">
      <c r="A6" s="106"/>
      <c r="B6" s="106"/>
      <c r="C6" s="106"/>
      <c r="D6" s="106"/>
      <c r="E6" s="106"/>
      <c r="F6" s="106"/>
      <c r="G6" s="106"/>
      <c r="H6" s="106"/>
      <c r="L6" s="98">
        <v>3</v>
      </c>
      <c r="M6" s="98" t="s">
        <v>428</v>
      </c>
      <c r="N6" s="98" t="s">
        <v>490</v>
      </c>
      <c r="O6" s="99" t="s">
        <v>456</v>
      </c>
      <c r="P6" s="100" t="s">
        <v>435</v>
      </c>
      <c r="Q6" s="89"/>
    </row>
    <row r="7" spans="1:17" ht="15.6" x14ac:dyDescent="0.35">
      <c r="A7" s="106"/>
      <c r="B7" s="106"/>
      <c r="C7" s="106"/>
      <c r="D7" s="106"/>
      <c r="E7" s="106"/>
      <c r="F7" s="106"/>
      <c r="G7" s="106"/>
      <c r="H7" s="106"/>
      <c r="L7" s="98">
        <v>4</v>
      </c>
      <c r="M7" s="98" t="s">
        <v>428</v>
      </c>
      <c r="N7" s="98" t="s">
        <v>491</v>
      </c>
      <c r="O7" s="99" t="s">
        <v>456</v>
      </c>
      <c r="P7" s="100" t="s">
        <v>434</v>
      </c>
      <c r="Q7" s="89"/>
    </row>
    <row r="8" spans="1:17" ht="15.6" x14ac:dyDescent="0.35">
      <c r="A8" s="106"/>
      <c r="B8" s="106"/>
      <c r="C8" s="106"/>
      <c r="D8" s="106"/>
      <c r="E8" s="106"/>
      <c r="F8" s="106"/>
      <c r="G8" s="106"/>
      <c r="H8" s="106"/>
      <c r="L8" s="87">
        <v>5</v>
      </c>
      <c r="M8" s="83" t="s">
        <v>428</v>
      </c>
      <c r="N8" s="83" t="s">
        <v>13</v>
      </c>
      <c r="O8" s="33" t="s">
        <v>456</v>
      </c>
      <c r="P8" s="86" t="s">
        <v>434</v>
      </c>
      <c r="Q8" s="89"/>
    </row>
    <row r="9" spans="1:17" ht="15.6" x14ac:dyDescent="0.35">
      <c r="A9" s="106"/>
      <c r="B9" s="106"/>
      <c r="C9" s="106"/>
      <c r="D9" s="106"/>
      <c r="E9" s="106"/>
      <c r="F9" s="106"/>
      <c r="G9" s="106"/>
      <c r="H9" s="106"/>
      <c r="L9" s="87">
        <v>6</v>
      </c>
      <c r="M9" s="83" t="s">
        <v>428</v>
      </c>
      <c r="N9" s="83" t="s">
        <v>492</v>
      </c>
      <c r="O9" s="33" t="s">
        <v>456</v>
      </c>
      <c r="P9" s="86" t="s">
        <v>433</v>
      </c>
      <c r="Q9" s="89"/>
    </row>
    <row r="10" spans="1:17" ht="15.6" x14ac:dyDescent="0.35">
      <c r="A10" s="106"/>
      <c r="B10" s="106"/>
      <c r="C10" s="106"/>
      <c r="D10" s="106"/>
      <c r="E10" s="106"/>
      <c r="F10" s="106"/>
      <c r="G10" s="106"/>
      <c r="H10" s="106"/>
      <c r="L10" s="84">
        <v>7</v>
      </c>
      <c r="M10" s="84" t="s">
        <v>428</v>
      </c>
      <c r="N10" s="84" t="s">
        <v>493</v>
      </c>
      <c r="O10" s="85" t="s">
        <v>430</v>
      </c>
      <c r="P10" s="88" t="s">
        <v>435</v>
      </c>
      <c r="Q10" s="88" t="s">
        <v>432</v>
      </c>
    </row>
    <row r="11" spans="1:17" ht="15.6" x14ac:dyDescent="0.35">
      <c r="A11" s="106"/>
      <c r="B11" s="106"/>
      <c r="C11" s="106"/>
      <c r="D11" s="106"/>
      <c r="E11" s="106"/>
      <c r="F11" s="106"/>
      <c r="G11" s="106"/>
      <c r="H11" s="106"/>
      <c r="L11" s="87">
        <v>8</v>
      </c>
      <c r="M11" s="83" t="s">
        <v>428</v>
      </c>
      <c r="N11" s="83" t="s">
        <v>494</v>
      </c>
      <c r="O11" s="33" t="s">
        <v>497</v>
      </c>
      <c r="P11" s="86" t="s">
        <v>433</v>
      </c>
      <c r="Q11" s="89"/>
    </row>
    <row r="12" spans="1:17" ht="15.6" x14ac:dyDescent="0.35">
      <c r="A12" s="106"/>
      <c r="B12" s="106"/>
      <c r="C12" s="106"/>
      <c r="D12" s="106"/>
      <c r="E12" s="106"/>
      <c r="F12" s="106"/>
      <c r="G12" s="106"/>
      <c r="H12" s="106"/>
      <c r="L12" s="98">
        <v>9</v>
      </c>
      <c r="M12" s="98" t="s">
        <v>431</v>
      </c>
      <c r="N12" s="98" t="s">
        <v>495</v>
      </c>
      <c r="O12" s="101" t="s">
        <v>498</v>
      </c>
      <c r="P12" s="86" t="s">
        <v>436</v>
      </c>
      <c r="Q12" s="89"/>
    </row>
    <row r="13" spans="1:17" ht="15.6" x14ac:dyDescent="0.35">
      <c r="A13" s="106"/>
      <c r="B13" s="106"/>
      <c r="C13" s="106"/>
      <c r="D13" s="106"/>
      <c r="E13" s="106"/>
      <c r="F13" s="106"/>
      <c r="G13" s="106"/>
      <c r="H13" s="106"/>
      <c r="L13" s="98">
        <v>10</v>
      </c>
      <c r="M13" s="98" t="s">
        <v>431</v>
      </c>
      <c r="N13" s="98" t="s">
        <v>496</v>
      </c>
      <c r="O13" s="101" t="s">
        <v>498</v>
      </c>
      <c r="P13" t="s">
        <v>436</v>
      </c>
      <c r="Q13" s="89"/>
    </row>
    <row r="14" spans="1:17" x14ac:dyDescent="0.25">
      <c r="A14" s="106"/>
      <c r="B14" s="106"/>
      <c r="C14" s="106"/>
      <c r="D14" s="106"/>
      <c r="E14" s="106"/>
      <c r="F14" s="106"/>
      <c r="G14" s="106"/>
      <c r="H14" s="106"/>
    </row>
    <row r="15" spans="1:17" x14ac:dyDescent="0.25">
      <c r="A15" s="106"/>
      <c r="B15" s="106"/>
      <c r="C15" s="106"/>
      <c r="D15" s="106"/>
      <c r="E15" s="106"/>
      <c r="F15" s="106"/>
      <c r="G15" s="106"/>
      <c r="H15" s="106"/>
    </row>
    <row r="16" spans="1:17" x14ac:dyDescent="0.25">
      <c r="A16" s="106"/>
      <c r="B16" s="106"/>
      <c r="C16" s="106"/>
      <c r="D16" s="106"/>
      <c r="E16" s="106"/>
      <c r="F16" s="106"/>
      <c r="G16" s="106"/>
      <c r="H16" s="106"/>
    </row>
    <row r="17" spans="1:8" x14ac:dyDescent="0.25">
      <c r="A17" s="106"/>
      <c r="B17" s="106"/>
      <c r="C17" s="106"/>
      <c r="D17" s="106"/>
      <c r="E17" s="106"/>
      <c r="F17" s="106"/>
      <c r="G17" s="106"/>
      <c r="H17" s="106"/>
    </row>
    <row r="18" spans="1:8" x14ac:dyDescent="0.25">
      <c r="A18" s="106"/>
      <c r="B18" s="106"/>
      <c r="C18" s="106"/>
      <c r="D18" s="106"/>
      <c r="E18" s="106"/>
      <c r="F18" s="106"/>
      <c r="G18" s="106"/>
      <c r="H18" s="106"/>
    </row>
    <row r="19" spans="1:8" x14ac:dyDescent="0.25">
      <c r="A19" s="106"/>
      <c r="B19" s="106"/>
      <c r="C19" s="106"/>
      <c r="D19" s="106"/>
      <c r="E19" s="106"/>
      <c r="F19" s="106"/>
      <c r="G19" s="106"/>
      <c r="H19" s="106"/>
    </row>
    <row r="20" spans="1:8" x14ac:dyDescent="0.25">
      <c r="A20" s="106"/>
      <c r="B20" s="106"/>
      <c r="C20" s="106"/>
      <c r="D20" s="106"/>
      <c r="E20" s="106"/>
      <c r="F20" s="106"/>
      <c r="G20" s="106"/>
      <c r="H20" s="106"/>
    </row>
    <row r="21" spans="1:8" x14ac:dyDescent="0.25">
      <c r="A21" s="106"/>
      <c r="B21" s="106"/>
      <c r="C21" s="106"/>
      <c r="D21" s="106"/>
      <c r="E21" s="106"/>
      <c r="F21" s="106"/>
      <c r="G21" s="106"/>
      <c r="H21" s="106"/>
    </row>
    <row r="22" spans="1:8" x14ac:dyDescent="0.25">
      <c r="A22" s="106"/>
      <c r="B22" s="106"/>
      <c r="C22" s="106"/>
      <c r="D22" s="106"/>
      <c r="E22" s="106"/>
      <c r="F22" s="106"/>
      <c r="G22" s="106"/>
      <c r="H22" s="106"/>
    </row>
    <row r="23" spans="1:8" x14ac:dyDescent="0.25">
      <c r="A23" s="106"/>
      <c r="B23" s="106"/>
      <c r="C23" s="106"/>
      <c r="D23" s="106"/>
      <c r="E23" s="106"/>
      <c r="F23" s="106"/>
      <c r="G23" s="106"/>
      <c r="H23" s="106"/>
    </row>
    <row r="24" spans="1:8" ht="19.2" x14ac:dyDescent="0.4">
      <c r="A24" s="107" t="s">
        <v>224</v>
      </c>
      <c r="B24" s="106"/>
      <c r="C24" s="106"/>
      <c r="D24" s="106"/>
      <c r="E24" s="106"/>
      <c r="F24" s="106"/>
      <c r="G24" s="106"/>
      <c r="H24" s="106"/>
    </row>
    <row r="25" spans="1:8" ht="17.399999999999999" x14ac:dyDescent="0.25">
      <c r="A25" s="108"/>
      <c r="B25" s="109" t="s">
        <v>207</v>
      </c>
      <c r="C25" s="109" t="s">
        <v>208</v>
      </c>
      <c r="D25" s="109" t="s">
        <v>209</v>
      </c>
      <c r="E25" s="109" t="s">
        <v>210</v>
      </c>
      <c r="F25" s="106"/>
      <c r="G25" s="106"/>
      <c r="H25" s="106"/>
    </row>
    <row r="26" spans="1:8" ht="15.6" x14ac:dyDescent="0.35">
      <c r="A26" s="106"/>
      <c r="B26" s="110">
        <v>1</v>
      </c>
      <c r="C26" s="110" t="s">
        <v>211</v>
      </c>
      <c r="D26" s="110" t="s">
        <v>212</v>
      </c>
      <c r="E26" s="111" t="s">
        <v>213</v>
      </c>
      <c r="F26" s="106"/>
      <c r="G26" s="106"/>
      <c r="H26" s="106"/>
    </row>
    <row r="27" spans="1:8" ht="15.6" x14ac:dyDescent="0.35">
      <c r="A27" s="106"/>
      <c r="B27" s="110">
        <v>2</v>
      </c>
      <c r="C27" s="110" t="s">
        <v>211</v>
      </c>
      <c r="D27" s="110" t="s">
        <v>214</v>
      </c>
      <c r="E27" s="111" t="s">
        <v>213</v>
      </c>
      <c r="F27" s="106"/>
      <c r="G27" s="106">
        <v>20000</v>
      </c>
      <c r="H27" s="106"/>
    </row>
    <row r="28" spans="1:8" ht="15.6" x14ac:dyDescent="0.35">
      <c r="A28" s="106"/>
      <c r="B28" s="110">
        <v>3</v>
      </c>
      <c r="C28" s="110" t="s">
        <v>211</v>
      </c>
      <c r="D28" s="110" t="s">
        <v>215</v>
      </c>
      <c r="E28" s="111" t="s">
        <v>213</v>
      </c>
      <c r="F28" s="112"/>
      <c r="G28" s="112"/>
      <c r="H28" s="106"/>
    </row>
    <row r="29" spans="1:8" ht="15.6" x14ac:dyDescent="0.35">
      <c r="A29" s="106"/>
      <c r="B29" s="110">
        <v>4</v>
      </c>
      <c r="C29" s="110" t="s">
        <v>211</v>
      </c>
      <c r="D29" s="110" t="s">
        <v>216</v>
      </c>
      <c r="E29" s="111" t="s">
        <v>213</v>
      </c>
      <c r="F29" s="112"/>
      <c r="G29" s="112"/>
      <c r="H29" s="106"/>
    </row>
    <row r="30" spans="1:8" ht="15.6" x14ac:dyDescent="0.35">
      <c r="A30" s="106"/>
      <c r="B30" s="110">
        <v>5</v>
      </c>
      <c r="C30" s="110" t="s">
        <v>217</v>
      </c>
      <c r="D30" s="110" t="s">
        <v>218</v>
      </c>
      <c r="E30" s="113" t="s">
        <v>219</v>
      </c>
      <c r="F30" s="112"/>
      <c r="G30" s="112">
        <v>300</v>
      </c>
      <c r="H30" s="106"/>
    </row>
    <row r="31" spans="1:8" ht="15.6" x14ac:dyDescent="0.35">
      <c r="A31" s="106"/>
      <c r="B31" s="110">
        <v>6</v>
      </c>
      <c r="C31" s="110" t="s">
        <v>217</v>
      </c>
      <c r="D31" s="110" t="s">
        <v>220</v>
      </c>
      <c r="E31" s="113" t="s">
        <v>219</v>
      </c>
      <c r="F31" s="112"/>
      <c r="G31" s="112">
        <v>5</v>
      </c>
      <c r="H31" s="106"/>
    </row>
    <row r="32" spans="1:8" ht="15.6" x14ac:dyDescent="0.35">
      <c r="A32" s="106"/>
      <c r="B32" s="110">
        <v>7</v>
      </c>
      <c r="C32" s="110" t="s">
        <v>217</v>
      </c>
      <c r="D32" s="110" t="s">
        <v>221</v>
      </c>
      <c r="E32" s="113" t="s">
        <v>219</v>
      </c>
      <c r="F32" s="112"/>
      <c r="G32" s="112">
        <v>5</v>
      </c>
      <c r="H32" s="106"/>
    </row>
    <row r="33" spans="1:8" ht="15.6" x14ac:dyDescent="0.35">
      <c r="A33" s="106"/>
      <c r="B33" s="110">
        <v>8</v>
      </c>
      <c r="C33" s="110" t="s">
        <v>217</v>
      </c>
      <c r="D33" s="110" t="s">
        <v>222</v>
      </c>
      <c r="E33" s="113" t="s">
        <v>219</v>
      </c>
      <c r="F33" s="112"/>
      <c r="G33" s="112">
        <f>G30*G31*G32</f>
        <v>7500</v>
      </c>
      <c r="H33" s="106"/>
    </row>
    <row r="34" spans="1:8" ht="15.6" x14ac:dyDescent="0.35">
      <c r="A34" s="106"/>
      <c r="B34" s="110">
        <v>9</v>
      </c>
      <c r="C34" s="110" t="s">
        <v>217</v>
      </c>
      <c r="D34" s="110" t="s">
        <v>223</v>
      </c>
      <c r="E34" s="113" t="s">
        <v>219</v>
      </c>
      <c r="F34" s="112"/>
      <c r="G34" s="112"/>
      <c r="H34" s="106"/>
    </row>
    <row r="35" spans="1:8" x14ac:dyDescent="0.25">
      <c r="A35" s="112"/>
      <c r="B35" s="112"/>
      <c r="C35" s="112"/>
      <c r="D35" s="112"/>
      <c r="E35" s="112"/>
      <c r="F35" s="112"/>
      <c r="G35" s="112"/>
      <c r="H35" s="106"/>
    </row>
    <row r="36" spans="1:8" x14ac:dyDescent="0.25">
      <c r="A36" s="112"/>
      <c r="B36" s="112"/>
      <c r="C36" s="112"/>
      <c r="D36" s="112"/>
      <c r="E36" s="112"/>
      <c r="F36" s="112"/>
      <c r="G36" s="112"/>
      <c r="H36" s="106"/>
    </row>
    <row r="37" spans="1:8" ht="19.2" x14ac:dyDescent="0.4">
      <c r="A37" s="107" t="s">
        <v>231</v>
      </c>
      <c r="B37" s="112"/>
      <c r="C37" s="112"/>
      <c r="D37" s="112"/>
      <c r="E37" s="112"/>
      <c r="F37" s="112"/>
      <c r="G37" s="112"/>
      <c r="H37" s="106"/>
    </row>
    <row r="38" spans="1:8" ht="17.399999999999999" x14ac:dyDescent="0.25">
      <c r="A38" s="106"/>
      <c r="B38" s="109" t="s">
        <v>207</v>
      </c>
      <c r="C38" s="109" t="s">
        <v>208</v>
      </c>
      <c r="D38" s="109" t="s">
        <v>209</v>
      </c>
      <c r="E38" s="109" t="s">
        <v>210</v>
      </c>
      <c r="F38" s="112"/>
      <c r="G38" s="112"/>
      <c r="H38" s="106"/>
    </row>
    <row r="39" spans="1:8" ht="15.6" x14ac:dyDescent="0.25">
      <c r="A39" s="106"/>
      <c r="B39" s="114">
        <v>1</v>
      </c>
      <c r="C39" s="114" t="s">
        <v>211</v>
      </c>
      <c r="D39" s="114" t="s">
        <v>225</v>
      </c>
      <c r="E39" s="115" t="s">
        <v>226</v>
      </c>
      <c r="F39" s="112"/>
      <c r="G39" s="112"/>
      <c r="H39" s="106"/>
    </row>
    <row r="40" spans="1:8" ht="15.6" x14ac:dyDescent="0.25">
      <c r="A40" s="106"/>
      <c r="B40" s="114">
        <v>2</v>
      </c>
      <c r="C40" s="114" t="s">
        <v>211</v>
      </c>
      <c r="D40" s="114" t="s">
        <v>227</v>
      </c>
      <c r="E40" s="115" t="s">
        <v>226</v>
      </c>
      <c r="F40" s="112"/>
      <c r="G40" s="112"/>
      <c r="H40" s="106"/>
    </row>
    <row r="41" spans="1:8" ht="15.6" x14ac:dyDescent="0.25">
      <c r="A41" s="106"/>
      <c r="B41" s="114">
        <v>3</v>
      </c>
      <c r="C41" s="114" t="s">
        <v>211</v>
      </c>
      <c r="D41" s="114" t="s">
        <v>228</v>
      </c>
      <c r="E41" s="115" t="s">
        <v>226</v>
      </c>
      <c r="F41" s="106"/>
      <c r="G41" s="106"/>
      <c r="H41" s="106"/>
    </row>
    <row r="42" spans="1:8" ht="15.6" x14ac:dyDescent="0.25">
      <c r="A42" s="106"/>
      <c r="B42" s="114">
        <v>4</v>
      </c>
      <c r="C42" s="114" t="s">
        <v>211</v>
      </c>
      <c r="D42" s="114" t="s">
        <v>229</v>
      </c>
      <c r="E42" s="115" t="s">
        <v>226</v>
      </c>
      <c r="F42" s="106"/>
      <c r="G42" s="106"/>
      <c r="H42" s="106"/>
    </row>
    <row r="43" spans="1:8" ht="15.6" x14ac:dyDescent="0.25">
      <c r="A43" s="106"/>
      <c r="B43" s="114">
        <v>5</v>
      </c>
      <c r="C43" s="114" t="s">
        <v>217</v>
      </c>
      <c r="D43" s="114" t="s">
        <v>230</v>
      </c>
      <c r="E43" s="116" t="s">
        <v>226</v>
      </c>
      <c r="F43" s="106"/>
      <c r="G43" s="106"/>
      <c r="H43" s="106"/>
    </row>
    <row r="44" spans="1:8" x14ac:dyDescent="0.25">
      <c r="A44" s="106"/>
      <c r="B44" s="106"/>
      <c r="C44" s="106"/>
      <c r="D44" s="106"/>
      <c r="E44" s="106"/>
      <c r="F44" s="106"/>
      <c r="G44" s="106"/>
      <c r="H44" s="106"/>
    </row>
  </sheetData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A84F-7D6D-480B-9C65-CB36C4DF0CC1}">
  <sheetPr>
    <tabColor theme="5"/>
  </sheetPr>
  <dimension ref="A1:G53"/>
  <sheetViews>
    <sheetView zoomScale="80" zoomScaleNormal="80" workbookViewId="0">
      <selection activeCell="E18" sqref="E18"/>
    </sheetView>
  </sheetViews>
  <sheetFormatPr defaultRowHeight="13.8" x14ac:dyDescent="0.25"/>
  <cols>
    <col min="1" max="1" width="14" customWidth="1"/>
    <col min="2" max="2" width="16.6640625" customWidth="1"/>
    <col min="3" max="3" width="55.44140625" customWidth="1"/>
    <col min="4" max="4" width="59.33203125" bestFit="1" customWidth="1"/>
    <col min="5" max="5" width="52.5546875" bestFit="1" customWidth="1"/>
    <col min="6" max="6" width="55.5546875" bestFit="1" customWidth="1"/>
    <col min="7" max="7" width="39.77734375" bestFit="1" customWidth="1"/>
  </cols>
  <sheetData>
    <row r="1" spans="1:7" ht="20.399999999999999" x14ac:dyDescent="0.45">
      <c r="A1" s="37" t="s">
        <v>470</v>
      </c>
    </row>
    <row r="3" spans="1:7" ht="17.399999999999999" x14ac:dyDescent="0.25">
      <c r="B3" s="38" t="s">
        <v>207</v>
      </c>
      <c r="C3" s="38"/>
      <c r="D3" s="38" t="s">
        <v>209</v>
      </c>
      <c r="E3" s="38" t="s">
        <v>210</v>
      </c>
      <c r="F3" s="38" t="s">
        <v>453</v>
      </c>
    </row>
    <row r="4" spans="1:7" ht="17.399999999999999" x14ac:dyDescent="0.4">
      <c r="B4" s="41">
        <v>1</v>
      </c>
      <c r="C4" s="41"/>
      <c r="D4" s="41" t="s">
        <v>232</v>
      </c>
      <c r="E4" s="4" t="s">
        <v>242</v>
      </c>
      <c r="F4" s="42" t="s">
        <v>805</v>
      </c>
    </row>
    <row r="5" spans="1:7" ht="17.399999999999999" x14ac:dyDescent="0.4">
      <c r="B5" s="41">
        <v>2</v>
      </c>
      <c r="C5" s="41"/>
      <c r="D5" s="41" t="s">
        <v>233</v>
      </c>
      <c r="E5" s="4" t="s">
        <v>355</v>
      </c>
      <c r="F5" s="42" t="s">
        <v>457</v>
      </c>
    </row>
    <row r="6" spans="1:7" ht="17.399999999999999" x14ac:dyDescent="0.4">
      <c r="B6" s="41">
        <v>3</v>
      </c>
      <c r="C6" s="41"/>
      <c r="D6" s="41" t="s">
        <v>234</v>
      </c>
      <c r="E6" s="4" t="s">
        <v>243</v>
      </c>
      <c r="F6" s="42" t="s">
        <v>458</v>
      </c>
    </row>
    <row r="7" spans="1:7" ht="17.399999999999999" x14ac:dyDescent="0.4">
      <c r="B7" s="41">
        <v>4</v>
      </c>
      <c r="C7" s="41"/>
      <c r="D7" s="41" t="s">
        <v>250</v>
      </c>
      <c r="E7" s="4" t="s">
        <v>244</v>
      </c>
      <c r="F7" s="42" t="s">
        <v>459</v>
      </c>
    </row>
    <row r="8" spans="1:7" ht="17.399999999999999" x14ac:dyDescent="0.4">
      <c r="B8" s="41">
        <v>5</v>
      </c>
      <c r="C8" s="41"/>
      <c r="D8" s="41" t="s">
        <v>236</v>
      </c>
      <c r="E8" s="4" t="s">
        <v>245</v>
      </c>
      <c r="F8" s="42" t="s">
        <v>460</v>
      </c>
    </row>
    <row r="9" spans="1:7" ht="17.399999999999999" x14ac:dyDescent="0.4">
      <c r="B9" s="41">
        <v>6</v>
      </c>
      <c r="C9" s="41"/>
      <c r="D9" s="41" t="s">
        <v>251</v>
      </c>
      <c r="E9" s="4" t="s">
        <v>246</v>
      </c>
      <c r="F9" s="42" t="s">
        <v>806</v>
      </c>
    </row>
    <row r="10" spans="1:7" ht="17.399999999999999" x14ac:dyDescent="0.4">
      <c r="B10" s="41">
        <v>7</v>
      </c>
      <c r="C10" s="41"/>
      <c r="D10" s="41" t="s">
        <v>238</v>
      </c>
      <c r="E10" s="4" t="s">
        <v>247</v>
      </c>
      <c r="F10" s="42" t="s">
        <v>461</v>
      </c>
    </row>
    <row r="11" spans="1:7" ht="17.399999999999999" x14ac:dyDescent="0.4">
      <c r="B11" s="41">
        <v>8</v>
      </c>
      <c r="C11" s="41"/>
      <c r="D11" s="43" t="s">
        <v>239</v>
      </c>
      <c r="E11" s="4" t="s">
        <v>248</v>
      </c>
      <c r="F11" s="42" t="s">
        <v>807</v>
      </c>
    </row>
    <row r="12" spans="1:7" ht="17.399999999999999" x14ac:dyDescent="0.4">
      <c r="B12" s="41">
        <v>9</v>
      </c>
      <c r="C12" s="41"/>
      <c r="D12" s="44" t="s">
        <v>240</v>
      </c>
      <c r="E12" s="4" t="s">
        <v>249</v>
      </c>
      <c r="F12" s="42" t="s">
        <v>462</v>
      </c>
    </row>
    <row r="13" spans="1:7" ht="17.399999999999999" x14ac:dyDescent="0.4">
      <c r="B13" s="41">
        <v>10</v>
      </c>
      <c r="C13" s="41"/>
      <c r="D13" s="44" t="s">
        <v>241</v>
      </c>
      <c r="E13" s="4" t="s">
        <v>249</v>
      </c>
      <c r="F13" s="42" t="s">
        <v>462</v>
      </c>
    </row>
    <row r="15" spans="1:7" ht="20.399999999999999" x14ac:dyDescent="0.45">
      <c r="A15" s="37" t="s">
        <v>252</v>
      </c>
    </row>
    <row r="16" spans="1:7" ht="17.399999999999999" x14ac:dyDescent="0.25">
      <c r="B16" s="31" t="s">
        <v>203</v>
      </c>
      <c r="C16" s="31"/>
      <c r="D16" s="31" t="s">
        <v>204</v>
      </c>
      <c r="E16" s="31" t="s">
        <v>205</v>
      </c>
      <c r="F16" s="38" t="s">
        <v>453</v>
      </c>
      <c r="G16" s="31" t="s">
        <v>206</v>
      </c>
    </row>
    <row r="17" spans="1:7" ht="17.399999999999999" x14ac:dyDescent="0.4">
      <c r="B17" s="81">
        <v>1</v>
      </c>
      <c r="C17" s="81"/>
      <c r="D17" s="81" t="s">
        <v>259</v>
      </c>
      <c r="E17" s="4" t="s">
        <v>253</v>
      </c>
      <c r="F17" s="42" t="s">
        <v>805</v>
      </c>
      <c r="G17" s="81" t="s">
        <v>254</v>
      </c>
    </row>
    <row r="18" spans="1:7" ht="17.399999999999999" x14ac:dyDescent="0.4">
      <c r="B18" s="81">
        <v>2</v>
      </c>
      <c r="C18" s="81"/>
      <c r="D18" s="81" t="s">
        <v>260</v>
      </c>
      <c r="E18" s="4" t="s">
        <v>253</v>
      </c>
      <c r="F18" s="42" t="s">
        <v>457</v>
      </c>
      <c r="G18" s="81" t="s">
        <v>255</v>
      </c>
    </row>
    <row r="19" spans="1:7" ht="17.399999999999999" x14ac:dyDescent="0.4">
      <c r="B19" s="81">
        <v>3</v>
      </c>
      <c r="C19" s="81"/>
      <c r="D19" s="81" t="s">
        <v>261</v>
      </c>
      <c r="E19" s="4" t="s">
        <v>253</v>
      </c>
      <c r="F19" s="42" t="s">
        <v>458</v>
      </c>
      <c r="G19" s="81" t="s">
        <v>256</v>
      </c>
    </row>
    <row r="20" spans="1:7" ht="17.399999999999999" x14ac:dyDescent="0.4">
      <c r="B20" s="81">
        <v>4</v>
      </c>
      <c r="C20" s="81"/>
      <c r="D20" s="81" t="s">
        <v>262</v>
      </c>
      <c r="E20" s="4" t="s">
        <v>253</v>
      </c>
      <c r="F20" s="42" t="s">
        <v>459</v>
      </c>
      <c r="G20" s="81"/>
    </row>
    <row r="21" spans="1:7" ht="17.399999999999999" x14ac:dyDescent="0.4">
      <c r="B21" s="81">
        <v>5</v>
      </c>
      <c r="C21" s="81"/>
      <c r="D21" s="81" t="s">
        <v>263</v>
      </c>
      <c r="E21" s="4" t="s">
        <v>253</v>
      </c>
      <c r="F21" s="42" t="s">
        <v>460</v>
      </c>
      <c r="G21" s="81"/>
    </row>
    <row r="22" spans="1:7" ht="17.399999999999999" x14ac:dyDescent="0.4">
      <c r="B22" s="81">
        <v>6</v>
      </c>
      <c r="C22" s="81"/>
      <c r="D22" s="81" t="s">
        <v>257</v>
      </c>
      <c r="E22" s="4" t="s">
        <v>253</v>
      </c>
      <c r="F22" s="42" t="s">
        <v>806</v>
      </c>
      <c r="G22" s="81"/>
    </row>
    <row r="23" spans="1:7" ht="17.399999999999999" x14ac:dyDescent="0.4">
      <c r="B23" s="81">
        <v>7</v>
      </c>
      <c r="C23" s="81"/>
      <c r="D23" s="81" t="s">
        <v>258</v>
      </c>
      <c r="E23" s="4" t="s">
        <v>253</v>
      </c>
      <c r="F23" s="42" t="s">
        <v>461</v>
      </c>
      <c r="G23" s="81"/>
    </row>
    <row r="24" spans="1:7" ht="17.399999999999999" x14ac:dyDescent="0.4">
      <c r="B24" s="81">
        <v>8</v>
      </c>
      <c r="C24" s="81"/>
      <c r="D24" s="81" t="s">
        <v>118</v>
      </c>
      <c r="E24" s="4" t="s">
        <v>253</v>
      </c>
      <c r="F24" s="42" t="s">
        <v>807</v>
      </c>
      <c r="G24" s="81"/>
    </row>
    <row r="25" spans="1:7" ht="17.399999999999999" x14ac:dyDescent="0.4">
      <c r="B25" s="81">
        <v>9</v>
      </c>
      <c r="C25" s="81"/>
      <c r="D25" s="81" t="s">
        <v>240</v>
      </c>
      <c r="E25" s="4" t="s">
        <v>253</v>
      </c>
      <c r="F25" s="42" t="s">
        <v>462</v>
      </c>
      <c r="G25" s="81"/>
    </row>
    <row r="26" spans="1:7" ht="17.399999999999999" x14ac:dyDescent="0.4">
      <c r="B26" s="81">
        <v>10</v>
      </c>
      <c r="C26" s="81"/>
      <c r="D26" s="81" t="s">
        <v>241</v>
      </c>
      <c r="E26" s="4" t="s">
        <v>253</v>
      </c>
      <c r="F26" s="42" t="s">
        <v>462</v>
      </c>
      <c r="G26" s="81"/>
    </row>
    <row r="28" spans="1:7" ht="17.399999999999999" x14ac:dyDescent="0.4">
      <c r="A28" s="45" t="s">
        <v>454</v>
      </c>
    </row>
    <row r="29" spans="1:7" ht="17.399999999999999" x14ac:dyDescent="0.25">
      <c r="A29" s="38" t="s">
        <v>207</v>
      </c>
      <c r="B29" s="38"/>
      <c r="C29" s="38" t="s">
        <v>209</v>
      </c>
      <c r="D29" s="38" t="s">
        <v>210</v>
      </c>
      <c r="E29" s="38" t="s">
        <v>453</v>
      </c>
    </row>
    <row r="30" spans="1:7" ht="17.399999999999999" x14ac:dyDescent="0.4">
      <c r="A30" s="39">
        <v>1</v>
      </c>
      <c r="B30" s="39"/>
      <c r="C30" s="40" t="s">
        <v>232</v>
      </c>
      <c r="D30" s="117" t="s">
        <v>363</v>
      </c>
      <c r="E30" s="42" t="s">
        <v>805</v>
      </c>
    </row>
    <row r="31" spans="1:7" ht="17.399999999999999" x14ac:dyDescent="0.4">
      <c r="A31" s="39">
        <v>2</v>
      </c>
      <c r="B31" s="39"/>
      <c r="C31" s="40" t="s">
        <v>233</v>
      </c>
      <c r="D31" s="117" t="s">
        <v>361</v>
      </c>
      <c r="E31" s="42" t="s">
        <v>457</v>
      </c>
    </row>
    <row r="32" spans="1:7" ht="17.399999999999999" x14ac:dyDescent="0.4">
      <c r="A32" s="39">
        <v>3</v>
      </c>
      <c r="B32" s="39"/>
      <c r="C32" s="40" t="s">
        <v>808</v>
      </c>
      <c r="D32" s="117" t="s">
        <v>275</v>
      </c>
      <c r="E32" s="42" t="s">
        <v>458</v>
      </c>
    </row>
    <row r="33" spans="1:5" ht="17.399999999999999" x14ac:dyDescent="0.4">
      <c r="A33" s="39">
        <v>4</v>
      </c>
      <c r="B33" s="39"/>
      <c r="C33" s="40" t="s">
        <v>235</v>
      </c>
      <c r="D33" s="117" t="s">
        <v>276</v>
      </c>
      <c r="E33" s="42" t="s">
        <v>459</v>
      </c>
    </row>
    <row r="34" spans="1:5" ht="17.399999999999999" x14ac:dyDescent="0.4">
      <c r="A34" s="39">
        <v>5</v>
      </c>
      <c r="B34" s="39"/>
      <c r="C34" s="40" t="s">
        <v>236</v>
      </c>
      <c r="D34" s="117" t="s">
        <v>277</v>
      </c>
      <c r="E34" s="42" t="s">
        <v>460</v>
      </c>
    </row>
    <row r="35" spans="1:5" ht="17.399999999999999" x14ac:dyDescent="0.4">
      <c r="A35" s="39">
        <v>6</v>
      </c>
      <c r="B35" s="39"/>
      <c r="C35" s="40" t="s">
        <v>237</v>
      </c>
      <c r="D35" s="117" t="s">
        <v>278</v>
      </c>
      <c r="E35" s="42" t="s">
        <v>806</v>
      </c>
    </row>
    <row r="36" spans="1:5" ht="17.399999999999999" x14ac:dyDescent="0.4">
      <c r="A36" s="39">
        <v>7</v>
      </c>
      <c r="B36" s="39"/>
      <c r="C36" s="40" t="s">
        <v>238</v>
      </c>
      <c r="D36" s="117" t="s">
        <v>279</v>
      </c>
      <c r="E36" s="42" t="s">
        <v>461</v>
      </c>
    </row>
    <row r="37" spans="1:5" ht="17.399999999999999" x14ac:dyDescent="0.4">
      <c r="A37" s="39">
        <v>8</v>
      </c>
      <c r="B37" s="39"/>
      <c r="C37" s="40" t="s">
        <v>239</v>
      </c>
      <c r="D37" s="117" t="s">
        <v>280</v>
      </c>
      <c r="E37" s="42" t="s">
        <v>807</v>
      </c>
    </row>
    <row r="38" spans="1:5" ht="17.399999999999999" x14ac:dyDescent="0.4">
      <c r="A38" s="39">
        <v>9</v>
      </c>
      <c r="B38" s="39"/>
      <c r="C38" s="40" t="s">
        <v>240</v>
      </c>
      <c r="D38" s="117" t="s">
        <v>281</v>
      </c>
      <c r="E38" s="42" t="s">
        <v>462</v>
      </c>
    </row>
    <row r="39" spans="1:5" ht="17.399999999999999" x14ac:dyDescent="0.4">
      <c r="A39" s="39">
        <v>10</v>
      </c>
      <c r="B39" s="39"/>
      <c r="C39" s="40" t="s">
        <v>241</v>
      </c>
      <c r="D39" s="117" t="s">
        <v>281</v>
      </c>
      <c r="E39" s="42" t="s">
        <v>462</v>
      </c>
    </row>
    <row r="41" spans="1:5" ht="17.399999999999999" x14ac:dyDescent="0.4">
      <c r="A41" s="45" t="s">
        <v>471</v>
      </c>
    </row>
    <row r="42" spans="1:5" ht="17.399999999999999" x14ac:dyDescent="0.25">
      <c r="A42" s="80" t="s">
        <v>265</v>
      </c>
      <c r="B42" s="80" t="s">
        <v>267</v>
      </c>
      <c r="C42" s="80" t="s">
        <v>266</v>
      </c>
      <c r="D42" s="47" t="s">
        <v>269</v>
      </c>
      <c r="E42" s="47" t="s">
        <v>511</v>
      </c>
    </row>
    <row r="43" spans="1:5" ht="17.399999999999999" x14ac:dyDescent="0.4">
      <c r="A43" s="81" t="s">
        <v>463</v>
      </c>
      <c r="B43" s="81">
        <v>10</v>
      </c>
      <c r="C43" s="102" t="s">
        <v>467</v>
      </c>
      <c r="D43" s="8">
        <v>60</v>
      </c>
      <c r="E43" s="118" t="s">
        <v>512</v>
      </c>
    </row>
    <row r="44" spans="1:5" ht="17.399999999999999" x14ac:dyDescent="0.4">
      <c r="A44" s="81" t="s">
        <v>264</v>
      </c>
      <c r="B44" s="81">
        <v>5</v>
      </c>
      <c r="C44" s="46" t="s">
        <v>268</v>
      </c>
      <c r="D44" s="8">
        <v>105</v>
      </c>
      <c r="E44" s="118"/>
    </row>
    <row r="45" spans="1:5" ht="17.399999999999999" x14ac:dyDescent="0.4">
      <c r="A45" s="81" t="s">
        <v>264</v>
      </c>
      <c r="B45" s="81">
        <v>5</v>
      </c>
      <c r="C45" s="46" t="s">
        <v>270</v>
      </c>
      <c r="D45" s="8">
        <v>120</v>
      </c>
      <c r="E45" s="118"/>
    </row>
    <row r="46" spans="1:5" ht="17.399999999999999" x14ac:dyDescent="0.4">
      <c r="A46" s="81" t="s">
        <v>264</v>
      </c>
      <c r="B46" s="81">
        <v>5</v>
      </c>
      <c r="C46" s="46" t="s">
        <v>271</v>
      </c>
      <c r="D46" s="8">
        <v>108</v>
      </c>
      <c r="E46" s="118"/>
    </row>
    <row r="47" spans="1:5" ht="17.399999999999999" x14ac:dyDescent="0.4">
      <c r="A47" s="81" t="s">
        <v>264</v>
      </c>
      <c r="B47" s="81">
        <v>5</v>
      </c>
      <c r="C47" s="46" t="s">
        <v>272</v>
      </c>
      <c r="D47" s="8">
        <v>120</v>
      </c>
      <c r="E47" s="118"/>
    </row>
    <row r="48" spans="1:5" ht="17.399999999999999" x14ac:dyDescent="0.4">
      <c r="A48" s="81" t="s">
        <v>264</v>
      </c>
      <c r="B48" s="81">
        <v>5</v>
      </c>
      <c r="C48" s="103" t="s">
        <v>466</v>
      </c>
      <c r="D48" s="8">
        <v>100</v>
      </c>
      <c r="E48" s="118" t="s">
        <v>514</v>
      </c>
    </row>
    <row r="49" spans="1:5" ht="17.399999999999999" x14ac:dyDescent="0.4">
      <c r="A49" s="81" t="s">
        <v>264</v>
      </c>
      <c r="B49" s="81">
        <v>10</v>
      </c>
      <c r="C49" s="102" t="s">
        <v>464</v>
      </c>
      <c r="D49" s="8">
        <v>100</v>
      </c>
      <c r="E49" s="118" t="s">
        <v>513</v>
      </c>
    </row>
    <row r="50" spans="1:5" ht="17.399999999999999" x14ac:dyDescent="0.4">
      <c r="A50" s="81" t="s">
        <v>264</v>
      </c>
      <c r="B50" s="81">
        <v>10</v>
      </c>
      <c r="C50" s="102" t="s">
        <v>465</v>
      </c>
      <c r="D50" s="8">
        <v>100</v>
      </c>
      <c r="E50" s="118"/>
    </row>
    <row r="51" spans="1:5" ht="17.399999999999999" x14ac:dyDescent="0.4">
      <c r="A51" s="81" t="s">
        <v>264</v>
      </c>
      <c r="B51" s="81">
        <v>10</v>
      </c>
      <c r="C51" s="46" t="s">
        <v>274</v>
      </c>
      <c r="D51" s="8">
        <v>100</v>
      </c>
      <c r="E51" s="118"/>
    </row>
    <row r="52" spans="1:5" ht="17.399999999999999" x14ac:dyDescent="0.4">
      <c r="A52" s="81" t="s">
        <v>264</v>
      </c>
      <c r="B52" s="81">
        <v>10</v>
      </c>
      <c r="C52" s="104" t="s">
        <v>793</v>
      </c>
      <c r="D52" s="8">
        <v>100</v>
      </c>
      <c r="E52" s="118" t="s">
        <v>515</v>
      </c>
    </row>
    <row r="53" spans="1:5" ht="17.399999999999999" x14ac:dyDescent="0.4">
      <c r="A53" s="129" t="s">
        <v>264</v>
      </c>
      <c r="B53" s="129">
        <v>10</v>
      </c>
      <c r="C53" s="83" t="s">
        <v>641</v>
      </c>
      <c r="D53" s="8">
        <v>100</v>
      </c>
      <c r="E53" s="118"/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F29D-250A-46A0-BFE0-EBE7A365E403}">
  <dimension ref="A1:M18"/>
  <sheetViews>
    <sheetView zoomScale="91" zoomScaleNormal="91" workbookViewId="0">
      <selection activeCell="F16" sqref="F16"/>
    </sheetView>
  </sheetViews>
  <sheetFormatPr defaultColWidth="8.88671875" defaultRowHeight="15.6" x14ac:dyDescent="0.35"/>
  <cols>
    <col min="1" max="1" width="8.88671875" style="5"/>
    <col min="2" max="2" width="13.88671875" style="5" bestFit="1" customWidth="1"/>
    <col min="3" max="3" width="13.109375" style="5" customWidth="1"/>
    <col min="4" max="4" width="13.88671875" style="5" customWidth="1"/>
    <col min="5" max="5" width="28.6640625" style="5" customWidth="1"/>
    <col min="6" max="6" width="70.109375" style="5" bestFit="1" customWidth="1"/>
    <col min="7" max="7" width="18.88671875" style="5" bestFit="1" customWidth="1"/>
    <col min="8" max="8" width="26.21875" style="5" bestFit="1" customWidth="1"/>
    <col min="9" max="9" width="8.88671875" style="5" hidden="1" customWidth="1"/>
    <col min="10" max="10" width="10.88671875" style="5" hidden="1" customWidth="1"/>
    <col min="11" max="11" width="26.21875" style="5" bestFit="1" customWidth="1"/>
    <col min="12" max="12" width="8.88671875" style="5" hidden="1" customWidth="1"/>
    <col min="13" max="13" width="10.88671875" style="5" hidden="1" customWidth="1"/>
    <col min="14" max="14" width="14.6640625" style="5" customWidth="1"/>
    <col min="15" max="19" width="8.88671875" style="5"/>
    <col min="20" max="20" width="10.21875" style="5" bestFit="1" customWidth="1"/>
    <col min="21" max="21" width="14.44140625" style="5" bestFit="1" customWidth="1"/>
    <col min="22" max="16384" width="8.88671875" style="5"/>
  </cols>
  <sheetData>
    <row r="1" spans="1:7" ht="17.399999999999999" x14ac:dyDescent="0.4">
      <c r="A1" s="45" t="s">
        <v>284</v>
      </c>
    </row>
    <row r="2" spans="1:7" x14ac:dyDescent="0.35">
      <c r="A2" s="48" t="s">
        <v>285</v>
      </c>
      <c r="B2" s="48"/>
    </row>
    <row r="4" spans="1:7" x14ac:dyDescent="0.35">
      <c r="A4" s="5" t="s">
        <v>286</v>
      </c>
    </row>
    <row r="5" spans="1:7" x14ac:dyDescent="0.35">
      <c r="A5" s="5" t="s">
        <v>287</v>
      </c>
    </row>
    <row r="6" spans="1:7" x14ac:dyDescent="0.35">
      <c r="A6" s="5" t="s">
        <v>288</v>
      </c>
    </row>
    <row r="8" spans="1:7" x14ac:dyDescent="0.35">
      <c r="A8" s="48" t="s">
        <v>289</v>
      </c>
      <c r="B8" s="48"/>
    </row>
    <row r="10" spans="1:7" x14ac:dyDescent="0.35">
      <c r="C10" s="150" t="s">
        <v>779</v>
      </c>
    </row>
    <row r="12" spans="1:7" x14ac:dyDescent="0.35">
      <c r="C12" s="49" t="s">
        <v>290</v>
      </c>
      <c r="D12" s="49" t="s">
        <v>283</v>
      </c>
      <c r="E12" s="49" t="s">
        <v>291</v>
      </c>
      <c r="F12" s="49" t="s">
        <v>36</v>
      </c>
      <c r="G12" s="49" t="s">
        <v>37</v>
      </c>
    </row>
    <row r="13" spans="1:7" x14ac:dyDescent="0.35">
      <c r="C13" s="146" t="s">
        <v>298</v>
      </c>
      <c r="D13" s="146" t="s">
        <v>299</v>
      </c>
      <c r="E13" s="50" t="s">
        <v>300</v>
      </c>
      <c r="F13" s="149" t="s">
        <v>778</v>
      </c>
      <c r="G13" s="34" t="s">
        <v>302</v>
      </c>
    </row>
    <row r="14" spans="1:7" x14ac:dyDescent="0.35">
      <c r="C14" s="146" t="s">
        <v>301</v>
      </c>
      <c r="D14" s="146" t="s">
        <v>777</v>
      </c>
      <c r="E14" s="50" t="s">
        <v>776</v>
      </c>
      <c r="F14" s="149" t="s">
        <v>775</v>
      </c>
      <c r="G14" s="51" t="s">
        <v>774</v>
      </c>
    </row>
    <row r="15" spans="1:7" x14ac:dyDescent="0.35">
      <c r="C15" s="147" t="s">
        <v>312</v>
      </c>
      <c r="D15" s="146" t="s">
        <v>773</v>
      </c>
      <c r="E15" s="51" t="s">
        <v>303</v>
      </c>
      <c r="F15" s="34" t="s">
        <v>302</v>
      </c>
      <c r="G15" s="32" t="s">
        <v>772</v>
      </c>
    </row>
    <row r="16" spans="1:7" x14ac:dyDescent="0.35">
      <c r="C16" s="147" t="s">
        <v>771</v>
      </c>
      <c r="D16" s="146" t="s">
        <v>770</v>
      </c>
      <c r="E16" s="51" t="s">
        <v>769</v>
      </c>
      <c r="F16" s="34" t="s">
        <v>768</v>
      </c>
      <c r="G16" s="32" t="s">
        <v>767</v>
      </c>
    </row>
    <row r="17" spans="3:7" x14ac:dyDescent="0.35">
      <c r="C17" s="147" t="s">
        <v>766</v>
      </c>
      <c r="D17" s="146" t="s">
        <v>765</v>
      </c>
      <c r="E17" s="51" t="s">
        <v>764</v>
      </c>
      <c r="F17" s="148" t="s">
        <v>763</v>
      </c>
      <c r="G17" s="32" t="s">
        <v>762</v>
      </c>
    </row>
    <row r="18" spans="3:7" x14ac:dyDescent="0.35">
      <c r="C18" s="147" t="s">
        <v>761</v>
      </c>
      <c r="D18" s="146" t="s">
        <v>304</v>
      </c>
      <c r="E18" s="34" t="s">
        <v>313</v>
      </c>
      <c r="F18" s="51" t="s">
        <v>305</v>
      </c>
      <c r="G18" s="32" t="s">
        <v>760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活动预览</vt:lpstr>
      <vt:lpstr>七日登录</vt:lpstr>
      <vt:lpstr>七日盛典</vt:lpstr>
      <vt:lpstr>每日签到</vt:lpstr>
      <vt:lpstr>战力盛典</vt:lpstr>
      <vt:lpstr>招募有礼+装备宝箱</vt:lpstr>
      <vt:lpstr>英雄集结</vt:lpstr>
      <vt:lpstr>英雄任务+开工福利</vt:lpstr>
      <vt:lpstr>粉丝感谢信</vt:lpstr>
      <vt:lpstr>调查问卷</vt:lpstr>
      <vt:lpstr>总投放计算</vt:lpstr>
      <vt:lpstr>总投放计算（分天）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2018-05-17T08:09:41Z</dcterms:modified>
</cp:coreProperties>
</file>