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315" windowHeight="8055"/>
  </bookViews>
  <sheets>
    <sheet name="欧氏距离" sheetId="1" r:id="rId1"/>
    <sheet name="熵" sheetId="2" r:id="rId2"/>
    <sheet name="卡方检验" sheetId="3" r:id="rId3"/>
    <sheet name="协方差" sheetId="4" r:id="rId4"/>
    <sheet name="聚类" sheetId="5" r:id="rId5"/>
    <sheet name="标准差" sheetId="6" r:id="rId6"/>
    <sheet name="皮尔森相关性" sheetId="7" r:id="rId7"/>
  </sheets>
  <calcPr calcId="125725"/>
</workbook>
</file>

<file path=xl/calcChain.xml><?xml version="1.0" encoding="utf-8"?>
<calcChain xmlns="http://schemas.openxmlformats.org/spreadsheetml/2006/main">
  <c r="I10" i="7"/>
  <c r="I5"/>
  <c r="E5"/>
  <c r="F5" s="1"/>
  <c r="C5"/>
  <c r="B5"/>
  <c r="H5" s="1"/>
  <c r="F4"/>
  <c r="E4"/>
  <c r="I4" s="1"/>
  <c r="B4"/>
  <c r="C4" s="1"/>
  <c r="I3"/>
  <c r="E3"/>
  <c r="F3" s="1"/>
  <c r="C3"/>
  <c r="B3"/>
  <c r="H3" s="1"/>
  <c r="F2"/>
  <c r="E2"/>
  <c r="I2" s="1"/>
  <c r="I6" s="1"/>
  <c r="B2"/>
  <c r="C2" s="1"/>
  <c r="C6" s="1"/>
  <c r="F5" i="6"/>
  <c r="E5"/>
  <c r="B5"/>
  <c r="C5" s="1"/>
  <c r="F4"/>
  <c r="E4"/>
  <c r="B4"/>
  <c r="C4" s="1"/>
  <c r="F3"/>
  <c r="E3"/>
  <c r="B3"/>
  <c r="C3" s="1"/>
  <c r="F2"/>
  <c r="F6" s="1"/>
  <c r="F8" s="1"/>
  <c r="F9" s="1"/>
  <c r="E2"/>
  <c r="B2"/>
  <c r="C2" s="1"/>
  <c r="E13" i="5"/>
  <c r="C13"/>
  <c r="D9" s="1"/>
  <c r="A13"/>
  <c r="B8" s="1"/>
  <c r="E11"/>
  <c r="C11"/>
  <c r="A11"/>
  <c r="B7" s="1"/>
  <c r="F9"/>
  <c r="F8"/>
  <c r="F7"/>
  <c r="D7"/>
  <c r="F6"/>
  <c r="B6"/>
  <c r="F5"/>
  <c r="F4"/>
  <c r="F3"/>
  <c r="D3"/>
  <c r="F2"/>
  <c r="B2"/>
  <c r="F1"/>
  <c r="I7" i="7" l="1"/>
  <c r="I8" s="1"/>
  <c r="C7"/>
  <c r="F6"/>
  <c r="H2"/>
  <c r="H6" s="1"/>
  <c r="I9" s="1"/>
  <c r="H4"/>
  <c r="C6" i="6"/>
  <c r="C8" s="1"/>
  <c r="C9" s="1"/>
  <c r="I7" i="5"/>
  <c r="I6"/>
  <c r="H2"/>
  <c r="D4"/>
  <c r="D1"/>
  <c r="B4"/>
  <c r="D5"/>
  <c r="B1"/>
  <c r="D2"/>
  <c r="H1" s="1"/>
  <c r="B5"/>
  <c r="D6"/>
  <c r="H6" s="1"/>
  <c r="B9"/>
  <c r="B3"/>
  <c r="D8"/>
  <c r="H8" s="1"/>
  <c r="J9" l="1"/>
  <c r="I9"/>
  <c r="H9"/>
  <c r="I4"/>
  <c r="H4"/>
  <c r="J4"/>
  <c r="J5"/>
  <c r="I5"/>
  <c r="I1"/>
  <c r="L1" s="1"/>
  <c r="H5"/>
  <c r="L5" s="1"/>
  <c r="H7"/>
  <c r="J2"/>
  <c r="J1"/>
  <c r="J7"/>
  <c r="H3"/>
  <c r="I3"/>
  <c r="J3"/>
  <c r="J6"/>
  <c r="L6" s="1"/>
  <c r="J8"/>
  <c r="I2"/>
  <c r="L2" s="1"/>
  <c r="I8"/>
  <c r="L8" s="1"/>
  <c r="F8" i="4"/>
  <c r="F7"/>
  <c r="F3"/>
  <c r="F4"/>
  <c r="F5"/>
  <c r="F6"/>
  <c r="F2"/>
  <c r="E6"/>
  <c r="E5"/>
  <c r="E4"/>
  <c r="E3"/>
  <c r="E2"/>
  <c r="C6"/>
  <c r="C5"/>
  <c r="C4"/>
  <c r="C3"/>
  <c r="C2"/>
  <c r="D7"/>
  <c r="B7"/>
  <c r="C11" i="3"/>
  <c r="C9"/>
  <c r="C8"/>
  <c r="B9"/>
  <c r="B8"/>
  <c r="D6"/>
  <c r="C6"/>
  <c r="B6"/>
  <c r="D5"/>
  <c r="D4"/>
  <c r="B16" i="2"/>
  <c r="B18"/>
  <c r="B17"/>
  <c r="B7" i="1"/>
  <c r="L3" i="5" l="1"/>
  <c r="L7"/>
  <c r="L9"/>
  <c r="L4"/>
</calcChain>
</file>

<file path=xl/sharedStrings.xml><?xml version="1.0" encoding="utf-8"?>
<sst xmlns="http://schemas.openxmlformats.org/spreadsheetml/2006/main" count="74" uniqueCount="52">
  <si>
    <t>点</t>
    <phoneticPr fontId="1" type="noConversion"/>
  </si>
  <si>
    <t>X坐标</t>
    <phoneticPr fontId="1" type="noConversion"/>
  </si>
  <si>
    <t>Y坐标</t>
    <phoneticPr fontId="1" type="noConversion"/>
  </si>
  <si>
    <t>A</t>
    <phoneticPr fontId="1" type="noConversion"/>
  </si>
  <si>
    <t>B</t>
    <phoneticPr fontId="1" type="noConversion"/>
  </si>
  <si>
    <t>欧氏距离</t>
    <phoneticPr fontId="1" type="noConversion"/>
  </si>
  <si>
    <t>AB欧氏距离</t>
    <phoneticPr fontId="1" type="noConversion"/>
  </si>
  <si>
    <t xml:space="preserve"> d = sqrt((x1-x2)^2+(y1-y2)^2)      </t>
    <phoneticPr fontId="1" type="noConversion"/>
  </si>
  <si>
    <t>yes</t>
    <phoneticPr fontId="1" type="noConversion"/>
  </si>
  <si>
    <t>no</t>
    <phoneticPr fontId="1" type="noConversion"/>
  </si>
  <si>
    <t>Entropy(S)</t>
    <phoneticPr fontId="1" type="noConversion"/>
  </si>
  <si>
    <t>9个正例，5 个负例</t>
    <phoneticPr fontId="1" type="noConversion"/>
  </si>
  <si>
    <t>出去玩15个</t>
    <phoneticPr fontId="1" type="noConversion"/>
  </si>
  <si>
    <t>如果样本具有二元输出属性，其熵的公式为</t>
    <phoneticPr fontId="1" type="noConversion"/>
  </si>
  <si>
    <t>Entropy(S) =-(p+)*log(p+)-(p-)*log(p-)</t>
    <phoneticPr fontId="1" type="noConversion"/>
  </si>
  <si>
    <t>其中，p+、p-分别为正例和负例占总记录的比例</t>
    <phoneticPr fontId="1" type="noConversion"/>
  </si>
  <si>
    <t xml:space="preserve"> 男 </t>
    <phoneticPr fontId="1" type="noConversion"/>
  </si>
  <si>
    <t>女</t>
    <phoneticPr fontId="1" type="noConversion"/>
  </si>
  <si>
    <t>抽样100个人，分别记录这100个人的性别和是否是左撇子。如下表所示：</t>
    <phoneticPr fontId="1" type="noConversion"/>
  </si>
  <si>
    <t>右</t>
    <phoneticPr fontId="1" type="noConversion"/>
  </si>
  <si>
    <t>左</t>
    <phoneticPr fontId="1" type="noConversion"/>
  </si>
  <si>
    <t>合计</t>
    <phoneticPr fontId="1" type="noConversion"/>
  </si>
  <si>
    <t>理论值</t>
    <phoneticPr fontId="1" type="noConversion"/>
  </si>
  <si>
    <t>p值</t>
    <phoneticPr fontId="1" type="noConversion"/>
  </si>
  <si>
    <t>独立性检测示例</t>
    <phoneticPr fontId="1" type="noConversion"/>
  </si>
  <si>
    <t>时间点</t>
    <phoneticPr fontId="1" type="noConversion"/>
  </si>
  <si>
    <t>AllElecttronics</t>
    <phoneticPr fontId="1" type="noConversion"/>
  </si>
  <si>
    <t>HighTech</t>
    <phoneticPr fontId="1" type="noConversion"/>
  </si>
  <si>
    <t>平均数</t>
    <phoneticPr fontId="1" type="noConversion"/>
  </si>
  <si>
    <t>平均数相减A</t>
    <phoneticPr fontId="1" type="noConversion"/>
  </si>
  <si>
    <t>平均数相减H</t>
    <phoneticPr fontId="1" type="noConversion"/>
  </si>
  <si>
    <t>除总数</t>
    <phoneticPr fontId="1" type="noConversion"/>
  </si>
  <si>
    <t>max</t>
    <phoneticPr fontId="1" type="noConversion"/>
  </si>
  <si>
    <t>min</t>
    <phoneticPr fontId="1" type="noConversion"/>
  </si>
  <si>
    <t>样例</t>
    <phoneticPr fontId="1" type="noConversion"/>
  </si>
  <si>
    <t>减平均值</t>
    <phoneticPr fontId="1" type="noConversion"/>
  </si>
  <si>
    <t>平方</t>
    <phoneticPr fontId="1" type="noConversion"/>
  </si>
  <si>
    <t>均值</t>
    <phoneticPr fontId="1" type="noConversion"/>
  </si>
  <si>
    <t>标准差</t>
    <phoneticPr fontId="1" type="noConversion"/>
  </si>
  <si>
    <t>除以总计录数</t>
    <phoneticPr fontId="1" type="noConversion"/>
  </si>
  <si>
    <t>减平均值</t>
    <phoneticPr fontId="1" type="noConversion"/>
  </si>
  <si>
    <t>平方值</t>
    <phoneticPr fontId="1" type="noConversion"/>
  </si>
  <si>
    <t>减平均值相乘</t>
    <phoneticPr fontId="1" type="noConversion"/>
  </si>
  <si>
    <t>平方</t>
    <phoneticPr fontId="1" type="noConversion"/>
  </si>
  <si>
    <t>平均值</t>
    <phoneticPr fontId="1" type="noConversion"/>
  </si>
  <si>
    <t>平方合计</t>
    <phoneticPr fontId="1" type="noConversion"/>
  </si>
  <si>
    <t>除数</t>
    <phoneticPr fontId="1" type="noConversion"/>
  </si>
  <si>
    <t>开平方</t>
    <phoneticPr fontId="1" type="noConversion"/>
  </si>
  <si>
    <t>平方相乘</t>
    <phoneticPr fontId="1" type="noConversion"/>
  </si>
  <si>
    <t>开平方根</t>
    <phoneticPr fontId="1" type="noConversion"/>
  </si>
  <si>
    <t>相关相系数</t>
    <phoneticPr fontId="1" type="noConversion"/>
  </si>
  <si>
    <t>excel相关相系数(准确)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</si>
</sst>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>
      <selection activeCell="D20" sqref="D20"/>
    </sheetView>
  </sheetViews>
  <sheetFormatPr defaultRowHeight="13.5"/>
  <cols>
    <col min="1" max="1" width="13.375" customWidth="1"/>
    <col min="2" max="2" width="11.125" customWidth="1"/>
    <col min="3" max="3" width="13.125" customWidth="1"/>
  </cols>
  <sheetData>
    <row r="1" spans="1:3">
      <c r="B1" s="6" t="s">
        <v>5</v>
      </c>
      <c r="C1" s="6"/>
    </row>
    <row r="3" spans="1:3">
      <c r="A3" t="s">
        <v>0</v>
      </c>
      <c r="B3" t="s">
        <v>1</v>
      </c>
      <c r="C3" t="s">
        <v>2</v>
      </c>
    </row>
    <row r="4" spans="1:3">
      <c r="A4" t="s">
        <v>3</v>
      </c>
      <c r="B4">
        <v>5</v>
      </c>
      <c r="C4">
        <v>21</v>
      </c>
    </row>
    <row r="5" spans="1:3">
      <c r="A5" t="s">
        <v>4</v>
      </c>
      <c r="B5">
        <v>10</v>
      </c>
      <c r="C5">
        <v>45</v>
      </c>
    </row>
    <row r="7" spans="1:3">
      <c r="A7" t="s">
        <v>6</v>
      </c>
      <c r="B7">
        <f>SQRT((B4-B5)^2+(C4-C5)^2)</f>
        <v>24.515301344262525</v>
      </c>
    </row>
    <row r="8" spans="1:3">
      <c r="A8" s="6" t="s">
        <v>7</v>
      </c>
      <c r="B8" s="6"/>
      <c r="C8" s="6"/>
    </row>
  </sheetData>
  <mergeCells count="2">
    <mergeCell ref="B1:C1"/>
    <mergeCell ref="A8:C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0"/>
  <sheetViews>
    <sheetView workbookViewId="0">
      <selection activeCell="D20" sqref="D20"/>
    </sheetView>
  </sheetViews>
  <sheetFormatPr defaultRowHeight="13.5"/>
  <cols>
    <col min="1" max="1" width="37.375" customWidth="1"/>
    <col min="2" max="2" width="47.25" customWidth="1"/>
  </cols>
  <sheetData>
    <row r="1" spans="1:2">
      <c r="A1" t="s">
        <v>12</v>
      </c>
      <c r="B1" s="1" t="s">
        <v>11</v>
      </c>
    </row>
    <row r="2" spans="1:2">
      <c r="A2" t="s">
        <v>8</v>
      </c>
      <c r="B2">
        <v>1</v>
      </c>
    </row>
    <row r="3" spans="1:2">
      <c r="A3" t="s">
        <v>9</v>
      </c>
      <c r="B3">
        <v>0</v>
      </c>
    </row>
    <row r="4" spans="1:2">
      <c r="A4" t="s">
        <v>8</v>
      </c>
      <c r="B4">
        <v>1</v>
      </c>
    </row>
    <row r="5" spans="1:2">
      <c r="A5" t="s">
        <v>8</v>
      </c>
      <c r="B5">
        <v>1</v>
      </c>
    </row>
    <row r="6" spans="1:2">
      <c r="A6" t="s">
        <v>9</v>
      </c>
      <c r="B6">
        <v>0</v>
      </c>
    </row>
    <row r="7" spans="1:2">
      <c r="A7" t="s">
        <v>8</v>
      </c>
      <c r="B7">
        <v>1</v>
      </c>
    </row>
    <row r="8" spans="1:2">
      <c r="A8" t="s">
        <v>9</v>
      </c>
      <c r="B8">
        <v>0</v>
      </c>
    </row>
    <row r="9" spans="1:2">
      <c r="A9" t="s">
        <v>9</v>
      </c>
      <c r="B9">
        <v>0</v>
      </c>
    </row>
    <row r="10" spans="1:2">
      <c r="A10" t="s">
        <v>8</v>
      </c>
      <c r="B10">
        <v>1</v>
      </c>
    </row>
    <row r="11" spans="1:2">
      <c r="A11" t="s">
        <v>8</v>
      </c>
      <c r="B11">
        <v>1</v>
      </c>
    </row>
    <row r="12" spans="1:2">
      <c r="A12" t="s">
        <v>9</v>
      </c>
      <c r="B12">
        <v>0</v>
      </c>
    </row>
    <row r="13" spans="1:2">
      <c r="A13" t="s">
        <v>8</v>
      </c>
      <c r="B13">
        <v>1</v>
      </c>
    </row>
    <row r="14" spans="1:2">
      <c r="A14" t="s">
        <v>8</v>
      </c>
      <c r="B14">
        <v>1</v>
      </c>
    </row>
    <row r="15" spans="1:2">
      <c r="A15" t="s">
        <v>8</v>
      </c>
      <c r="B15">
        <v>1</v>
      </c>
    </row>
    <row r="16" spans="1:2">
      <c r="A16" t="s">
        <v>10</v>
      </c>
      <c r="B16">
        <f>-(9/14)*LOG(9/14)-(5/14)*LOG(5/14)</f>
        <v>0.28305427806152245</v>
      </c>
    </row>
    <row r="17" spans="1:2">
      <c r="B17">
        <f>-(9/14)*LOG(9/14,2)-(5/14)*LOG(5/14,2)</f>
        <v>0.94028595867063092</v>
      </c>
    </row>
    <row r="18" spans="1:2">
      <c r="B18">
        <f>-(9/14)*LOG(9/14,2)-(5/14)*LOG(5/14,2)</f>
        <v>0.94028595867063092</v>
      </c>
    </row>
    <row r="19" spans="1:2">
      <c r="A19" t="s">
        <v>13</v>
      </c>
      <c r="B19" t="s">
        <v>14</v>
      </c>
    </row>
    <row r="20" spans="1:2">
      <c r="B20" t="s">
        <v>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L2" sqref="L2"/>
    </sheetView>
  </sheetViews>
  <sheetFormatPr defaultRowHeight="13.5"/>
  <sheetData>
    <row r="1" spans="1:6" ht="92.25" customHeight="1">
      <c r="A1" s="7" t="s">
        <v>18</v>
      </c>
      <c r="B1" s="7"/>
      <c r="C1" s="7"/>
      <c r="D1" s="7"/>
      <c r="E1" s="7"/>
    </row>
    <row r="2" spans="1:6" ht="36" customHeight="1">
      <c r="A2" s="8" t="s">
        <v>24</v>
      </c>
      <c r="B2" s="8"/>
      <c r="C2" s="8"/>
      <c r="D2" s="8"/>
      <c r="E2" s="8"/>
    </row>
    <row r="3" spans="1:6">
      <c r="B3" t="s">
        <v>16</v>
      </c>
      <c r="C3" t="s">
        <v>17</v>
      </c>
      <c r="D3" t="s">
        <v>21</v>
      </c>
    </row>
    <row r="4" spans="1:6">
      <c r="A4" t="s">
        <v>19</v>
      </c>
      <c r="B4">
        <v>43</v>
      </c>
      <c r="C4">
        <v>44</v>
      </c>
      <c r="D4">
        <f>SUM(B4:C4)</f>
        <v>87</v>
      </c>
    </row>
    <row r="5" spans="1:6">
      <c r="A5" t="s">
        <v>20</v>
      </c>
      <c r="B5">
        <v>9</v>
      </c>
      <c r="C5">
        <v>4</v>
      </c>
      <c r="D5">
        <f>SUM(B5:C5)</f>
        <v>13</v>
      </c>
    </row>
    <row r="6" spans="1:6">
      <c r="A6" t="s">
        <v>21</v>
      </c>
      <c r="B6">
        <f>SUM(B4:B5)</f>
        <v>52</v>
      </c>
      <c r="C6">
        <f>SUM(C4:C5)</f>
        <v>48</v>
      </c>
      <c r="D6">
        <f>SUM(B6:C6)</f>
        <v>100</v>
      </c>
    </row>
    <row r="8" spans="1:6">
      <c r="A8" t="s">
        <v>22</v>
      </c>
      <c r="B8">
        <f>B6*D4/D6</f>
        <v>45.24</v>
      </c>
      <c r="C8">
        <f>C6*D4/D6</f>
        <v>41.76</v>
      </c>
    </row>
    <row r="9" spans="1:6">
      <c r="B9">
        <f>B6*D5/D6</f>
        <v>6.76</v>
      </c>
      <c r="C9">
        <f>C6*D5/D6</f>
        <v>6.24</v>
      </c>
    </row>
    <row r="11" spans="1:6">
      <c r="A11" t="s">
        <v>23</v>
      </c>
      <c r="C11">
        <f>CHITEST(B4:C5,B8:C9)</f>
        <v>0.18246716738976909</v>
      </c>
    </row>
    <row r="15" spans="1:6">
      <c r="F15" s="2"/>
    </row>
  </sheetData>
  <mergeCells count="2">
    <mergeCell ref="A1:E1"/>
    <mergeCell ref="A2:E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F9" sqref="F9"/>
    </sheetView>
  </sheetViews>
  <sheetFormatPr defaultRowHeight="13.5"/>
  <cols>
    <col min="2" max="3" width="23" customWidth="1"/>
    <col min="4" max="4" width="21.875" customWidth="1"/>
    <col min="5" max="5" width="17.25" customWidth="1"/>
    <col min="6" max="6" width="12.25" customWidth="1"/>
  </cols>
  <sheetData>
    <row r="1" spans="1:6">
      <c r="A1" t="s">
        <v>25</v>
      </c>
      <c r="B1" t="s">
        <v>26</v>
      </c>
      <c r="C1" t="s">
        <v>29</v>
      </c>
      <c r="D1" t="s">
        <v>27</v>
      </c>
      <c r="E1" t="s">
        <v>30</v>
      </c>
    </row>
    <row r="2" spans="1:6">
      <c r="B2">
        <v>6</v>
      </c>
      <c r="C2">
        <f>B2-B7</f>
        <v>2</v>
      </c>
      <c r="D2">
        <v>20</v>
      </c>
      <c r="E2">
        <f>D2-D7</f>
        <v>9.1999999999999993</v>
      </c>
      <c r="F2">
        <f>C2*E2</f>
        <v>18.399999999999999</v>
      </c>
    </row>
    <row r="3" spans="1:6">
      <c r="B3">
        <v>5</v>
      </c>
      <c r="C3">
        <f>B3-B7</f>
        <v>1</v>
      </c>
      <c r="D3">
        <v>10</v>
      </c>
      <c r="E3">
        <f>D3-D7</f>
        <v>-0.80000000000000071</v>
      </c>
      <c r="F3">
        <f t="shared" ref="F3:F6" si="0">C3*E3</f>
        <v>-0.80000000000000071</v>
      </c>
    </row>
    <row r="4" spans="1:6">
      <c r="B4">
        <v>4</v>
      </c>
      <c r="C4">
        <f>B4-B7</f>
        <v>0</v>
      </c>
      <c r="D4">
        <v>14</v>
      </c>
      <c r="E4">
        <f>D4-D7</f>
        <v>3.1999999999999993</v>
      </c>
      <c r="F4">
        <f t="shared" si="0"/>
        <v>0</v>
      </c>
    </row>
    <row r="5" spans="1:6">
      <c r="B5">
        <v>3</v>
      </c>
      <c r="C5">
        <f>B5-B7</f>
        <v>-1</v>
      </c>
      <c r="D5">
        <v>5</v>
      </c>
      <c r="E5">
        <f>D5-D7</f>
        <v>-5.8000000000000007</v>
      </c>
      <c r="F5">
        <f t="shared" si="0"/>
        <v>5.8000000000000007</v>
      </c>
    </row>
    <row r="6" spans="1:6">
      <c r="B6">
        <v>2</v>
      </c>
      <c r="C6">
        <f>B6-B7</f>
        <v>-2</v>
      </c>
      <c r="D6">
        <v>5</v>
      </c>
      <c r="E6">
        <f>D6-D7</f>
        <v>-5.8000000000000007</v>
      </c>
      <c r="F6">
        <f t="shared" si="0"/>
        <v>11.600000000000001</v>
      </c>
    </row>
    <row r="7" spans="1:6">
      <c r="A7" t="s">
        <v>28</v>
      </c>
      <c r="B7">
        <f>AVERAGE(B2:B6)</f>
        <v>4</v>
      </c>
      <c r="D7">
        <f>AVERAGE(D2:D6)</f>
        <v>10.8</v>
      </c>
      <c r="F7">
        <f>SUM(F2:F6)</f>
        <v>35</v>
      </c>
    </row>
    <row r="8" spans="1:6">
      <c r="E8" t="s">
        <v>31</v>
      </c>
      <c r="F8">
        <f>F7/5</f>
        <v>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3"/>
  <sheetViews>
    <sheetView workbookViewId="0">
      <selection sqref="A1:L13"/>
    </sheetView>
  </sheetViews>
  <sheetFormatPr defaultRowHeight="13.5"/>
  <sheetData>
    <row r="1" spans="1:12">
      <c r="A1">
        <v>0</v>
      </c>
      <c r="B1" s="3">
        <f>(A1-A13)/(A11-A13)</f>
        <v>0</v>
      </c>
      <c r="C1">
        <v>0</v>
      </c>
      <c r="D1" s="3">
        <f>(C1-C13)/(C11-C13)</f>
        <v>0</v>
      </c>
      <c r="E1">
        <v>0</v>
      </c>
      <c r="F1" s="3">
        <f>(E1-E13)/(E11-E13)</f>
        <v>0</v>
      </c>
      <c r="H1">
        <f>SQRT(POWER((A1-B2),2)+POWER((A1-D2),2)+POWER((A1-F2),2))</f>
        <v>8.2666132113607838E-3</v>
      </c>
      <c r="I1">
        <f>SQRT(POWER((C1-B5),2)+POWER((C1-D5),2)+POWER((E1-F5),2))</f>
        <v>0.75226180223383121</v>
      </c>
      <c r="J1">
        <f>SQRT(POWER((E1-B8),2)+POWER((E1-D8),2)+POWER((D1-F8),2))</f>
        <v>1.4870092692316959</v>
      </c>
      <c r="L1">
        <f t="shared" ref="L1:L9" si="0">SUM(H1:J1)</f>
        <v>2.247537684676888</v>
      </c>
    </row>
    <row r="2" spans="1:12">
      <c r="A2">
        <v>0.1</v>
      </c>
      <c r="B2" s="5">
        <f>(A2-A13)/(A11-A13)</f>
        <v>5.0000000000000001E-3</v>
      </c>
      <c r="C2">
        <v>0.1</v>
      </c>
      <c r="D2" s="5">
        <f>(C2-C13)/(C11-C13)</f>
        <v>4.7619047619047623E-3</v>
      </c>
      <c r="E2">
        <v>0.1</v>
      </c>
      <c r="F2" s="5">
        <f>(E2-E13)/(E11-E13)</f>
        <v>4.5454545454545461E-3</v>
      </c>
      <c r="H2">
        <f>SQRT(POWER((B2-B2),2)+POWER((C2-C2),2)+POWER((F2-F2),2))</f>
        <v>0</v>
      </c>
      <c r="I2">
        <f>SQRT(POWER((B2-B5),2)+POWER((D2-D5),2)+POWER((F2-F5),2))</f>
        <v>0.74399518902247042</v>
      </c>
      <c r="J2">
        <f>SQRT(POWER((B2-B8),2)+POWER((D2-D8),2)+POWER((F2-F8),2))</f>
        <v>1.4787507949071925</v>
      </c>
      <c r="L2">
        <f t="shared" si="0"/>
        <v>2.2227459839296628</v>
      </c>
    </row>
    <row r="3" spans="1:12">
      <c r="A3">
        <v>0.2</v>
      </c>
      <c r="B3" s="3">
        <f>(A3-A13)/(A11-A13)</f>
        <v>0.01</v>
      </c>
      <c r="C3">
        <v>0.2</v>
      </c>
      <c r="D3" s="3">
        <f>(C3-C13)/(C11-C13)</f>
        <v>9.5238095238095247E-3</v>
      </c>
      <c r="E3">
        <v>0.2</v>
      </c>
      <c r="F3" s="3">
        <f>(E3-E13)/(E11-E13)</f>
        <v>9.0909090909090922E-3</v>
      </c>
      <c r="H3">
        <f>SQRT(POWER((B3-B2),2)+POWER((D3-D2),2)+POWER((F3-F2),2))</f>
        <v>8.2666132113607838E-3</v>
      </c>
      <c r="I3">
        <f>SQRT(POWER((B3-B5),2)+POWER((D3-D5),2)+POWER((F3-F5),2))</f>
        <v>0.73572857581110962</v>
      </c>
      <c r="J3">
        <f>SQRT(POWER((B3-B8),2)+POWER((D3-D8),2)+POWER((F3-F8),2))</f>
        <v>1.4704924120458078</v>
      </c>
      <c r="L3">
        <f t="shared" si="0"/>
        <v>2.2144876010682784</v>
      </c>
    </row>
    <row r="4" spans="1:12">
      <c r="A4">
        <v>9</v>
      </c>
      <c r="B4" s="3">
        <f>(A4-A13)/(A11-A13)</f>
        <v>0.45</v>
      </c>
      <c r="C4">
        <v>9</v>
      </c>
      <c r="D4" s="3">
        <f>(C4-C13)/(C11-C13)</f>
        <v>0.42857142857142855</v>
      </c>
      <c r="E4">
        <v>9</v>
      </c>
      <c r="F4" s="3">
        <f>(E4-E13)/(E11-E13)</f>
        <v>0.40909090909090912</v>
      </c>
      <c r="H4">
        <f>SQRT(POWER((B4-B2),2)+POWER((D4-D2),2)+POWER((F4-F2),2))</f>
        <v>0.73572857581110973</v>
      </c>
      <c r="I4">
        <f>SQRT(POWER((B4-B5),2)+POWER((D4-D5),2)+POWER((F4-F5),2))</f>
        <v>8.2666132113607283E-3</v>
      </c>
      <c r="J4">
        <f>SQRT(POWER((B4-B8),2)+POWER((D4-D8),2)+POWER((F4-F8),2))</f>
        <v>0.74447047409633504</v>
      </c>
      <c r="L4">
        <f t="shared" si="0"/>
        <v>1.4884656631188053</v>
      </c>
    </row>
    <row r="5" spans="1:12">
      <c r="A5">
        <v>9.1</v>
      </c>
      <c r="B5" s="5">
        <f>(A5-A13)/(A11-A13)</f>
        <v>0.45499999999999996</v>
      </c>
      <c r="C5">
        <v>9.1</v>
      </c>
      <c r="D5" s="5">
        <f>(C5-C13)/(C11-C13)</f>
        <v>0.43333333333333329</v>
      </c>
      <c r="E5">
        <v>9.1</v>
      </c>
      <c r="F5" s="5">
        <f>(E5-E13)/(E11-E13)</f>
        <v>0.41363636363636364</v>
      </c>
      <c r="H5">
        <f>SQRT(POWER((B5-B2),2)+POWER((D5-D2),2)+POWER((F5-F2),2))</f>
        <v>0.74399518902247042</v>
      </c>
      <c r="I5">
        <f>SQRT(POWER((B5-B5),2)+POWER((D5-D5),2)+POWER((F5-F5),2))</f>
        <v>0</v>
      </c>
      <c r="J5">
        <f>SQRT(POWER((B5-B8),2)+POWER((D5-D8),2)+POWER((F5-F8),2))</f>
        <v>0.73623656142330862</v>
      </c>
      <c r="L5">
        <f t="shared" si="0"/>
        <v>1.4802317504457791</v>
      </c>
    </row>
    <row r="6" spans="1:12">
      <c r="A6">
        <v>9.1999999999999993</v>
      </c>
      <c r="B6" s="3">
        <f>(A6-A13)/(A11-A13)</f>
        <v>0.45999999999999996</v>
      </c>
      <c r="C6">
        <v>9.1999999999999993</v>
      </c>
      <c r="D6" s="3">
        <f>(C6-C13)/(C11-C13)</f>
        <v>0.43809523809523804</v>
      </c>
      <c r="E6">
        <v>9.1999999999999993</v>
      </c>
      <c r="F6" s="3">
        <f>(E6-E13)/(E11-E13)</f>
        <v>0.41818181818181815</v>
      </c>
      <c r="H6">
        <f>SQRT(POWER((B6-B2),2)+POWER((D6-D2),2)+POWER((F6-F2),2))</f>
        <v>0.75226180223383121</v>
      </c>
      <c r="I6">
        <f>SQRT(POWER((B6-B5),2)+POWER((D6-D5),2)+POWER((F6-F5),2))</f>
        <v>8.2666132113607613E-3</v>
      </c>
      <c r="J6">
        <f>SQRT(POWER((B6-B8),2)+POWER((D6-D8),2)+POWER((F6-F8),2))</f>
        <v>0.72800338992314129</v>
      </c>
      <c r="L6">
        <f t="shared" si="0"/>
        <v>1.4885318053683334</v>
      </c>
    </row>
    <row r="7" spans="1:12">
      <c r="A7">
        <v>15.1</v>
      </c>
      <c r="B7" s="3">
        <f>(A7-A13)/(A11-A13)</f>
        <v>0.755</v>
      </c>
      <c r="C7">
        <v>16.100000000000001</v>
      </c>
      <c r="D7" s="3">
        <f>(C7-C13)/(C11-C13)</f>
        <v>0.76666666666666672</v>
      </c>
      <c r="E7">
        <v>17</v>
      </c>
      <c r="F7" s="3">
        <f>(E7-E13)/(E11-E13)</f>
        <v>0.77272727272727271</v>
      </c>
      <c r="H7">
        <f>SQRT(POWER((B7-B2),2)+POWER((D7-D2),2)+POWER((F7-F2),2))</f>
        <v>1.316473384462548</v>
      </c>
      <c r="I7">
        <f>SQRT(POWER((B7-B5),2)+POWER((D7-D5),2)+POWER((F7-F5),2))</f>
        <v>0.57450621589574358</v>
      </c>
      <c r="J7">
        <f>SQRT(POWER((B7-B8),2)+POWER((D7-D8),2)+POWER((F7-F8),2))</f>
        <v>0.17642618145784064</v>
      </c>
      <c r="L7">
        <f t="shared" si="0"/>
        <v>2.0674057818161322</v>
      </c>
    </row>
    <row r="8" spans="1:12">
      <c r="A8">
        <v>18</v>
      </c>
      <c r="B8" s="5">
        <f>(A8-A13)/(A11-A13)</f>
        <v>0.9</v>
      </c>
      <c r="C8">
        <v>17</v>
      </c>
      <c r="D8" s="5">
        <f>(C8-C13)/(C11-C13)</f>
        <v>0.80952380952380953</v>
      </c>
      <c r="E8">
        <v>19</v>
      </c>
      <c r="F8" s="5">
        <f>(E8-E13)/(E11-E13)</f>
        <v>0.86363636363636365</v>
      </c>
      <c r="H8">
        <f>SQRT(POWER((B8-B2),2)+POWER((D8-D2),2)+POWER((F8-F2),2))</f>
        <v>1.4787507949071925</v>
      </c>
      <c r="I8">
        <f>SQRT(POWER((B8-B5),2)+POWER((D8-D5),2)+POWER((F8-F5),2))</f>
        <v>0.73623656142330862</v>
      </c>
      <c r="J8">
        <f>SQRT(POWER((B8-B8),2)+POWER((D8-D8),2)+POWER((F8-F8),2))</f>
        <v>0</v>
      </c>
      <c r="L8">
        <f t="shared" si="0"/>
        <v>2.2149873563305009</v>
      </c>
    </row>
    <row r="9" spans="1:12">
      <c r="A9">
        <v>20</v>
      </c>
      <c r="B9" s="3">
        <f>(A9-A13)/(A11-A13)</f>
        <v>1</v>
      </c>
      <c r="C9">
        <v>21</v>
      </c>
      <c r="D9" s="3">
        <f>(C9-C13)/(C11-C13)</f>
        <v>1</v>
      </c>
      <c r="E9">
        <v>22</v>
      </c>
      <c r="F9" s="3">
        <f>(E9-E13)/(E11-E13)</f>
        <v>1</v>
      </c>
      <c r="H9">
        <f>SQRT(POWER((B9-B2),2)+POWER((D9-D2),2)+POWER((F9-F2),2))</f>
        <v>1.7237904798087464</v>
      </c>
      <c r="I9">
        <f>SQRT(POWER((B9-B5),2)+POWER((D9-D5),2)+POWER((F9-F5),2))</f>
        <v>0.98079479258441105</v>
      </c>
      <c r="J9">
        <f>SQRT(POWER((B9-B8),2)+POWER((D9-D8),2)+POWER((F9-F8),2))</f>
        <v>0.2547081083527496</v>
      </c>
      <c r="L9">
        <f t="shared" si="0"/>
        <v>2.9592933807459074</v>
      </c>
    </row>
    <row r="10" spans="1:12">
      <c r="A10" t="s">
        <v>32</v>
      </c>
    </row>
    <row r="11" spans="1:12">
      <c r="A11">
        <f>MAX(A1:A9)</f>
        <v>20</v>
      </c>
      <c r="C11">
        <f t="shared" ref="C11:E11" si="1">MAX(C1:C9)</f>
        <v>21</v>
      </c>
      <c r="E11">
        <f t="shared" si="1"/>
        <v>22</v>
      </c>
    </row>
    <row r="12" spans="1:12">
      <c r="A12" t="s">
        <v>33</v>
      </c>
    </row>
    <row r="13" spans="1:12">
      <c r="A13">
        <f>MIN(A1:A9)</f>
        <v>0</v>
      </c>
      <c r="C13">
        <f t="shared" ref="C13:E13" si="2">MIN(C1:C9)</f>
        <v>0</v>
      </c>
      <c r="E13">
        <f t="shared" si="2"/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sqref="A1:F9"/>
    </sheetView>
  </sheetViews>
  <sheetFormatPr defaultRowHeight="13.5"/>
  <sheetData>
    <row r="1" spans="1:6">
      <c r="A1" t="s">
        <v>34</v>
      </c>
      <c r="B1" t="s">
        <v>35</v>
      </c>
      <c r="C1" t="s">
        <v>36</v>
      </c>
      <c r="D1" t="s">
        <v>34</v>
      </c>
      <c r="E1" t="s">
        <v>35</v>
      </c>
      <c r="F1" t="s">
        <v>36</v>
      </c>
    </row>
    <row r="2" spans="1:6">
      <c r="A2">
        <v>0</v>
      </c>
      <c r="B2">
        <f>A2-A7</f>
        <v>-10</v>
      </c>
      <c r="C2">
        <f>POWER(B2,2)</f>
        <v>100</v>
      </c>
      <c r="D2">
        <v>8</v>
      </c>
      <c r="E2">
        <f>D2-D7</f>
        <v>-2</v>
      </c>
      <c r="F2">
        <f>POWER(E2,2)</f>
        <v>4</v>
      </c>
    </row>
    <row r="3" spans="1:6">
      <c r="A3">
        <v>8</v>
      </c>
      <c r="B3">
        <f>A3-A7</f>
        <v>-2</v>
      </c>
      <c r="C3">
        <f t="shared" ref="C3:C5" si="0">POWER(B3,2)</f>
        <v>4</v>
      </c>
      <c r="D3">
        <v>9</v>
      </c>
      <c r="E3">
        <f>D3-D7</f>
        <v>-1</v>
      </c>
      <c r="F3">
        <f t="shared" ref="F3:F5" si="1">POWER(E3,2)</f>
        <v>1</v>
      </c>
    </row>
    <row r="4" spans="1:6">
      <c r="A4">
        <v>12</v>
      </c>
      <c r="B4">
        <f>A4-A7</f>
        <v>2</v>
      </c>
      <c r="C4">
        <f t="shared" si="0"/>
        <v>4</v>
      </c>
      <c r="D4">
        <v>11</v>
      </c>
      <c r="E4">
        <f>D4-D7</f>
        <v>1</v>
      </c>
      <c r="F4">
        <f t="shared" si="1"/>
        <v>1</v>
      </c>
    </row>
    <row r="5" spans="1:6">
      <c r="A5">
        <v>20</v>
      </c>
      <c r="B5">
        <f>A5-A7</f>
        <v>10</v>
      </c>
      <c r="C5">
        <f t="shared" si="0"/>
        <v>100</v>
      </c>
      <c r="D5">
        <v>12</v>
      </c>
      <c r="E5">
        <f>D5-D7</f>
        <v>2</v>
      </c>
      <c r="F5">
        <f t="shared" si="1"/>
        <v>4</v>
      </c>
    </row>
    <row r="6" spans="1:6">
      <c r="A6" s="4" t="s">
        <v>37</v>
      </c>
      <c r="B6" s="4"/>
      <c r="C6" s="9">
        <f>SUM(C2:C5)</f>
        <v>208</v>
      </c>
      <c r="D6" s="4" t="s">
        <v>37</v>
      </c>
      <c r="F6">
        <f>SUM(F2:F5)</f>
        <v>10</v>
      </c>
    </row>
    <row r="7" spans="1:6">
      <c r="A7">
        <v>10</v>
      </c>
      <c r="D7">
        <v>10</v>
      </c>
    </row>
    <row r="8" spans="1:6">
      <c r="A8" t="s">
        <v>38</v>
      </c>
      <c r="B8" t="s">
        <v>39</v>
      </c>
      <c r="C8">
        <f>C6/3</f>
        <v>69.333333333333329</v>
      </c>
      <c r="F8">
        <f>F6/3</f>
        <v>3.3333333333333335</v>
      </c>
    </row>
    <row r="9" spans="1:6">
      <c r="B9" t="s">
        <v>38</v>
      </c>
      <c r="C9">
        <f>SQRT(C8)</f>
        <v>8.3266639978645305</v>
      </c>
      <c r="E9" t="s">
        <v>38</v>
      </c>
      <c r="F9">
        <f>SQRT(F8)</f>
        <v>1.8257418583505538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F25" sqref="F25"/>
    </sheetView>
  </sheetViews>
  <sheetFormatPr defaultRowHeight="13.5"/>
  <sheetData>
    <row r="1" spans="1:9">
      <c r="B1" s="4" t="s">
        <v>40</v>
      </c>
      <c r="C1" s="4" t="s">
        <v>41</v>
      </c>
      <c r="D1" s="4"/>
      <c r="E1" s="4" t="s">
        <v>40</v>
      </c>
      <c r="F1" s="4" t="s">
        <v>41</v>
      </c>
      <c r="G1" s="4"/>
      <c r="H1" s="4" t="s">
        <v>42</v>
      </c>
      <c r="I1" s="4" t="s">
        <v>43</v>
      </c>
    </row>
    <row r="2" spans="1:9">
      <c r="A2">
        <v>1</v>
      </c>
      <c r="B2">
        <f>A2-A7</f>
        <v>-1.5</v>
      </c>
      <c r="C2">
        <f>POWER(B2,2)</f>
        <v>2.25</v>
      </c>
      <c r="D2">
        <v>5</v>
      </c>
      <c r="E2">
        <f>D2-D7</f>
        <v>-0.75</v>
      </c>
      <c r="F2">
        <f>POWER(E2,2)</f>
        <v>0.5625</v>
      </c>
      <c r="H2">
        <f>B2*E2</f>
        <v>1.125</v>
      </c>
      <c r="I2">
        <f>POWER(E2,2)</f>
        <v>0.5625</v>
      </c>
    </row>
    <row r="3" spans="1:9">
      <c r="A3">
        <v>2</v>
      </c>
      <c r="B3">
        <f>A3-A7</f>
        <v>-0.5</v>
      </c>
      <c r="C3">
        <f t="shared" ref="C3:C5" si="0">POWER(B3,2)</f>
        <v>0.25</v>
      </c>
      <c r="D3">
        <v>6</v>
      </c>
      <c r="E3">
        <f>D3-D7</f>
        <v>0.25</v>
      </c>
      <c r="F3">
        <f t="shared" ref="F3:F5" si="1">POWER(E3,2)</f>
        <v>6.25E-2</v>
      </c>
      <c r="H3">
        <f t="shared" ref="H3:H5" si="2">B3*E3</f>
        <v>-0.125</v>
      </c>
      <c r="I3">
        <f t="shared" ref="I3:I5" si="3">POWER(E3,2)</f>
        <v>6.25E-2</v>
      </c>
    </row>
    <row r="4" spans="1:9">
      <c r="A4">
        <v>3</v>
      </c>
      <c r="B4">
        <f>A4-A7</f>
        <v>0.5</v>
      </c>
      <c r="C4">
        <f t="shared" si="0"/>
        <v>0.25</v>
      </c>
      <c r="D4">
        <v>6</v>
      </c>
      <c r="E4">
        <f>D4-D7</f>
        <v>0.25</v>
      </c>
      <c r="F4">
        <f t="shared" si="1"/>
        <v>6.25E-2</v>
      </c>
      <c r="H4">
        <f t="shared" si="2"/>
        <v>0.125</v>
      </c>
      <c r="I4">
        <f t="shared" si="3"/>
        <v>6.25E-2</v>
      </c>
    </row>
    <row r="5" spans="1:9">
      <c r="A5">
        <v>4</v>
      </c>
      <c r="B5">
        <f>A5-A7</f>
        <v>1.5</v>
      </c>
      <c r="C5">
        <f t="shared" si="0"/>
        <v>2.25</v>
      </c>
      <c r="D5">
        <v>6</v>
      </c>
      <c r="E5">
        <f>D5-D7</f>
        <v>0.25</v>
      </c>
      <c r="F5">
        <f t="shared" si="1"/>
        <v>6.25E-2</v>
      </c>
      <c r="H5">
        <f t="shared" si="2"/>
        <v>0.375</v>
      </c>
      <c r="I5">
        <f t="shared" si="3"/>
        <v>6.25E-2</v>
      </c>
    </row>
    <row r="6" spans="1:9">
      <c r="A6" t="s">
        <v>44</v>
      </c>
      <c r="B6" t="s">
        <v>45</v>
      </c>
      <c r="C6" s="10">
        <f>SUM(C2:C5)</f>
        <v>5</v>
      </c>
      <c r="D6" t="s">
        <v>44</v>
      </c>
      <c r="F6" s="10">
        <f>SUM(F2:F5)</f>
        <v>0.75</v>
      </c>
      <c r="G6" t="s">
        <v>46</v>
      </c>
      <c r="H6" s="10">
        <f>SUM(H2:H5)</f>
        <v>1.5</v>
      </c>
      <c r="I6" s="10">
        <f>SUM(I2:I5)</f>
        <v>0.75</v>
      </c>
    </row>
    <row r="7" spans="1:9">
      <c r="A7">
        <v>2.5</v>
      </c>
      <c r="B7" t="s">
        <v>47</v>
      </c>
      <c r="C7">
        <f>SQRT(C6)</f>
        <v>2.2360679774997898</v>
      </c>
      <c r="D7">
        <v>5.75</v>
      </c>
      <c r="H7" t="s">
        <v>48</v>
      </c>
      <c r="I7">
        <f>C6*I6</f>
        <v>3.75</v>
      </c>
    </row>
    <row r="8" spans="1:9">
      <c r="H8" t="s">
        <v>49</v>
      </c>
      <c r="I8" s="10">
        <f>SQRT(I7)</f>
        <v>1.9364916731037085</v>
      </c>
    </row>
    <row r="9" spans="1:9">
      <c r="H9" t="s">
        <v>50</v>
      </c>
      <c r="I9">
        <f>H6/I8</f>
        <v>0.7745966692414834</v>
      </c>
    </row>
    <row r="10" spans="1:9">
      <c r="H10" t="s">
        <v>51</v>
      </c>
      <c r="I10">
        <f>CORREL(A2:A5,D2:D5)</f>
        <v>0.7745966692414834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欧氏距离</vt:lpstr>
      <vt:lpstr>熵</vt:lpstr>
      <vt:lpstr>卡方检验</vt:lpstr>
      <vt:lpstr>协方差</vt:lpstr>
      <vt:lpstr>聚类</vt:lpstr>
      <vt:lpstr>标准差</vt:lpstr>
      <vt:lpstr>皮尔森相关性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liushuhua</dc:creator>
  <cp:lastModifiedBy>liushuhua</cp:lastModifiedBy>
  <dcterms:created xsi:type="dcterms:W3CDTF">2016-06-27T00:52:53Z</dcterms:created>
  <dcterms:modified xsi:type="dcterms:W3CDTF">2016-07-02T10:24:54Z</dcterms:modified>
</cp:coreProperties>
</file>