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4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Normal" xfId="0" builtinId="0"/>
    <cellStyle name="Comma" xfId="1" builtinId="3"/>
    <cellStyle name="Percent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1171875" defaultRowHeight="1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41740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2170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3179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8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9140625" defaultRowHeight="17.25"/>
  <cols>
    <col width="15.16796875" customWidth="1" style="22" min="1" max="2"/>
    <col width="15.03515625" customWidth="1" style="38" min="3" max="3"/>
    <col width="12.90625" customWidth="1" style="22" min="4" max="4"/>
    <col width="17.02734375" customWidth="1" style="22" min="5" max="5"/>
    <col width="12.76953125" customWidth="1" style="22" min="6" max="6"/>
    <col width="12.90625" customWidth="1" style="22" min="7" max="7"/>
    <col width="8.9140625" customWidth="1" style="23" min="8" max="8"/>
    <col width="12.63671875" customWidth="1" style="23" min="9" max="9"/>
    <col width="8.914062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257.7</t>
        </is>
      </c>
      <c r="I3" s="126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1" t="n"/>
      <c r="D6" s="111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50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50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50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50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50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50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50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50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50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50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50">
        <f>I17*H17</f>
        <v/>
      </c>
      <c r="D17" s="140" t="n"/>
      <c r="E17" s="140" t="n"/>
      <c r="F17" s="140" t="n"/>
      <c r="G17" s="62" t="n"/>
      <c r="H17" s="27" t="n"/>
      <c r="I17" s="27" t="n"/>
      <c r="J17" s="27" t="n"/>
    </row>
    <row r="18">
      <c r="A18" s="26" t="n">
        <v>13</v>
      </c>
      <c r="B18" s="40" t="n"/>
      <c r="C18" s="50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50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50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50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50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50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50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50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50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50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50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50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50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50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50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50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50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50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50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50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50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50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50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50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50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50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50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50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50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50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50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50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50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50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50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50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50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50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50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50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50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50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50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50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50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50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50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50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50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50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50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50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50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50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50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50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50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50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50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50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50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50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50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50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50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50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50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50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50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50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50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50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50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50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50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50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50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50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50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50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50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50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50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50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50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50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50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50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50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50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50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50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50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50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50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50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50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50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50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50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50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50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50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50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50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50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50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50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50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50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50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50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50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50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50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50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50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50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50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50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50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50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50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50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50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50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50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50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50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50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50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50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50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50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50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50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50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50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50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50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50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50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50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50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50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50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50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50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50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50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50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50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50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50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50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50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50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50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50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50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50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50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50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50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50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50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50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50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50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50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50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50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50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50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50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50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50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50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50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50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50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50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50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50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50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50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50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50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50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50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50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50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50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50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50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50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50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50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50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50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50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50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50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50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50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50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50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50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50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50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50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50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50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50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50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50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50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50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50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50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50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50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50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50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50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50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50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50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50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50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50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50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50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50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50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50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50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50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50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50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50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50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50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50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50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50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50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50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50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50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50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50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50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50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50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50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50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50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50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50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50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50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50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50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50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50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50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50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50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50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50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50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50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50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50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50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50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50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50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50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50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50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50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50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50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50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50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50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50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50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50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50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50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50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50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50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50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50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50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50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50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50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50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50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50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50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50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50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50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50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50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50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50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50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50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50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50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50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50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50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50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50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50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50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50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50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50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50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50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50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50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50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50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50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50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50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50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50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50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50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50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50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50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50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50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50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50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50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50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50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50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50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50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50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50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50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50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50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50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50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50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50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50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50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50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50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50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50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50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50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50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50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50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50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50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50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50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50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50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50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50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50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50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50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50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50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50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50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50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50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50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50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50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50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50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50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50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50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50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50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50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50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50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50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50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50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50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50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50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50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50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50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50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50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50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50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50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50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50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50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50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50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50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50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50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50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50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50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50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50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50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50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50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50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50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50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50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50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50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50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50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50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50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50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50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50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50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50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50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50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50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50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50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50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50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50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50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50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50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50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50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50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50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50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50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50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50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50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50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50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50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50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50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50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50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50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50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50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50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50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50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50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50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50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50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50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50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50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9140625" defaultRowHeight="17.25"/>
  <cols>
    <col width="15.16796875" customWidth="1" style="2" min="1" max="2"/>
    <col width="15.03515625" customWidth="1" style="31" min="3" max="3"/>
    <col width="12.90625" customWidth="1" style="2" min="4" max="4"/>
    <col width="15.16796875" customWidth="1" style="2" min="5" max="6"/>
    <col width="15.03515625" customWidth="1" style="2" min="7" max="7"/>
    <col width="8.9140625" customWidth="1" style="13" min="8" max="8"/>
    <col width="15.16796875" customWidth="1" style="13" min="9" max="10"/>
    <col width="15.03515625" customWidth="1" style="14" min="11" max="11"/>
    <col width="8.914062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41" t="n">
        <v>32.022</v>
      </c>
    </row>
    <row r="3" ht="17.25" customHeight="1" s="29">
      <c r="A3" s="112">
        <f>('006208.TW'!E3+'00692.TW'!E3+'00878.TW'!E3+'2890.TW'!E3)-('006208.TW'!F3+'00692.TW'!F3+'00878.TW'!F3+'2890.TW'!F3)-E2+7345</f>
        <v/>
      </c>
      <c r="B3" s="11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42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43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2" t="n"/>
      <c r="D8" s="6" t="n"/>
      <c r="E8" s="110" t="inlineStr">
        <is>
          <t>Total</t>
        </is>
      </c>
      <c r="F8" s="111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12">
        <f>(BND!E3+VEA!E3+VT!E3+VTI!E3)-(BND!F3+VEA!F3+VT!F3+VTI!F3)</f>
        <v/>
      </c>
      <c r="B10" s="112">
        <f>總資產!O10</f>
        <v/>
      </c>
      <c r="C10" s="8">
        <f>C11/A10</f>
        <v/>
      </c>
      <c r="D10" s="6" t="n"/>
      <c r="E10" s="112">
        <f>A3+A10</f>
        <v/>
      </c>
      <c r="F10" s="112">
        <f>B3+B10</f>
        <v/>
      </c>
      <c r="G10" s="8">
        <f>G11/E10</f>
        <v/>
      </c>
    </row>
    <row r="11" ht="18" customHeight="1" s="29">
      <c r="A11" s="113" t="n"/>
      <c r="B11" s="113" t="n"/>
      <c r="C11" s="42">
        <f>B10-A10</f>
        <v/>
      </c>
      <c r="D11" s="6" t="n"/>
      <c r="E11" s="113" t="n"/>
      <c r="F11" s="113" t="n"/>
      <c r="G11" s="44">
        <f>F10-E10</f>
        <v/>
      </c>
    </row>
    <row r="12">
      <c r="A12" s="6" t="n"/>
      <c r="B12" s="32" t="n"/>
      <c r="C12" s="43" t="n"/>
      <c r="D12" s="6" t="n"/>
      <c r="E12" s="6" t="n"/>
      <c r="F12" s="6" t="n"/>
      <c r="G12" s="6" t="n"/>
    </row>
    <row r="13">
      <c r="A13" s="6" t="n"/>
      <c r="B13" s="32" t="n"/>
      <c r="C13" s="43" t="n"/>
      <c r="D13" s="6" t="n"/>
      <c r="E13" s="6" t="n"/>
      <c r="F13" s="6" t="n"/>
      <c r="G13" s="6" t="n"/>
    </row>
    <row r="14">
      <c r="A14" s="6" t="n"/>
      <c r="B14" s="32" t="n"/>
      <c r="C14" s="43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45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14" t="n">
        <v>261000.1229573729</v>
      </c>
      <c r="B16" s="114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42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43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43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43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43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43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43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43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43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43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43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43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43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43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43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43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43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43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43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43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43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43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43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43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43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43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43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43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43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43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43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43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43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43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43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43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43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43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43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43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43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43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43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43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43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43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43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43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43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43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43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43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43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43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43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43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43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43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43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43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43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43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43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43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43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43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43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43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43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43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43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43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43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43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43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43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43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43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43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43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43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43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43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43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43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43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43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43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43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43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43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43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43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43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43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43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43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43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43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43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43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43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43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43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43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43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43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43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43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43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43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43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43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43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43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43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43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43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43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43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43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43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43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43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43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43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43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43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43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43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43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43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43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43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43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43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43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43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43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43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43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43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43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43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43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43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43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43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43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43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43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43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43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43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43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43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43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43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43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43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43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43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43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43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43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43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43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43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43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43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43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43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43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43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43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43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43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43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43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43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43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43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43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43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43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43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43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43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43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43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43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43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43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43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43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43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43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43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43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43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43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43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43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43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43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43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43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43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43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43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43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43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43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43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43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43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43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43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43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43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43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43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43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43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43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43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43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43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43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43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43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43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43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43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43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43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43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43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43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43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43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43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43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43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43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43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43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43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43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43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43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43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43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43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43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43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43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43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43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43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43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43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43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43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43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43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43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43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43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43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43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43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43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43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43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43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43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43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43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43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43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43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43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43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43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43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43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43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43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43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43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43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43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43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43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43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43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43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43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43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43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43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43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43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43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43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43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43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43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43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43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43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43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43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43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43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43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43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43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43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43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43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43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43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43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43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43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43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43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43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43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43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43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43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43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43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43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43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43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43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43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43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43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43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43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43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43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43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43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43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43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43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43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43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43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43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43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43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43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43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43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43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43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43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43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43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43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43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43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43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43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43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43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43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43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43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43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43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43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43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43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43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43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43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43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43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43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43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43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43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43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43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43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43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43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43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43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43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43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43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43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43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43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43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43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43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43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43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43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43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43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43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43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43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43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43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43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43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43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43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43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43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43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43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43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43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43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43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43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43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43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43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43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43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43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43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43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43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43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43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43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43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43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43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43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43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43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43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43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43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43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43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43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43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43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43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43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43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43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43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43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43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43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43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43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43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43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43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43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43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43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43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43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43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43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43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43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43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43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43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43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43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43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43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43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43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43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43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4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7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47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47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47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47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47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47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47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47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47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47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47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47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47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47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7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7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7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7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7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7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7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7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7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7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7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7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7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7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7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7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7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7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7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7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7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7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7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7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7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7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7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7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7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7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7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7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7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7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7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7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7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7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7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7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7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7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7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7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7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7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7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7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7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7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7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7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7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7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7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7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7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7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7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7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7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7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7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7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7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7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7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7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7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7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7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7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7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7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7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7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7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7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7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7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7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7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7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7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7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7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7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7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7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7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7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7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7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7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7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7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7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7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7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7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7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7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7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7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7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7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7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7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7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7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7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7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7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7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7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7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7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7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7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7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7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7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7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7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7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7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7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7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7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7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7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7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7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7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7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7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7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7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7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7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7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7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7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7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7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7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7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7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7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7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7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7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7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7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7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7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7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7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7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7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7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7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7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7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7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7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7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7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7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7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7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7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7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7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7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7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7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7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7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7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7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7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7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7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7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7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7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7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7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7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7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7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7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7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7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7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7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7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7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7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7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7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7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7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7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7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7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7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7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7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7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7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7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7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7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7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7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7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7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7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7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7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7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7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7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7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7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7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7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7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7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7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7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7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7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7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7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7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7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7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7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7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7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7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7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7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7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7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7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7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7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7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7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7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7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7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7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7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7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7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7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7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7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7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7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7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7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7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7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7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7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7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7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7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7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7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7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7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7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7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7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7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7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7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7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7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7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7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7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7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7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7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7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7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7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7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7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7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7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7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7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7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7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7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7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7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7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7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7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7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7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7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7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7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7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7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7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7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7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7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7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7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7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7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7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7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7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7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7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7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7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7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7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7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7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7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7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7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7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7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7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7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7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7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7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7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7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7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7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7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7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7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7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7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7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7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7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7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7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7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7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7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7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7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7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7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7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7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7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7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7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7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7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7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7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7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7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7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7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7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7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7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7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7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7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7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7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7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7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7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7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7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7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7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7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7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7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7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7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7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7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7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7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7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7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7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7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7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7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7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7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7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7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7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7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7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7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7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7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7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7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7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7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7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7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7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7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7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7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7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7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7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7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7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7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7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7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7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7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7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7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7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7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7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7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7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7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7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7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7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7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7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7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7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7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7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7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7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7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7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7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7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7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7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7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7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7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7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7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7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7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7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7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7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7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7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7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7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7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7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7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7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7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7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47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47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47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47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47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47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47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47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47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47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47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48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48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8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8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8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7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47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47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47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47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47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47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47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47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47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47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48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48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8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8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8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5"/>
    <col width="8.9140625" customWidth="1" style="29" min="1076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47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47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47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47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47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47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47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47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47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47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47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47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47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47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47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48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71.89</t>
        </is>
      </c>
      <c r="I3" s="126">
        <f>投資!G2</f>
        <v/>
      </c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8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48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48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48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48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48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48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48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48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48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48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48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48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48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48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48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48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48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9140625" defaultRowHeight="17.25"/>
  <cols>
    <col width="15.16796875" customWidth="1" style="12" min="1" max="2"/>
    <col width="15.03515625" customWidth="1" style="37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49.93</t>
        </is>
      </c>
      <c r="I3" s="136">
        <f>投資!G2</f>
        <v/>
      </c>
      <c r="J3" s="123" t="n"/>
    </row>
    <row r="4" ht="18.75" customHeight="1" s="29">
      <c r="A4" s="113" t="n"/>
      <c r="B4" s="113" t="n"/>
      <c r="C4" s="137" t="n"/>
      <c r="D4" s="113" t="n"/>
      <c r="E4" s="113" t="n"/>
      <c r="F4" s="113" t="n"/>
      <c r="G4" s="46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9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49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49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49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49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49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49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49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49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49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49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49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49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9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9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9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9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9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9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9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9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9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9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9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9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9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9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9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9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9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9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9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9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9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9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9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9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9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9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9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9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9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9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9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9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9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9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9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9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9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9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9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9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9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9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9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9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9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9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9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9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9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9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9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9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9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9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9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9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9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9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9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9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9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9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9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9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9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9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9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9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9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9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9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9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9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9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9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9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9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9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9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9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9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9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9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9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9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9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9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9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9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9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9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9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9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9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9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9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9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9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9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9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9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9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9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9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9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9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9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9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9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9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9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9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9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9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9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9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9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9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9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9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9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9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9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9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9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9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9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9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9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9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9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9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9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9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9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9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9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9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9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9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9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9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9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9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9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9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9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9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9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9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9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9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9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9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9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9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9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9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9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9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9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9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9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9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9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9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9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9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9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9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9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9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9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9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9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9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9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9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9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9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9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9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9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9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9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9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9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9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9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9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9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9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9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9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9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9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9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9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9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9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9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9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9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9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9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9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9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9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9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9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9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9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9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9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9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9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9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9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9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9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9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9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9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9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9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9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9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9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9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9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9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9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9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9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9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9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9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9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9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9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9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9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9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9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9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9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9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9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9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9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9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9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9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9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9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9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9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9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9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9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9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9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9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9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9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9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9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9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9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9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9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9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9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9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9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9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9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9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9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9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9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9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9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9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9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9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9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9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9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9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9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9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9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9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9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9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9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9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9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9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9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9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9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9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9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9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9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9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9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9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9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9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9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9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9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9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9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9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9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9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9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9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9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9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9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9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9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9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9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9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9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9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9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9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9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9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9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9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9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9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9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9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9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9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9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9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9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9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9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9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9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9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9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9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9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9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9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9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9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9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9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9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9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9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9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9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9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9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9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9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9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9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9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9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9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9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9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9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9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9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9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9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9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9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9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9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9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9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9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9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9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9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9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9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9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9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9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9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9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9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9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9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9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9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9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9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9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9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9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9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9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9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9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9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9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9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9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9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9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9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9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9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9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9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9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9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9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9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9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9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9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9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9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9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9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9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9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9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9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9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9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9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9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9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9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9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9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9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9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9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9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9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9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9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9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9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9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9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9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9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9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9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9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9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9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9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9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9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9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9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9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9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9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9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9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9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9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9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9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9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9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9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9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9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9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9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109.85</t>
        </is>
      </c>
      <c r="I3" s="139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46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48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48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48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48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48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48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48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48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48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48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48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48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48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48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48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48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48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48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48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48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48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48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48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48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48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48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48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48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48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48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48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48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48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48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48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48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48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48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48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48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48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48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48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48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48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48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48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48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48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48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48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48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48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48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48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48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48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48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48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48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48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48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48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48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48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48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48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48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48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48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48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48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48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48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48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48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48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48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48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48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48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48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48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48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48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48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48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48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48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48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48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48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48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48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48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48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48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48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48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48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48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48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48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48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48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48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48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48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48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48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48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48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48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48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48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48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48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48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48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48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48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48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48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48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48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48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48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48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48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48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48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48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48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48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48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48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48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48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48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48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48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48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48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48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48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48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48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48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48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48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48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48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48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48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48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48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48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48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48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48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48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48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48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48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48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48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48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48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48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48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48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48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48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48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48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48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48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48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48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48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48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48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48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48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48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48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48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48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48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48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48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48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48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48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48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48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48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48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48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48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48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48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48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48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48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48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48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48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48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48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48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48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48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48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48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48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48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48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48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48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48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48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48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48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48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48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48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48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48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48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48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48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48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48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48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48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48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48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48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48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48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48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48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48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48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48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48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48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48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48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48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48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48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48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48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48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48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48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48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48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48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48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48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48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48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48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48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48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48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48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48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48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48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48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48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48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48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48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48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48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48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48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48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48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48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48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48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48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48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48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48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48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48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48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48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48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48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48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48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48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48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48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48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48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48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48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48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48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48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48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48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48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48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48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48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48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48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48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48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48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48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48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48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48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48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48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48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48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48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48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48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48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48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48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48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48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48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48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48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48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48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48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48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48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48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48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48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48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48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48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48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48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48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48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48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48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48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48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48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48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48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48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48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48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48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48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48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48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48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48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48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48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48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48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48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48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48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48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48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48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48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48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48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48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48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48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48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48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48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48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48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48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48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48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48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48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48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48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48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48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48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48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48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48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48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48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48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48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48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48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48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48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48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48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48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48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48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48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48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48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48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48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48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48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48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48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48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48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48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48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48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48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48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48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48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48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48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48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48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48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48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48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48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48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48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48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48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48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48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48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48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48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48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48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48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48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48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48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48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48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48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48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48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48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48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48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48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48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48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48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48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48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48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48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48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48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48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48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48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48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48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48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48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48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48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48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48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48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48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48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48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48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48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48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48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48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48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48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48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2024-04-03T22:00:11Z</dcterms:modified>
  <cp:lastModifiedBy>祐廷 劉</cp:lastModifiedBy>
  <cp:revision>39</cp:revision>
  <cp:lastPrinted>2024-02-22T01:18:13Z</cp:lastPrinted>
</cp:coreProperties>
</file>