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171" fontId="3" fillId="13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2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9" borderId="2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171" fontId="3" fillId="15" borderId="4" applyAlignment="1" pivotButton="0" quotePrefix="0" xfId="0">
      <alignment horizontal="right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30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9" fillId="23" borderId="11" applyAlignment="1" applyProtection="1" pivotButton="0" quotePrefix="0" xfId="0">
      <alignment horizont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8" fillId="28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6" fontId="8" fillId="30" borderId="11" applyAlignment="1" pivotButton="0" quotePrefix="0" xfId="0">
      <alignment vertical="center"/>
    </xf>
    <xf numFmtId="0" fontId="4" fillId="29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35" thickBot="1">
      <c r="A1" s="114" t="inlineStr">
        <is>
          <t>活存</t>
        </is>
      </c>
      <c r="B1" s="108" t="n"/>
      <c r="C1" s="108" t="n"/>
      <c r="D1" s="85" t="n"/>
      <c r="E1" s="107" t="inlineStr">
        <is>
          <t>定存</t>
        </is>
      </c>
      <c r="F1" s="108" t="n"/>
      <c r="G1" s="108" t="n"/>
      <c r="H1" s="85" t="n"/>
      <c r="I1" s="117" t="inlineStr">
        <is>
          <t>台股</t>
        </is>
      </c>
      <c r="J1" s="108" t="n"/>
      <c r="K1" s="108" t="n"/>
      <c r="L1" s="85" t="n"/>
      <c r="M1" s="115" t="inlineStr">
        <is>
          <t>美股</t>
        </is>
      </c>
      <c r="N1" s="108" t="n"/>
      <c r="O1" s="108" t="n"/>
      <c r="P1" s="85" t="n"/>
    </row>
    <row r="2" ht="17.25" customHeight="1" s="35">
      <c r="A2" s="60" t="inlineStr">
        <is>
          <t>永豐大戶活存</t>
        </is>
      </c>
      <c r="B2" s="61" t="n"/>
      <c r="C2" s="153" t="n">
        <v>50803</v>
      </c>
      <c r="D2" s="63" t="n"/>
      <c r="E2" s="66" t="inlineStr">
        <is>
          <t>美元定存 3.85%</t>
        </is>
      </c>
      <c r="F2" s="61" t="n"/>
      <c r="G2" s="154" t="n">
        <v>770.66</v>
      </c>
      <c r="H2" s="63" t="n"/>
      <c r="I2" s="111" t="inlineStr">
        <is>
          <t>006208</t>
        </is>
      </c>
      <c r="J2" s="112" t="n"/>
      <c r="K2" s="155">
        <f>'006208.TW'!D3*'006208.TW'!C3*0.997</f>
        <v/>
      </c>
      <c r="L2" s="106" t="n"/>
      <c r="M2" s="113" t="inlineStr">
        <is>
          <t>BND</t>
        </is>
      </c>
      <c r="N2" s="112" t="n"/>
      <c r="O2" s="156">
        <f>BND!H3*BND!D3</f>
        <v/>
      </c>
      <c r="P2" s="106" t="n"/>
    </row>
    <row r="3" ht="17.25" customHeight="1" s="35">
      <c r="A3" s="77" t="inlineStr">
        <is>
          <t>華南Sny活存</t>
        </is>
      </c>
      <c r="B3" s="65" t="n"/>
      <c r="C3" s="157" t="n">
        <v>61658</v>
      </c>
      <c r="D3" s="70" t="n"/>
      <c r="E3" s="91" t="inlineStr">
        <is>
          <t>美元定存 4.10%</t>
        </is>
      </c>
      <c r="F3" s="65" t="n"/>
      <c r="G3" s="158" t="n">
        <v>300</v>
      </c>
      <c r="H3" s="70" t="n"/>
      <c r="I3" s="71" t="inlineStr">
        <is>
          <t>00692</t>
        </is>
      </c>
      <c r="J3" s="72" t="n"/>
      <c r="K3" s="159">
        <f>'00692.TW'!D3*'00692.TW'!C3*0.997</f>
        <v/>
      </c>
      <c r="L3" s="75" t="n"/>
      <c r="M3" s="73" t="inlineStr">
        <is>
          <t>VEA</t>
        </is>
      </c>
      <c r="N3" s="72" t="n"/>
      <c r="O3" s="160">
        <f>VEA!H3*VEA!D3</f>
        <v/>
      </c>
      <c r="P3" s="75" t="n"/>
    </row>
    <row r="4" ht="15.75" customHeight="1" s="35">
      <c r="A4" s="77" t="inlineStr">
        <is>
          <t>中國信託活存</t>
        </is>
      </c>
      <c r="B4" s="65" t="n"/>
      <c r="C4" s="157" t="n">
        <v>0</v>
      </c>
      <c r="D4" s="70" t="n"/>
      <c r="E4" s="91" t="n"/>
      <c r="F4" s="65" t="n"/>
      <c r="G4" s="158" t="n"/>
      <c r="H4" s="70" t="n"/>
      <c r="I4" s="71" t="inlineStr">
        <is>
          <t>00878</t>
        </is>
      </c>
      <c r="J4" s="72" t="n"/>
      <c r="K4" s="159">
        <f>'00878.TW'!D3*'00878.TW'!C3*0.997</f>
        <v/>
      </c>
      <c r="L4" s="75" t="n"/>
      <c r="M4" s="73" t="inlineStr">
        <is>
          <t>VT</t>
        </is>
      </c>
      <c r="N4" s="72" t="n"/>
      <c r="O4" s="160">
        <f>VT!H3*VT!D3</f>
        <v/>
      </c>
      <c r="P4" s="75" t="n"/>
    </row>
    <row r="5" ht="16.5" customHeight="1" s="35">
      <c r="A5" s="77" t="inlineStr">
        <is>
          <t>中華郵政活存</t>
        </is>
      </c>
      <c r="B5" s="65" t="n"/>
      <c r="C5" s="157" t="n">
        <v>0</v>
      </c>
      <c r="D5" s="70" t="n"/>
      <c r="E5" s="91" t="n"/>
      <c r="F5" s="65" t="n"/>
      <c r="G5" s="158" t="n"/>
      <c r="H5" s="70" t="n"/>
      <c r="I5" s="71" t="inlineStr">
        <is>
          <t>2890</t>
        </is>
      </c>
      <c r="J5" s="72" t="n"/>
      <c r="K5" s="159">
        <f>'2890.TW'!D3*'2890.TW'!C3*0.997</f>
        <v/>
      </c>
      <c r="L5" s="75" t="n"/>
      <c r="M5" s="73" t="inlineStr">
        <is>
          <t>VTI</t>
        </is>
      </c>
      <c r="N5" s="72" t="n"/>
      <c r="O5" s="160">
        <f>VTI!H3*VTI!D3</f>
        <v/>
      </c>
      <c r="P5" s="75" t="n"/>
    </row>
    <row r="6">
      <c r="A6" s="77" t="inlineStr">
        <is>
          <t>永豐大戶美元活存</t>
        </is>
      </c>
      <c r="B6" s="65" t="n"/>
      <c r="C6" s="157" t="n">
        <v>0</v>
      </c>
      <c r="D6" s="70" t="n"/>
      <c r="E6" s="91" t="n"/>
      <c r="F6" s="65" t="n"/>
      <c r="G6" s="158" t="n"/>
      <c r="H6" s="70" t="n"/>
      <c r="I6" s="92" t="inlineStr">
        <is>
          <t>2884</t>
        </is>
      </c>
      <c r="J6" s="65" t="n"/>
      <c r="K6" s="161" t="n">
        <v>7274</v>
      </c>
      <c r="L6" s="70" t="n"/>
      <c r="M6" s="64" t="n"/>
      <c r="N6" s="65" t="n"/>
      <c r="O6" s="162" t="n"/>
      <c r="P6" s="70" t="n"/>
    </row>
    <row r="7">
      <c r="A7" s="77" t="inlineStr">
        <is>
          <t>錢包</t>
        </is>
      </c>
      <c r="B7" s="65" t="n"/>
      <c r="C7" s="157" t="n">
        <v>3063</v>
      </c>
      <c r="D7" s="70" t="n"/>
      <c r="E7" s="91" t="n"/>
      <c r="F7" s="65" t="n"/>
      <c r="G7" s="158" t="n"/>
      <c r="H7" s="70" t="n"/>
      <c r="I7" s="92" t="n"/>
      <c r="J7" s="65" t="n"/>
      <c r="K7" s="161" t="n"/>
      <c r="L7" s="70" t="n"/>
      <c r="M7" s="64" t="n"/>
      <c r="N7" s="65" t="n"/>
      <c r="O7" s="162" t="n"/>
      <c r="P7" s="70" t="n"/>
    </row>
    <row r="8">
      <c r="A8" s="77" t="inlineStr">
        <is>
          <t>洗衣服</t>
        </is>
      </c>
      <c r="B8" s="65" t="n"/>
      <c r="C8" s="157" t="n">
        <v>80</v>
      </c>
      <c r="D8" s="70" t="n"/>
      <c r="E8" s="91" t="n"/>
      <c r="F8" s="65" t="n"/>
      <c r="G8" s="158" t="n"/>
      <c r="H8" s="70" t="n"/>
      <c r="I8" s="92" t="n"/>
      <c r="J8" s="65" t="n"/>
      <c r="K8" s="161" t="n"/>
      <c r="L8" s="70" t="n"/>
      <c r="M8" s="64" t="n"/>
      <c r="N8" s="65" t="n"/>
      <c r="O8" s="162" t="n"/>
      <c r="P8" s="70" t="n"/>
      <c r="Q8" s="1" t="n"/>
      <c r="R8" s="1" t="n"/>
      <c r="S8" s="1" t="n"/>
      <c r="T8" s="1" t="n"/>
    </row>
    <row r="9">
      <c r="A9" s="109" t="inlineStr">
        <is>
          <t>Aifian</t>
        </is>
      </c>
      <c r="B9" s="83" t="n"/>
      <c r="C9" s="163" t="n">
        <v>3125</v>
      </c>
      <c r="D9" s="81" t="n"/>
      <c r="E9" s="82" t="n"/>
      <c r="F9" s="83" t="n"/>
      <c r="G9" s="164" t="n"/>
      <c r="H9" s="81" t="n"/>
      <c r="I9" s="94" t="n"/>
      <c r="J9" s="83" t="n"/>
      <c r="K9" s="165" t="n"/>
      <c r="L9" s="81" t="n"/>
      <c r="M9" s="103" t="n"/>
      <c r="N9" s="83" t="n"/>
      <c r="O9" s="166" t="n"/>
      <c r="P9" s="81" t="n"/>
      <c r="Q9" s="1" t="n"/>
      <c r="R9" s="1" t="n"/>
      <c r="S9" s="1" t="n"/>
      <c r="T9" s="1" t="n"/>
    </row>
    <row r="10" ht="17.25" customHeight="1" s="35" thickBot="1">
      <c r="A10" s="78" t="inlineStr">
        <is>
          <t>總計</t>
        </is>
      </c>
      <c r="B10" s="79" t="n"/>
      <c r="C10" s="167">
        <f>SUM(C2:D9)</f>
        <v/>
      </c>
      <c r="D10" s="68" t="n"/>
      <c r="E10" s="78" t="inlineStr">
        <is>
          <t>總計</t>
        </is>
      </c>
      <c r="F10" s="79" t="n"/>
      <c r="G10" s="167">
        <f>SUM(G2:H9)*投資!G2</f>
        <v/>
      </c>
      <c r="H10" s="68" t="n"/>
      <c r="I10" s="78" t="inlineStr">
        <is>
          <t>總計</t>
        </is>
      </c>
      <c r="J10" s="79" t="n"/>
      <c r="K10" s="167">
        <f>SUM(K2:L9)</f>
        <v/>
      </c>
      <c r="L10" s="68" t="n"/>
      <c r="M10" s="78" t="inlineStr">
        <is>
          <t>總計</t>
        </is>
      </c>
      <c r="N10" s="79" t="n"/>
      <c r="O10" s="167">
        <f>SUM(O2:P9)*投資!G2</f>
        <v/>
      </c>
      <c r="P10" s="68" t="n"/>
      <c r="Q10" s="1" t="n"/>
      <c r="R10" s="1" t="n"/>
      <c r="S10" s="1" t="n"/>
      <c r="T10" s="1" t="n"/>
    </row>
    <row r="11" ht="31.5" customHeight="1" s="35" thickBot="1">
      <c r="A11" s="89" t="inlineStr">
        <is>
          <t>總資產</t>
        </is>
      </c>
      <c r="B11" s="68" t="n"/>
      <c r="C11" s="67" t="inlineStr">
        <is>
          <t>負債</t>
        </is>
      </c>
      <c r="D11" s="68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85" t="n"/>
      <c r="C12" s="169" t="n">
        <v>13623</v>
      </c>
      <c r="D12" s="98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86" t="n"/>
      <c r="B13" s="87" t="n"/>
      <c r="C13" s="99" t="n"/>
      <c r="D13" s="100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9" t="inlineStr">
        <is>
          <t>淨資產</t>
        </is>
      </c>
      <c r="B14" s="85" t="n"/>
      <c r="C14" s="67" t="inlineStr">
        <is>
          <t>負債率</t>
        </is>
      </c>
      <c r="D14" s="8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86" t="n"/>
      <c r="B15" s="87" t="n"/>
      <c r="C15" s="86" t="n"/>
      <c r="D15" s="87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85" t="n"/>
      <c r="C16" s="88">
        <f>C12/A12</f>
        <v/>
      </c>
      <c r="D16" s="8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86" t="n"/>
      <c r="B17" s="87" t="n"/>
      <c r="C17" s="86" t="n"/>
      <c r="D17" s="87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VT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107.24</t>
        </is>
      </c>
      <c r="I3" s="191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5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5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5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5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5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5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5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5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5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2" t="inlineStr">
        <is>
          <t>存股統計專用表格</t>
        </is>
      </c>
      <c r="D1" s="133" t="n"/>
      <c r="E1" s="133" t="n"/>
      <c r="F1" s="129" t="inlineStr">
        <is>
          <t>VTI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135" t="n"/>
    </row>
    <row r="3" ht="18.75" customHeight="1" s="35">
      <c r="A3" s="140">
        <f>(E3-F3)/D3</f>
        <v/>
      </c>
      <c r="B3" s="138">
        <f>E3/D3</f>
        <v/>
      </c>
      <c r="C3" s="125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251.24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0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30" t="n">
        <v>1</v>
      </c>
      <c r="B6" s="152" t="inlineStr">
        <is>
          <t>借券收入</t>
        </is>
      </c>
      <c r="C6" s="122" t="n"/>
      <c r="D6" s="122" t="n"/>
      <c r="E6" s="65" t="n"/>
      <c r="F6" s="151" t="n"/>
      <c r="G6" s="65" t="n"/>
      <c r="H6" s="126" t="n"/>
      <c r="I6" s="126" t="n"/>
      <c r="J6" s="126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5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5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5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5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5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5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5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5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5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5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5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5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5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5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5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5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5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5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5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5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5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5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5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5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5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5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5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5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5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5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5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5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5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5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5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5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5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5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5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5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5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5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5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5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5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5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5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5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5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5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5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5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5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5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5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5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5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5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5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5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5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5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5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5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5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5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5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5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5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5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5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5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5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5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5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5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5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5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5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5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5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5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5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5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5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5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5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5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5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5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5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5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5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5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5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5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5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5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5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5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5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5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5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5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5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5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5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5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5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5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5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5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5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5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5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5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5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5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5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5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5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5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5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5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5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5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5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5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5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5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5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5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5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5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5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5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5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5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5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5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5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5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5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5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5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5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5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5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5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5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5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5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5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5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5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5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5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5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5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5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5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5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5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5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5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5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5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5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5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5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5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5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5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5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5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5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5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5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5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5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5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5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5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5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5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5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5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5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5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5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5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5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5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5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5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5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5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5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5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5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5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5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5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5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5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5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5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5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5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5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5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5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5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5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5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5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5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5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5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5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5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5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5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5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5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5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5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5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5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5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5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5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5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5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5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5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5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5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5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5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5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5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5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5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5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5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5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5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5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5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5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5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5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5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5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5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5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5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5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5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5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5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5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5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5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5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5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5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5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5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5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5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5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5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5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5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5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5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5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5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5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5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5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5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5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5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5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5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5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5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5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5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5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5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5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5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5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5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5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5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5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5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5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5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5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5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5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5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5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5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5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5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5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5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5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5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5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5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5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5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5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5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5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5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5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5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5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5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5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5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5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5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5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5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5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5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5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5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5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5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5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5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5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5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5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5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5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5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5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5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5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5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5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5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5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5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5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5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5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5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5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5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5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5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5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5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5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5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5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5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5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5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5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5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5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5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5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5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5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5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5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5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5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5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5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5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5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5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5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5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5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5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5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5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5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5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5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5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5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5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5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5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5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5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5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5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5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5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5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5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5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5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5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5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5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5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5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5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5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5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5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5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5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5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5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5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5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5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5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5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5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5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5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5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5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5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5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5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5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5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5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5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5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5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5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5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5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5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5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5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5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5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5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5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5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5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5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5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5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5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5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5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5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5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5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5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5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5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5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5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5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5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5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5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5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5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5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5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5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5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5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5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5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5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5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5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5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5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5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5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5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5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5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5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5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5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5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5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5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5" t="n"/>
      <c r="D1" s="7" t="n"/>
      <c r="E1" s="130" t="inlineStr">
        <is>
          <t>折讓款</t>
        </is>
      </c>
      <c r="F1" s="130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31.505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5" t="n"/>
      <c r="D8" s="10" t="n"/>
      <c r="E8" s="121" t="inlineStr">
        <is>
          <t>Total</t>
        </is>
      </c>
      <c r="F8" s="122" t="n"/>
      <c r="G8" s="65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84.15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00692.TW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34.86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00878.TW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25" t="inlineStr">
        <is>
          <t>22.41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26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0"/>
    <col width="8.875" customWidth="1" style="35" min="1041" max="1638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2890.TW</t>
        </is>
      </c>
      <c r="G1" s="65" t="n"/>
      <c r="H1" s="130" t="n"/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n"/>
      <c r="I2" s="135" t="n"/>
      <c r="J2" s="24" t="n"/>
    </row>
    <row r="3" ht="18.75" customHeight="1" s="35">
      <c r="A3" s="140">
        <f>(E3-F3)/D3</f>
        <v/>
      </c>
      <c r="B3" s="138">
        <f>E3/D3</f>
        <v/>
      </c>
      <c r="C3" s="142" t="inlineStr">
        <is>
          <t>19.80</t>
        </is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n"/>
      <c r="I3" s="182" t="n"/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n"/>
      <c r="I5" s="135" t="n"/>
      <c r="J5" s="135" t="n"/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5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5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5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5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5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BND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>
        <f>E3/D3</f>
        <v/>
      </c>
      <c r="C3" s="142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72.05</t>
        </is>
      </c>
      <c r="I3" s="182">
        <f>投資!G2</f>
        <v/>
      </c>
      <c r="J3" s="134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6" t="n"/>
      <c r="I4" s="126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39" t="n"/>
      <c r="G6" s="65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5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5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5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5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5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5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5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5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5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5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5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5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2" t="inlineStr">
        <is>
          <t>存股統計專用表格</t>
        </is>
      </c>
      <c r="D1" s="133" t="n"/>
      <c r="E1" s="133" t="n"/>
      <c r="F1" s="129" t="inlineStr">
        <is>
          <t>VEA</t>
        </is>
      </c>
      <c r="G1" s="65" t="n"/>
      <c r="H1" s="130" t="inlineStr">
        <is>
          <t>USD</t>
        </is>
      </c>
      <c r="I1" s="122" t="n"/>
      <c r="J1" s="65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35" t="inlineStr">
        <is>
          <t>目前市價</t>
        </is>
      </c>
      <c r="I2" s="135" t="inlineStr">
        <is>
          <t>目前匯率</t>
        </is>
      </c>
      <c r="J2" s="24" t="n"/>
    </row>
    <row r="3" ht="18.75" customHeight="1" s="35">
      <c r="A3" s="140">
        <f>(E3-F3)/D3</f>
        <v/>
      </c>
      <c r="B3" s="138" t="n">
        <v>1446.530865440456</v>
      </c>
      <c r="C3" s="144">
        <f>H3*I3</f>
        <v/>
      </c>
      <c r="D3" s="131">
        <f>SUM(D7:D505)</f>
        <v/>
      </c>
      <c r="E3" s="127">
        <f>SUM(E7:E505)</f>
        <v/>
      </c>
      <c r="F3" s="127">
        <f>SUM(F6:G505)</f>
        <v/>
      </c>
      <c r="G3" s="12">
        <f>G4/E3</f>
        <v/>
      </c>
      <c r="H3" s="137" t="inlineStr">
        <is>
          <t>48.74</t>
        </is>
      </c>
      <c r="I3" s="189">
        <f>投資!G2</f>
        <v/>
      </c>
      <c r="J3" s="134" t="n"/>
    </row>
    <row r="4" ht="18.75" customHeight="1" s="35">
      <c r="A4" s="120" t="n"/>
      <c r="B4" s="120" t="n"/>
      <c r="C4" s="145" t="n"/>
      <c r="D4" s="120" t="n"/>
      <c r="E4" s="120" t="n"/>
      <c r="F4" s="120" t="n"/>
      <c r="G4" s="183">
        <f>D3*C3-E3+F3</f>
        <v/>
      </c>
      <c r="H4" s="126" t="n"/>
      <c r="I4" s="145" t="n"/>
      <c r="J4" s="126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28" t="inlineStr">
        <is>
          <t>股利</t>
        </is>
      </c>
      <c r="G5" s="65" t="n"/>
      <c r="H5" s="135" t="inlineStr">
        <is>
          <t>購入價格</t>
        </is>
      </c>
      <c r="I5" s="135" t="inlineStr">
        <is>
          <t>購入匯率</t>
        </is>
      </c>
      <c r="J5" s="135" t="inlineStr">
        <is>
          <t>購入金額</t>
        </is>
      </c>
    </row>
    <row r="6">
      <c r="A6" s="22" t="n">
        <v>1</v>
      </c>
      <c r="B6" s="141" t="inlineStr">
        <is>
          <t>借券收入</t>
        </is>
      </c>
      <c r="C6" s="122" t="n"/>
      <c r="D6" s="122" t="n"/>
      <c r="E6" s="65" t="n"/>
      <c r="F6" s="147" t="n"/>
      <c r="G6" s="72" t="n"/>
      <c r="H6" s="126" t="n"/>
      <c r="I6" s="126" t="n"/>
      <c r="J6" s="126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5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5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5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5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5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5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5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5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5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5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5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5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5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5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5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5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5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5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5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5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5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5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5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5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5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5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5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5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5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5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5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5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5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5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5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5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5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5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5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5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5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5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5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5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5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5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5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5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5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5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5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5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5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5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5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5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5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5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5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5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5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5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5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5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5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5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5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5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5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5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5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5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5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5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5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5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5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5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5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5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5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5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5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5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5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5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5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5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5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5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5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5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5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5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5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5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5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5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5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5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5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5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5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5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5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5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5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5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5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5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5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5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5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5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5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5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5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5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5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5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5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5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5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5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5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5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5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5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5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5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5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5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5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5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5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5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5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5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5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5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5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5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5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5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5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5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5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5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5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5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5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5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5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5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5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5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5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5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5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5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5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5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5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5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5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5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5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5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5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5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5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5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5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5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5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5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5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5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5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5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5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5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5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5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5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5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5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5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5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5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5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5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5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5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5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5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5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5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5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5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5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5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5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5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5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5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5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5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5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5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5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5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5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5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5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5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5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5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5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5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5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5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5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5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5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5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5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5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5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5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5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5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5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5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5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5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5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5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5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5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5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5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5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5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5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5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5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5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5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5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5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5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5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5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5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5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5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5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5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5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5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5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5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5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5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5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5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5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5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5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5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5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5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5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5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5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5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5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5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5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5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5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5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5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5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5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5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5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5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5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5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5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5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5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5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5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5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5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5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5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5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5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5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5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5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5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5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5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5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5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5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5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5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5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5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5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5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5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5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5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5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5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5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5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5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5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5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5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5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5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5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5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5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5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5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5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5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5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5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5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5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5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5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5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5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5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5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5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5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5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5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5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5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5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5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5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5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5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5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5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5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5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5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5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5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5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5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5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5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5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5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5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5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5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5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5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5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5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5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5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5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5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5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5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5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5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5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5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5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5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5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5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5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5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5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5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5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5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5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5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5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5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5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5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5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5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5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5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5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5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5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5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5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5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5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5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5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5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5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5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5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5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5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5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5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5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5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5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5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5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5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5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5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5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5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5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5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5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5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5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5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5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5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5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5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5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5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5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5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5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5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5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5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5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5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5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5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5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5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5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5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5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5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5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5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5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5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5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5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5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5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5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5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5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5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5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5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5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5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5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5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5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5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5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5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5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5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5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5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5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5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5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5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5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5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5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5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5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5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5:G45"/>
    <mergeCell ref="F238:G238"/>
    <mergeCell ref="F42:G42"/>
    <mergeCell ref="F487:G487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2024-02-26T22:00:11Z</dcterms:modified>
  <cp:lastModifiedBy>祐廷 劉</cp:lastModifiedBy>
  <cp:revision>39</cp:revision>
  <cp:lastPrinted>2024-02-22T01:18:13Z</cp:lastPrinted>
</cp:coreProperties>
</file>