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2890.TW" sheetId="4" state="visible" r:id="rId4"/>
    <sheet name="2891.TW" sheetId="5" state="visible" r:id="rId5"/>
    <sheet name="VT" sheetId="6" state="visible" r:id="rId6"/>
    <sheet name="00692.TW" sheetId="7" state="visible" r:id="rId7"/>
    <sheet name="BND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31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30" applyAlignment="1" applyProtection="1" pivotButton="0" quotePrefix="0" xfId="0">
      <alignment horizontal="right" vertical="center"/>
      <protection locked="0" hidden="0"/>
    </xf>
    <xf numFmtId="0" fontId="0" fillId="0" borderId="29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5" t="inlineStr">
        <is>
          <t>新台幣</t>
        </is>
      </c>
      <c r="B1" s="43" t="n"/>
      <c r="C1" s="43" t="n"/>
      <c r="D1" s="44" t="n"/>
      <c r="E1" s="52" t="inlineStr">
        <is>
          <t>美元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6" t="inlineStr">
        <is>
          <t>美股</t>
        </is>
      </c>
      <c r="N1" s="43" t="n"/>
      <c r="O1" s="43" t="n"/>
      <c r="P1" s="44" t="n"/>
    </row>
    <row r="2" ht="17.25" customHeight="1">
      <c r="A2" s="91" t="inlineStr">
        <is>
          <t>永豐大戶活存</t>
        </is>
      </c>
      <c r="B2" s="92" t="n"/>
      <c r="C2" s="93" t="n">
        <v>230009</v>
      </c>
      <c r="D2" s="51" t="n"/>
      <c r="E2" s="94" t="inlineStr">
        <is>
          <t>美元定存 3.28%</t>
        </is>
      </c>
      <c r="F2" s="92" t="n"/>
      <c r="G2" s="76" t="n">
        <v>334.09</v>
      </c>
      <c r="H2" s="51" t="n"/>
      <c r="I2" s="77" t="inlineStr">
        <is>
          <t>006208</t>
        </is>
      </c>
      <c r="J2" s="78" t="n"/>
      <c r="K2" s="50">
        <f>'006208.TW'!D3*'006208.TW'!C3*0.997</f>
        <v/>
      </c>
      <c r="L2" s="51" t="n"/>
      <c r="M2" s="84" t="inlineStr">
        <is>
          <t>BND</t>
        </is>
      </c>
      <c r="N2" s="78" t="n"/>
      <c r="O2" s="54">
        <f>BND!H3*BND!D3</f>
        <v/>
      </c>
      <c r="P2" s="51" t="n"/>
    </row>
    <row r="3" ht="17.25" customHeight="1">
      <c r="A3" s="47" t="inlineStr">
        <is>
          <t>玉山銀行活存</t>
        </is>
      </c>
      <c r="B3" s="46" t="n"/>
      <c r="C3" s="41" t="n">
        <v>3738</v>
      </c>
      <c r="D3" s="40" t="n"/>
      <c r="E3" s="45" t="inlineStr">
        <is>
          <t>美元定存 3.3%</t>
        </is>
      </c>
      <c r="F3" s="46" t="n"/>
      <c r="G3" s="67" t="n">
        <v>344.33</v>
      </c>
      <c r="H3" s="40" t="n"/>
      <c r="I3" s="90" t="inlineStr">
        <is>
          <t>00692</t>
        </is>
      </c>
      <c r="J3" s="82" t="n"/>
      <c r="K3" s="71">
        <f>'00692.TW'!D3*'00692.TW'!C3*0.997</f>
        <v/>
      </c>
      <c r="L3" s="40" t="n"/>
      <c r="M3" s="81" t="inlineStr">
        <is>
          <t>VT</t>
        </is>
      </c>
      <c r="N3" s="82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inlineStr">
        <is>
          <t>永豐大戶美元活存</t>
        </is>
      </c>
      <c r="F4" s="46" t="n"/>
      <c r="G4" s="67" t="n">
        <v>4.47</v>
      </c>
      <c r="H4" s="40" t="n"/>
      <c r="I4" s="90" t="inlineStr">
        <is>
          <t>2890</t>
        </is>
      </c>
      <c r="J4" s="82" t="n"/>
      <c r="K4" s="71">
        <f>'2890.TW'!D3*'2890.TW'!C3*0.997</f>
        <v/>
      </c>
      <c r="L4" s="40" t="n"/>
      <c r="M4" s="81" t="n"/>
      <c r="N4" s="82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inlineStr">
        <is>
          <t>USDC</t>
        </is>
      </c>
      <c r="F5" s="46" t="n"/>
      <c r="G5" s="67" t="n">
        <v>400</v>
      </c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1" t="n"/>
      <c r="N5" s="82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華南Sny活存</t>
        </is>
      </c>
      <c r="B7" s="46" t="n"/>
      <c r="C7" s="41" t="n">
        <v>0</v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中信定存 1.68%</t>
        </is>
      </c>
      <c r="B8" s="46" t="n"/>
      <c r="C8" s="41" t="n">
        <v>10000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錢包</t>
        </is>
      </c>
      <c r="B9" s="56" t="n"/>
      <c r="C9" s="87" t="n">
        <v>600</v>
      </c>
      <c r="D9" s="88" t="n"/>
      <c r="E9" s="89" t="n"/>
      <c r="F9" s="75" t="n"/>
      <c r="G9" s="72" t="n"/>
      <c r="H9" s="73" t="n"/>
      <c r="I9" s="74" t="n"/>
      <c r="J9" s="75" t="n"/>
      <c r="K9" s="79" t="n"/>
      <c r="L9" s="73" t="n"/>
      <c r="M9" s="80" t="n"/>
      <c r="N9" s="75" t="n"/>
      <c r="O9" s="83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5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4117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5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21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6" t="inlineStr">
        <is>
          <t>台股(存股)</t>
        </is>
      </c>
      <c r="B1" s="97" t="n"/>
      <c r="C1" s="46" t="n"/>
      <c r="D1" s="3" t="n"/>
      <c r="E1" s="113" t="inlineStr">
        <is>
          <t>折讓款</t>
        </is>
      </c>
      <c r="F1" s="113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2" t="n">
        <v>30.605</v>
      </c>
    </row>
    <row r="3" ht="17.25" customHeight="1">
      <c r="A3" s="123">
        <f>('006208.TW'!E3+'00692.TW'!E3+'2890.TW'!E3)-('006208.TW'!F3+'00692.TW'!F3+'2890.TW'!F3)-E2+7345</f>
        <v/>
      </c>
      <c r="B3" s="12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9" t="n"/>
      <c r="B4" s="99" t="n"/>
      <c r="C4" s="124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5" t="n"/>
      <c r="D7" s="6" t="n"/>
      <c r="E7" s="10" t="n"/>
      <c r="F7" s="10" t="n"/>
      <c r="G7" s="10" t="n"/>
    </row>
    <row r="8" ht="24" customHeight="1">
      <c r="A8" s="96" t="inlineStr">
        <is>
          <t>美股(存股)</t>
        </is>
      </c>
      <c r="B8" s="97" t="n"/>
      <c r="C8" s="46" t="n"/>
      <c r="D8" s="6" t="n"/>
      <c r="E8" s="96" t="inlineStr">
        <is>
          <t>Total</t>
        </is>
      </c>
      <c r="F8" s="97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3">
        <f>(BND!E3+VT!E3)-(BND!F3+VT!F3)</f>
        <v/>
      </c>
      <c r="B10" s="123">
        <f>總資產!O10</f>
        <v/>
      </c>
      <c r="C10" s="8">
        <f>C11/A10</f>
        <v/>
      </c>
      <c r="D10" s="6" t="n"/>
      <c r="E10" s="123">
        <f>A3+A10</f>
        <v/>
      </c>
      <c r="F10" s="123">
        <f>B3+B10</f>
        <v/>
      </c>
      <c r="G10" s="8">
        <f>G11/E10</f>
        <v/>
      </c>
    </row>
    <row r="11" ht="18" customHeight="1">
      <c r="A11" s="99" t="n"/>
      <c r="B11" s="99" t="n"/>
      <c r="C11" s="124">
        <f>B10-A10</f>
        <v/>
      </c>
      <c r="D11" s="6" t="n"/>
      <c r="E11" s="99" t="n"/>
      <c r="F11" s="99" t="n"/>
      <c r="G11" s="126">
        <f>F10-E10</f>
        <v/>
      </c>
    </row>
    <row r="12">
      <c r="A12" s="6" t="n"/>
      <c r="B12" s="23" t="n"/>
      <c r="C12" s="125" t="n"/>
      <c r="D12" s="6" t="n"/>
      <c r="E12" s="6" t="n"/>
      <c r="F12" s="6" t="n"/>
      <c r="G12" s="6" t="n"/>
    </row>
    <row r="13">
      <c r="A13" s="6" t="n"/>
      <c r="B13" s="23" t="n"/>
      <c r="C13" s="125" t="n"/>
      <c r="D13" s="6" t="n"/>
      <c r="E13" s="6" t="n"/>
      <c r="F13" s="6" t="n"/>
      <c r="G13" s="6" t="n"/>
    </row>
    <row r="14">
      <c r="A14" s="6" t="n"/>
      <c r="B14" s="23" t="n"/>
      <c r="C14" s="12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5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5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5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5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5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5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5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5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5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5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5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5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5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5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5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5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5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5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5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5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5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5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5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5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5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5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5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5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5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5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5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5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5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5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5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5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5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5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5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5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5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5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5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5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5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5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5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5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5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5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5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5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5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5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5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5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5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5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5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5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5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5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5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5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5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5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5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5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5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5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5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5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5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5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5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5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5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5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5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5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5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5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5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5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5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5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5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5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5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5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5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5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5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5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5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5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5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5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5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5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5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5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5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5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5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5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5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5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5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5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5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5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5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5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5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5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5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5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5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5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5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5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5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5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5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5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5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5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5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5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5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5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5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5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5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5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5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5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5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5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5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5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5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5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5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5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5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5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5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5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5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5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5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5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5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5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5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5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5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5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5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5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5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5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5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5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5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5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5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5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5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5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5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5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5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5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5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5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5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5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5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5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5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5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5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5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5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5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5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5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5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5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5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5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5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5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5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5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5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5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5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5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5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5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5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5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5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5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5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5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5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5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5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5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5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5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5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5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5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5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5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5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5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5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5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5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5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5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5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5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5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5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5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5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5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5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5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5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5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5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5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5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5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5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5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5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5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5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5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5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5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5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5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5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5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5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5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5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5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5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5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5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5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5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5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5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5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5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5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5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5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5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5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5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5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5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5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5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5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5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5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5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5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5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5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5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5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5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5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5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5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5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5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5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5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5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5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5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5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5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5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5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5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5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5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5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5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5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5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5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5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5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5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5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5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5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5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5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5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5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5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5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5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5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5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5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5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5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5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5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5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5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5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5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5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5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5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5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5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5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5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5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5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5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5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5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5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5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5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5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5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5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5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5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5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5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5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5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5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5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5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5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5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5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5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5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5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5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5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5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5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5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5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5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5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5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5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5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5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5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5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5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5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5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5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5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5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5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5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5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5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5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5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5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5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5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5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5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5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5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5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5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5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5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5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5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5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5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5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5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5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5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5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5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5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5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5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5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5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5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5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5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5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5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5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5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5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5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5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5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5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5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5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5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5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5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5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5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5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5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5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5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5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5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5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5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5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5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5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5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5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5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5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5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5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5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5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5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5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5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5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5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5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5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5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5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5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5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5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5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5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5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5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5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5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5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5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5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5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5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5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5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5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5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5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5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5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I51" sqref="I5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006208.TW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143.85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29" t="n">
        <v>76.47</v>
      </c>
      <c r="D7" s="100" t="n">
        <v>6</v>
      </c>
      <c r="E7" s="100" t="n">
        <v>459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9" t="n">
        <v>73.65000000000001</v>
      </c>
      <c r="D8" s="100" t="n">
        <v>20</v>
      </c>
      <c r="E8" s="100" t="n">
        <v>1475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9" t="n">
        <v>74.3</v>
      </c>
      <c r="D9" s="100" t="n">
        <v>40</v>
      </c>
      <c r="E9" s="100" t="n">
        <v>2976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9" t="n">
        <v>73.56</v>
      </c>
      <c r="D10" s="100" t="n">
        <v>20</v>
      </c>
      <c r="E10" s="100" t="n">
        <v>1472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9" t="n">
        <v>71.61</v>
      </c>
      <c r="D11" s="100" t="n">
        <v>21</v>
      </c>
      <c r="E11" s="100" t="n">
        <v>1505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9" t="n">
        <v>71.84999999999999</v>
      </c>
      <c r="D12" s="100" t="n">
        <v>21</v>
      </c>
      <c r="E12" s="100" t="n">
        <v>1510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9" t="n">
        <v>70.75</v>
      </c>
      <c r="D13" s="100" t="n">
        <v>30</v>
      </c>
      <c r="E13" s="100" t="n">
        <v>2125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9" t="n">
        <v>73.23</v>
      </c>
      <c r="D14" s="100" t="n">
        <v>21</v>
      </c>
      <c r="E14" s="19" t="n">
        <v>1539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9" t="n">
        <v>74.8</v>
      </c>
      <c r="D15" s="100" t="n">
        <v>20</v>
      </c>
      <c r="E15" s="100" t="n">
        <v>1497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9" t="n"/>
      <c r="D16" s="100" t="n"/>
      <c r="E16" s="100" t="n"/>
      <c r="F16" s="100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9" t="n">
        <v>75.15000000000001</v>
      </c>
      <c r="D17" s="100" t="n">
        <v>20</v>
      </c>
      <c r="E17" s="100" t="n">
        <v>1505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9" t="n">
        <v>75.95</v>
      </c>
      <c r="D18" s="100" t="n">
        <v>20</v>
      </c>
      <c r="E18" s="100" t="n">
        <v>1520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9" t="n">
        <v>78.15000000000001</v>
      </c>
      <c r="D19" s="100" t="n">
        <v>20</v>
      </c>
      <c r="E19" s="100" t="n">
        <v>1565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9" t="n">
        <v>82.89</v>
      </c>
      <c r="D20" s="100" t="n">
        <v>19</v>
      </c>
      <c r="E20" s="100" t="n">
        <v>1576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9" t="n">
        <v>86.59</v>
      </c>
      <c r="D21" s="100" t="n">
        <v>17</v>
      </c>
      <c r="E21" s="100" t="n">
        <v>1473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9" t="n">
        <v>93.25</v>
      </c>
      <c r="D22" s="100" t="n">
        <v>16</v>
      </c>
      <c r="E22" s="100" t="n">
        <v>1493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9" t="n">
        <v>93.53</v>
      </c>
      <c r="D23" s="100" t="n">
        <v>17</v>
      </c>
      <c r="E23" s="100" t="n">
        <v>1591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9" t="n">
        <v>101.93</v>
      </c>
      <c r="D24" s="100" t="n">
        <v>15</v>
      </c>
      <c r="E24" s="100" t="n">
        <v>1530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9" t="n">
        <v>115.31</v>
      </c>
      <c r="D25" s="100" t="n">
        <v>13</v>
      </c>
      <c r="E25" s="100" t="n">
        <v>1500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9" t="n">
        <v>97.13</v>
      </c>
      <c r="D26" s="100" t="n">
        <v>16</v>
      </c>
      <c r="E26" s="100" t="n">
        <v>1555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9" t="n"/>
      <c r="D27" s="100" t="n"/>
      <c r="E27" s="100" t="n"/>
      <c r="F27" s="100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9" t="n">
        <v>107</v>
      </c>
      <c r="D28" s="100" t="n">
        <v>1</v>
      </c>
      <c r="E28" s="100" t="n">
        <v>108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9" t="n">
        <v>102.07</v>
      </c>
      <c r="D29" s="100" t="n">
        <v>15</v>
      </c>
      <c r="E29" s="100" t="n">
        <v>1532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9" t="n">
        <v>109.64</v>
      </c>
      <c r="D30" s="100" t="n">
        <v>14</v>
      </c>
      <c r="E30" s="100" t="n">
        <v>1535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9" t="n">
        <v>114.77</v>
      </c>
      <c r="D31" s="100" t="n">
        <v>13</v>
      </c>
      <c r="E31" s="100" t="n">
        <v>1493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9" t="n">
        <v>113.64</v>
      </c>
      <c r="D32" s="100" t="n">
        <v>14</v>
      </c>
      <c r="E32" s="100" t="n">
        <v>1592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9" t="n"/>
      <c r="D33" s="100" t="n"/>
      <c r="E33" s="100" t="n"/>
      <c r="F33" s="100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9" t="n">
        <v>112.5</v>
      </c>
      <c r="D34" s="100" t="n">
        <v>2</v>
      </c>
      <c r="E34" s="100" t="n">
        <v>226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9" t="n">
        <v>116.46</v>
      </c>
      <c r="D35" s="100" t="n">
        <v>13</v>
      </c>
      <c r="E35" s="100" t="n">
        <v>1515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9" t="n">
        <v>116.15</v>
      </c>
      <c r="D36" s="100" t="n">
        <v>13</v>
      </c>
      <c r="E36" s="100" t="n">
        <v>1511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9" t="n">
        <v>116.35</v>
      </c>
      <c r="D37" s="100" t="n">
        <v>100</v>
      </c>
      <c r="E37" s="100" t="n">
        <v>10814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9" t="n">
        <v>110.44</v>
      </c>
      <c r="D38" s="100" t="n">
        <v>18</v>
      </c>
      <c r="E38" s="100" t="n">
        <v>1989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9" t="n">
        <v>93.31999999999999</v>
      </c>
      <c r="D39" s="100" t="n">
        <v>22</v>
      </c>
      <c r="E39" s="100" t="n">
        <v>2054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9" t="n">
        <v>100.5</v>
      </c>
      <c r="D40" s="100" t="n">
        <v>20</v>
      </c>
      <c r="E40" s="100" t="n">
        <v>2011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9" t="n">
        <v>107</v>
      </c>
      <c r="D41" s="100" t="n">
        <v>19</v>
      </c>
      <c r="E41" s="100" t="n">
        <v>2034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9" t="n">
        <v>114</v>
      </c>
      <c r="D42" s="100" t="n">
        <v>18</v>
      </c>
      <c r="E42" s="100" t="n">
        <v>2053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9" t="n">
        <v>119.24</v>
      </c>
      <c r="D43" s="100" t="n">
        <v>17</v>
      </c>
      <c r="E43" s="100" t="n">
        <v>2028</v>
      </c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9" t="n"/>
      <c r="D44" s="100" t="n"/>
      <c r="E44" s="100" t="n"/>
      <c r="F44" s="100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9" t="n">
        <v>124.5</v>
      </c>
      <c r="D45" s="100" t="n">
        <v>4</v>
      </c>
      <c r="E45" s="100" t="n">
        <v>499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9" t="n">
        <v>124.69</v>
      </c>
      <c r="D46" s="100" t="n">
        <v>14</v>
      </c>
      <c r="E46" s="100" t="n">
        <v>1996</v>
      </c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2025.10.07</t>
        </is>
      </c>
      <c r="C47" s="129" t="n">
        <v>143.57</v>
      </c>
      <c r="D47" s="100" t="n">
        <v>21</v>
      </c>
      <c r="E47" s="100" t="n">
        <v>3016</v>
      </c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9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9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9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9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9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9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9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9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9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9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9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9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9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9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9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9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9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9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9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9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9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9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9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9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9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9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9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9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9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9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9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9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9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9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9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9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9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9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9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9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9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9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9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9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9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9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9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9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9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9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9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9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9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9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9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9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9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9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9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9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9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9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9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9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9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9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9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9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9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9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9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9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9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9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9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9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9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9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9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9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9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9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9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9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9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9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9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9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9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9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9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9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9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9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9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9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9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9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9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9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9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9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9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9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9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9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9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9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9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9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9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9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9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9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9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9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9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9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9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9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9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9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9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9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9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9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9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9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9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9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9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9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9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9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9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9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9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9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9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9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9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9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9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9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9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9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9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9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9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9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9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9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9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9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9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9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9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9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9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9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9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9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9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9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9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9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9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9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9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9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9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9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9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9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9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9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9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9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9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9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9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9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9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9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9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9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9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9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9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9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9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9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9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9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9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9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9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9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9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9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9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9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9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9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9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9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9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9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9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9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9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9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9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9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9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9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9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9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9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9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9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9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9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9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9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9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9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9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9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9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9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9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9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9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9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9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9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9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9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9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9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9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9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9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9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9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9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9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9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9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9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9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9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9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9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9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9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9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9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9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9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9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9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9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9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9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9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9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9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9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9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9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9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9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9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9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9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9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9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9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9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9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9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9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9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9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9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9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9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9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9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9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9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9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9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9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9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9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9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9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9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9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9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9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9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9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9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9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9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9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9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9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9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9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9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9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9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9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9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9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9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9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9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9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9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9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9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9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9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9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9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9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9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9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9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9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9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9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9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9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9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9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9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9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9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9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9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9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9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9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9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9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9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9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9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9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9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9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9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9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9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9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9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9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9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9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9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9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9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9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9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9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9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9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9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9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9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9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9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9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9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9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9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9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9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9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9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9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9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9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9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9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9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9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9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9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9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9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9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9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9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9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9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9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9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9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9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9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9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9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9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9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9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9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9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9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9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9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9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9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9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9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9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9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9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9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9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9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9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9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9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9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9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9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9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9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9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9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9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9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9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9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9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9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9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9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9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9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9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9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9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9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9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9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9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9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9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9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6" sqref="E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2890.TW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26.30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2023.08.07</t>
        </is>
      </c>
      <c r="C7" s="130" t="n">
        <v>18.7</v>
      </c>
      <c r="D7" s="100" t="n">
        <v>2000</v>
      </c>
      <c r="E7" s="100" t="n">
        <v>37453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30" t="n">
        <v>18</v>
      </c>
      <c r="D8" s="100" t="n">
        <v>65</v>
      </c>
      <c r="E8" s="100" t="n">
        <v>1171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30" t="n">
        <v>17.93</v>
      </c>
      <c r="D9" s="100" t="n">
        <v>50</v>
      </c>
      <c r="E9" s="100" t="n">
        <v>897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30" t="n">
        <v>17.1</v>
      </c>
      <c r="D10" s="100" t="n">
        <v>1000</v>
      </c>
      <c r="E10" s="19" t="n">
        <v>17124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0" t="n">
        <v>17.26</v>
      </c>
      <c r="D11" s="100" t="n">
        <v>50</v>
      </c>
      <c r="E11" s="100" t="n">
        <v>864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30" t="n">
        <v>0</v>
      </c>
      <c r="D12" s="100" t="n">
        <v>40</v>
      </c>
      <c r="E12" s="100" t="n">
        <v>0</v>
      </c>
      <c r="F12" s="100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 t="n">
        <v>17.62</v>
      </c>
      <c r="D13" s="100" t="n">
        <v>50</v>
      </c>
      <c r="E13" s="100" t="n">
        <v>882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30" t="n">
        <v>18.1</v>
      </c>
      <c r="D14" s="100" t="n">
        <v>100</v>
      </c>
      <c r="E14" s="100" t="n">
        <v>1812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30" t="n">
        <v>17.8</v>
      </c>
      <c r="D15" s="100" t="n">
        <v>30</v>
      </c>
      <c r="E15" s="100" t="n">
        <v>535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30" t="n">
        <v>18.51</v>
      </c>
      <c r="D16" s="100" t="n">
        <v>47</v>
      </c>
      <c r="E16" s="100" t="n">
        <v>871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 t="n">
        <v>19.29</v>
      </c>
      <c r="D17" s="100" t="n">
        <v>45</v>
      </c>
      <c r="E17" s="100" t="n">
        <v>869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30" t="n">
        <v>19.15</v>
      </c>
      <c r="D18" s="100" t="n">
        <v>45</v>
      </c>
      <c r="E18" s="100" t="n">
        <v>862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30" t="n">
        <v>19.61</v>
      </c>
      <c r="D19" s="100" t="n">
        <v>44</v>
      </c>
      <c r="E19" s="100" t="n">
        <v>864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0" t="n">
        <v>19.42</v>
      </c>
      <c r="D20" s="100" t="n">
        <v>45</v>
      </c>
      <c r="E20" s="100" t="n">
        <v>875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0" t="n">
        <v>20.05</v>
      </c>
      <c r="D21" s="100" t="n">
        <v>43</v>
      </c>
      <c r="E21" s="100" t="n">
        <v>863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0" t="n">
        <v>21.44</v>
      </c>
      <c r="D22" s="100" t="n">
        <v>41</v>
      </c>
      <c r="E22" s="100" t="n">
        <v>880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0" t="n">
        <v>22.51</v>
      </c>
      <c r="D23" s="100" t="n">
        <v>39</v>
      </c>
      <c r="E23" s="100" t="n">
        <v>879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0" t="n">
        <v>23.21</v>
      </c>
      <c r="D24" s="100" t="n">
        <v>38</v>
      </c>
      <c r="E24" s="100" t="n">
        <v>883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31" t="n">
        <v>26.48</v>
      </c>
      <c r="D25" s="21" t="n">
        <v>33</v>
      </c>
      <c r="E25" s="21" t="n">
        <v>875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0" t="n">
        <v>24.78</v>
      </c>
      <c r="D26" s="100" t="n">
        <v>36</v>
      </c>
      <c r="E26" s="100" t="n">
        <v>893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30" t="n">
        <v>23.5</v>
      </c>
      <c r="D27" s="100" t="n">
        <v>38</v>
      </c>
      <c r="E27" s="100" t="n">
        <v>894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30" t="n">
        <v>0</v>
      </c>
      <c r="D28" s="100" t="n">
        <v>96</v>
      </c>
      <c r="E28" s="100" t="n">
        <v>0</v>
      </c>
      <c r="F28" s="100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30" t="n">
        <v>24.08</v>
      </c>
      <c r="D29" s="100" t="n">
        <v>37</v>
      </c>
      <c r="E29" s="100" t="n">
        <v>891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30" t="n">
        <v>23.65</v>
      </c>
      <c r="D30" s="100" t="n">
        <v>63</v>
      </c>
      <c r="E30" s="100" t="n">
        <v>1491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30" t="n">
        <v>23.65</v>
      </c>
      <c r="D31" s="100" t="n">
        <v>59</v>
      </c>
      <c r="E31" s="100" t="n">
        <v>1395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30" t="n">
        <v>22.77</v>
      </c>
      <c r="D32" s="100" t="n">
        <v>39</v>
      </c>
      <c r="E32" s="100" t="n">
        <v>889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30" t="n">
        <v>24.42</v>
      </c>
      <c r="D33" s="100" t="n">
        <v>36</v>
      </c>
      <c r="E33" s="100" t="n">
        <v>880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30" t="n">
        <v>23.11</v>
      </c>
      <c r="D34" s="100" t="n">
        <v>38</v>
      </c>
      <c r="E34" s="100" t="n">
        <v>879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30" t="n">
        <v>22.54</v>
      </c>
      <c r="D35" s="100" t="n">
        <v>39</v>
      </c>
      <c r="E35" s="100" t="n">
        <v>880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30" t="n">
        <v>22.74</v>
      </c>
      <c r="D36" s="100" t="n">
        <v>39</v>
      </c>
      <c r="E36" s="100" t="n">
        <v>888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30" t="n">
        <v>20.3</v>
      </c>
      <c r="D37" s="100" t="n">
        <v>44</v>
      </c>
      <c r="E37" s="100" t="n">
        <v>894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30" t="n">
        <v>21.88</v>
      </c>
      <c r="D38" s="100" t="n">
        <v>41</v>
      </c>
      <c r="E38" s="100" t="n">
        <v>898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30" t="n">
        <v>23</v>
      </c>
      <c r="D39" s="100" t="n">
        <v>39</v>
      </c>
      <c r="E39" s="100" t="n">
        <v>898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 t="n">
        <v>24.53</v>
      </c>
      <c r="D40" s="100" t="n">
        <v>36</v>
      </c>
      <c r="E40" s="100" t="n">
        <v>884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30" t="n">
        <v>26.21</v>
      </c>
      <c r="D41" s="100" t="n">
        <v>34</v>
      </c>
      <c r="E41" s="100" t="n">
        <v>892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30" t="n">
        <v>24.64</v>
      </c>
      <c r="D42" s="100" t="n">
        <v>36</v>
      </c>
      <c r="E42" s="100" t="n">
        <v>888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30" t="n">
        <v>0</v>
      </c>
      <c r="D43" s="100" t="n">
        <v>153</v>
      </c>
      <c r="E43" s="100" t="n">
        <v>0</v>
      </c>
      <c r="F43" s="100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2025.09.26</t>
        </is>
      </c>
      <c r="C44" s="130" t="n">
        <v>24.46</v>
      </c>
      <c r="D44" s="100" t="n">
        <v>167</v>
      </c>
      <c r="E44" s="100" t="n">
        <v>4085</v>
      </c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2025.10.07</t>
        </is>
      </c>
      <c r="C45" s="130" t="n">
        <v>25.62</v>
      </c>
      <c r="D45" s="100" t="n">
        <v>34</v>
      </c>
      <c r="E45" s="100" t="n">
        <v>872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2891.TW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42.60</t>
        </is>
      </c>
      <c r="D3" s="112">
        <f>SUM(D7:D505)</f>
        <v/>
      </c>
      <c r="E3" s="115">
        <f>SUM(E7:E505)</f>
        <v/>
      </c>
      <c r="F3" s="115">
        <f>SUM(F7:F505)</f>
        <v/>
      </c>
      <c r="G3" s="8">
        <f>(C3*D3+F3-E3)/E3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(C3*D3+F3-E3)</f>
        <v/>
      </c>
      <c r="H4" s="104" t="n"/>
      <c r="I4" s="104" t="n"/>
      <c r="J4" s="104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 ht="17.25" customHeight="1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 ht="17.25" customHeight="1">
      <c r="A7" s="18" t="n">
        <v>2</v>
      </c>
      <c r="B7" s="26" t="inlineStr">
        <is>
          <t>2024.08.06</t>
        </is>
      </c>
      <c r="C7" s="130" t="n">
        <v>32.9</v>
      </c>
      <c r="D7" s="100" t="n">
        <v>200</v>
      </c>
      <c r="E7" s="100" t="n">
        <v>6589</v>
      </c>
      <c r="F7" s="100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30" t="n">
        <v>33.5</v>
      </c>
      <c r="D8" s="100" t="n">
        <v>200</v>
      </c>
      <c r="E8" s="100" t="n">
        <v>6709</v>
      </c>
      <c r="F8" s="100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30" t="n"/>
      <c r="D9" s="100" t="n"/>
      <c r="E9" s="100" t="n"/>
      <c r="F9" s="100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30" t="n"/>
      <c r="D10" s="100" t="n"/>
      <c r="E10" s="19" t="n"/>
      <c r="F10" s="100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30" t="n"/>
      <c r="D11" s="100" t="n"/>
      <c r="E11" s="100" t="n"/>
      <c r="F11" s="100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30" t="n"/>
      <c r="D12" s="100" t="n"/>
      <c r="E12" s="100" t="n"/>
      <c r="F12" s="100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30" t="n"/>
      <c r="D13" s="100" t="n"/>
      <c r="E13" s="100" t="n"/>
      <c r="F13" s="100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30" t="n"/>
      <c r="D14" s="100" t="n"/>
      <c r="E14" s="100" t="n"/>
      <c r="F14" s="100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30" t="n"/>
      <c r="D15" s="100" t="n"/>
      <c r="E15" s="100" t="n"/>
      <c r="F15" s="100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30" t="n"/>
      <c r="D16" s="100" t="n"/>
      <c r="E16" s="100" t="n"/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30" t="n"/>
      <c r="D17" s="100" t="n"/>
      <c r="E17" s="100" t="n"/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30" t="n"/>
      <c r="D18" s="100" t="n"/>
      <c r="E18" s="100" t="n"/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30" t="n"/>
      <c r="D19" s="100" t="n"/>
      <c r="E19" s="100" t="n"/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30" t="n"/>
      <c r="D20" s="100" t="n"/>
      <c r="E20" s="100" t="n"/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30" t="n"/>
      <c r="D21" s="100" t="n"/>
      <c r="E21" s="100" t="n"/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30" t="n"/>
      <c r="D22" s="100" t="n"/>
      <c r="E22" s="100" t="n"/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30" t="n"/>
      <c r="D23" s="100" t="n"/>
      <c r="E23" s="100" t="n"/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30" t="n"/>
      <c r="D24" s="100" t="n"/>
      <c r="E24" s="100" t="n"/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31" t="n"/>
      <c r="D25" s="21" t="n"/>
      <c r="E25" s="21" t="n"/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30" t="n"/>
      <c r="D26" s="100" t="n"/>
      <c r="E26" s="100" t="n"/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30" t="n"/>
      <c r="D27" s="100" t="n"/>
      <c r="E27" s="100" t="n"/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 t="n"/>
      <c r="D28" s="100" t="n"/>
      <c r="E28" s="100" t="n"/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 t="n"/>
      <c r="D29" s="100" t="n"/>
      <c r="E29" s="100" t="n"/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 t="n"/>
      <c r="D30" s="100" t="n"/>
      <c r="E30" s="100" t="n"/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 t="n"/>
      <c r="D31" s="100" t="n"/>
      <c r="E31" s="100" t="n"/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 t="n"/>
      <c r="D32" s="100" t="n"/>
      <c r="E32" s="100" t="n"/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 t="n"/>
      <c r="D33" s="100" t="n"/>
      <c r="E33" s="100" t="n"/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 t="n"/>
      <c r="D34" s="100" t="n"/>
      <c r="E34" s="100" t="n"/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 t="n"/>
      <c r="D35" s="100" t="n"/>
      <c r="E35" s="100" t="n"/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 t="n"/>
      <c r="D36" s="100" t="n"/>
      <c r="E36" s="100" t="n"/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 t="n"/>
      <c r="D37" s="100" t="n"/>
      <c r="E37" s="100" t="n"/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 t="n"/>
      <c r="D38" s="100" t="n"/>
      <c r="E38" s="100" t="n"/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 t="n"/>
      <c r="D39" s="100" t="n"/>
      <c r="E39" s="100" t="n"/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 t="n"/>
      <c r="D40" s="100" t="n"/>
      <c r="E40" s="100" t="n"/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 t="n"/>
      <c r="D41" s="100" t="n"/>
      <c r="E41" s="100" t="n"/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 t="n"/>
      <c r="D42" s="100" t="n"/>
      <c r="E42" s="100" t="n"/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 t="n"/>
      <c r="D43" s="100" t="n"/>
      <c r="E43" s="100" t="n"/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O20" sqref="O2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VT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7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135.16</t>
        </is>
      </c>
      <c r="I3" s="132">
        <f>投資!G2</f>
        <v/>
      </c>
      <c r="J3" s="108">
        <f>SUM(J7:J505)</f>
        <v/>
      </c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0.326071</v>
      </c>
      <c r="E7" s="100" t="n">
        <v>1000</v>
      </c>
      <c r="F7" s="100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3">
        <f>H8*I8</f>
        <v/>
      </c>
      <c r="D8" s="100" t="n">
        <v>0.325535</v>
      </c>
      <c r="E8" s="100" t="n">
        <v>1000</v>
      </c>
      <c r="F8" s="100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3">
        <f>H9*I9</f>
        <v/>
      </c>
      <c r="D9" s="100" t="n">
        <v>0.321135</v>
      </c>
      <c r="E9" s="100" t="n">
        <v>1000</v>
      </c>
      <c r="F9" s="100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3">
        <f>H10*I10</f>
        <v/>
      </c>
      <c r="D10" s="100" t="n">
        <v>12.84426</v>
      </c>
      <c r="E10" s="19" t="n">
        <v>40004</v>
      </c>
      <c r="F10" s="100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3">
        <f>H11*I11</f>
        <v/>
      </c>
      <c r="D11" s="100" t="n"/>
      <c r="E11" s="100" t="n"/>
      <c r="F11" s="100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3">
        <f>H12*I12</f>
        <v/>
      </c>
      <c r="D12" s="100" t="n">
        <v>0.337951</v>
      </c>
      <c r="E12" s="100" t="n">
        <v>1000</v>
      </c>
      <c r="F12" s="100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3">
        <f>H13*I13</f>
        <v/>
      </c>
      <c r="D13" s="100" t="n">
        <v>0.328741</v>
      </c>
      <c r="E13" s="100" t="n">
        <v>1000</v>
      </c>
      <c r="F13" s="100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3">
        <f>H14*I14</f>
        <v/>
      </c>
      <c r="D14" s="100" t="n">
        <v>0.319359</v>
      </c>
      <c r="E14" s="100" t="n">
        <v>1000</v>
      </c>
      <c r="F14" s="100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3">
        <f>H15*I15</f>
        <v/>
      </c>
      <c r="D15" s="100" t="n"/>
      <c r="E15" s="100" t="n"/>
      <c r="F15" s="100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3">
        <f>H16*I16</f>
        <v/>
      </c>
      <c r="D16" s="100" t="n">
        <v>0.318718</v>
      </c>
      <c r="E16" s="100" t="n">
        <v>1003</v>
      </c>
      <c r="F16" s="100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3">
        <f>H17*I17</f>
        <v/>
      </c>
      <c r="D17" s="100" t="n">
        <v>0.305353</v>
      </c>
      <c r="E17" s="100" t="n">
        <v>1000</v>
      </c>
      <c r="F17" s="100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3">
        <f>H18*I18</f>
        <v/>
      </c>
      <c r="D18" s="100" t="n">
        <v>0.291167</v>
      </c>
      <c r="E18" s="100" t="n">
        <v>1000</v>
      </c>
      <c r="F18" s="100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3">
        <f>H19*I19</f>
        <v/>
      </c>
      <c r="D19" s="100" t="n"/>
      <c r="E19" s="100" t="n"/>
      <c r="F19" s="100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3">
        <f>H20*I20</f>
        <v/>
      </c>
      <c r="D20" s="100" t="n">
        <v>0.282856</v>
      </c>
      <c r="E20" s="100" t="n">
        <v>1000</v>
      </c>
      <c r="F20" s="100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3">
        <f>H21*I21</f>
        <v/>
      </c>
      <c r="D21" s="100" t="n">
        <v>0.282434</v>
      </c>
      <c r="E21" s="100" t="n">
        <v>1000</v>
      </c>
      <c r="F21" s="100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3">
        <f>H22*I22</f>
        <v/>
      </c>
      <c r="D22" s="100" t="n">
        <v>0.27448</v>
      </c>
      <c r="E22" s="100" t="n">
        <v>1000</v>
      </c>
      <c r="F22" s="100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3">
        <f>H23*I23</f>
        <v/>
      </c>
      <c r="D23" s="100" t="n"/>
      <c r="E23" s="100" t="n"/>
      <c r="F23" s="100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3">
        <f>H24*I24</f>
        <v/>
      </c>
      <c r="D24" s="100" t="n">
        <v>7.77443</v>
      </c>
      <c r="E24" s="100" t="n">
        <v>29003</v>
      </c>
      <c r="F24" s="100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3">
        <f>H25*I25</f>
        <v/>
      </c>
      <c r="D25" s="100" t="n">
        <v>0.84917</v>
      </c>
      <c r="E25" s="100" t="n">
        <v>3000</v>
      </c>
      <c r="F25" s="100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3">
        <f>H26*I26</f>
        <v/>
      </c>
      <c r="D26" s="100" t="n">
        <v>0.8148</v>
      </c>
      <c r="E26" s="100" t="n">
        <v>3000</v>
      </c>
      <c r="F26" s="100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3">
        <f>H27*I27</f>
        <v/>
      </c>
      <c r="D27" s="100" t="n"/>
      <c r="E27" s="100" t="n"/>
      <c r="F27" s="100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3">
        <f>H28*I28</f>
        <v/>
      </c>
      <c r="D28" s="100" t="n">
        <v>0.78006</v>
      </c>
      <c r="E28" s="100" t="n">
        <v>3000</v>
      </c>
      <c r="F28" s="100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3">
        <f>H29*I29</f>
        <v/>
      </c>
      <c r="D29" s="100" t="n">
        <v>0.7771</v>
      </c>
      <c r="E29" s="100" t="n">
        <v>3000</v>
      </c>
      <c r="F29" s="100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3">
        <f>H30*I30</f>
        <v/>
      </c>
      <c r="D30" s="100" t="n">
        <v>0.7498</v>
      </c>
      <c r="E30" s="100" t="n">
        <v>3000</v>
      </c>
      <c r="F30" s="100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3">
        <f>H31*I31</f>
        <v/>
      </c>
      <c r="D31" s="100" t="n"/>
      <c r="E31" s="100" t="n"/>
      <c r="F31" s="100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3">
        <f>H32*I32</f>
        <v/>
      </c>
      <c r="D32" s="100" t="n">
        <v>0.76234</v>
      </c>
      <c r="E32" s="100" t="n">
        <v>3000</v>
      </c>
      <c r="F32" s="100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3">
        <f>H33*I33</f>
        <v/>
      </c>
      <c r="D33" s="100" t="n">
        <v>0.74614</v>
      </c>
      <c r="E33" s="100" t="n">
        <v>3000</v>
      </c>
      <c r="F33" s="100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3">
        <f>H34*I34</f>
        <v/>
      </c>
      <c r="D34" s="100" t="n">
        <v>0.76347</v>
      </c>
      <c r="E34" s="100" t="n">
        <v>3000</v>
      </c>
      <c r="F34" s="100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3">
        <f>H35*I35</f>
        <v/>
      </c>
      <c r="D35" s="100" t="n"/>
      <c r="E35" s="100" t="n"/>
      <c r="F35" s="100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3">
        <f>H36*I36</f>
        <v/>
      </c>
      <c r="D36" s="100" t="n">
        <v>0.88548</v>
      </c>
      <c r="E36" s="100" t="n">
        <v>3000</v>
      </c>
      <c r="F36" s="100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3">
        <f>H37*I37</f>
        <v/>
      </c>
      <c r="D37" s="100" t="n">
        <v>0.84048</v>
      </c>
      <c r="E37" s="100" t="n">
        <v>3000</v>
      </c>
      <c r="F37" s="100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3">
        <f>H38*I38</f>
        <v/>
      </c>
      <c r="D38" s="100" t="n">
        <v>0.7988499999999999</v>
      </c>
      <c r="E38" s="100" t="n">
        <v>3000</v>
      </c>
      <c r="F38" s="100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3">
        <f>H39*I39</f>
        <v/>
      </c>
      <c r="D39" s="100" t="n"/>
      <c r="E39" s="100" t="n"/>
      <c r="F39" s="100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3">
        <f>H40*I40</f>
        <v/>
      </c>
      <c r="D40" s="100" t="n">
        <v>1.00626</v>
      </c>
      <c r="E40" s="100" t="n">
        <v>3804.35055</v>
      </c>
      <c r="F40" s="100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3">
        <f>H41*I41</f>
        <v/>
      </c>
      <c r="D41" s="100" t="n">
        <v>0.99724</v>
      </c>
      <c r="E41" s="100" t="n">
        <v>3859.16037</v>
      </c>
      <c r="F41" s="100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3">
        <f>H42*I42</f>
        <v/>
      </c>
      <c r="D42" s="100" t="n">
        <v>0.96232</v>
      </c>
      <c r="E42" s="100" t="n">
        <v>3955.03421</v>
      </c>
      <c r="F42" s="100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3">
        <f>H43*I43</f>
        <v/>
      </c>
      <c r="D43" s="100" t="n">
        <v>-33.10018</v>
      </c>
      <c r="E43" s="100" t="n">
        <v>-135835</v>
      </c>
      <c r="F43" s="100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3">
        <f>H44*I44</f>
        <v/>
      </c>
      <c r="D44" s="100" t="n">
        <v>41.16668</v>
      </c>
      <c r="E44" s="100" t="n">
        <v>170451.20115</v>
      </c>
      <c r="F44" s="100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inlineStr">
        <is>
          <t>2025.10.09</t>
        </is>
      </c>
      <c r="C45" s="133">
        <f>H45*I45</f>
        <v/>
      </c>
      <c r="D45" s="100" t="n">
        <v>0.93123</v>
      </c>
      <c r="E45" s="100" t="n">
        <v>3966.6051</v>
      </c>
      <c r="F45" s="100" t="n"/>
      <c r="G45" s="46" t="n"/>
      <c r="H45" s="21" t="n">
        <v>139.6</v>
      </c>
      <c r="I45" s="21" t="n">
        <v>30.51</v>
      </c>
      <c r="J45" s="21" t="n">
        <v>130.01</v>
      </c>
    </row>
    <row r="46" ht="16.5" customFormat="1" customHeight="1" s="13">
      <c r="A46" s="18" t="n">
        <v>41</v>
      </c>
      <c r="B46" s="26" t="n"/>
      <c r="C46" s="133">
        <f>H46*I46</f>
        <v/>
      </c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3">
        <f>H47*I47</f>
        <v/>
      </c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3">
        <f>H48*I48</f>
        <v/>
      </c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3">
        <f>H49*I49</f>
        <v/>
      </c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3">
        <f>H50*I50</f>
        <v/>
      </c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3">
        <f>H51*I51</f>
        <v/>
      </c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3">
        <f>H52*I52</f>
        <v/>
      </c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3">
        <f>H53*I53</f>
        <v/>
      </c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3">
        <f>H54*I54</f>
        <v/>
      </c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3">
        <f>H55*I55</f>
        <v/>
      </c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3">
        <f>H56*I56</f>
        <v/>
      </c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3">
        <f>H57*I57</f>
        <v/>
      </c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3">
        <f>H58*I58</f>
        <v/>
      </c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44" sqref="D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00692.TW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55.50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2023.08.09</t>
        </is>
      </c>
      <c r="C7" s="100" t="n">
        <v>31.92</v>
      </c>
      <c r="D7" s="100" t="n">
        <v>30</v>
      </c>
      <c r="E7" s="100" t="n">
        <v>958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100" t="n">
        <v>31.18</v>
      </c>
      <c r="D8" s="100" t="n">
        <v>1000</v>
      </c>
      <c r="E8" s="100" t="n">
        <v>31224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100" t="n">
        <v>31.03</v>
      </c>
      <c r="D9" s="100" t="n">
        <v>30</v>
      </c>
      <c r="E9" s="100" t="n">
        <v>932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100" t="n">
        <v>31.12</v>
      </c>
      <c r="D10" s="100" t="n">
        <v>31</v>
      </c>
      <c r="E10" s="19" t="n">
        <v>966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100" t="n">
        <v>30.79</v>
      </c>
      <c r="D11" s="100" t="n">
        <v>50</v>
      </c>
      <c r="E11" s="100" t="n">
        <v>1541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100" t="n">
        <v>31.67</v>
      </c>
      <c r="D12" s="100" t="n">
        <v>30</v>
      </c>
      <c r="E12" s="100" t="n">
        <v>951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100" t="n">
        <v>31.67</v>
      </c>
      <c r="D13" s="100" t="n">
        <v>30</v>
      </c>
      <c r="E13" s="100" t="n">
        <v>951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100" t="n"/>
      <c r="D14" s="100" t="n"/>
      <c r="E14" s="100" t="n"/>
      <c r="F14" s="100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100" t="n">
        <v>32.1</v>
      </c>
      <c r="D15" s="100" t="n">
        <v>30</v>
      </c>
      <c r="E15" s="100" t="n">
        <v>964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100" t="n">
        <v>31.57</v>
      </c>
      <c r="D16" s="100" t="n">
        <v>50</v>
      </c>
      <c r="E16" s="100" t="n">
        <v>1580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00" t="n">
        <v>34.36</v>
      </c>
      <c r="D17" s="100" t="n">
        <v>28</v>
      </c>
      <c r="E17" s="100" t="n">
        <v>863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00" t="n">
        <v>35.65</v>
      </c>
      <c r="D18" s="100" t="n">
        <v>26</v>
      </c>
      <c r="E18" s="100" t="n">
        <v>928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100" t="n">
        <v>38.24</v>
      </c>
      <c r="D19" s="100" t="n">
        <v>25</v>
      </c>
      <c r="E19" s="100" t="n">
        <v>957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100" t="n">
        <v>38.52</v>
      </c>
      <c r="D20" s="100" t="n">
        <v>25</v>
      </c>
      <c r="E20" s="100" t="n">
        <v>964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100" t="n">
        <v>41.65</v>
      </c>
      <c r="D21" s="100" t="n">
        <v>23</v>
      </c>
      <c r="E21" s="100" t="n">
        <v>959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100" t="n">
        <v>46.29</v>
      </c>
      <c r="D22" s="100" t="n">
        <v>21</v>
      </c>
      <c r="E22" s="100" t="n">
        <v>973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100" t="n">
        <v>39.24</v>
      </c>
      <c r="D23" s="100" t="n">
        <v>25</v>
      </c>
      <c r="E23" s="100" t="n">
        <v>982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100" t="n"/>
      <c r="D24" s="100" t="n"/>
      <c r="E24" s="100" t="n"/>
      <c r="F24" s="100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100" t="n">
        <v>43</v>
      </c>
      <c r="D25" s="100" t="n">
        <v>11</v>
      </c>
      <c r="E25" s="100" t="n">
        <v>474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00" t="n">
        <v>41.04</v>
      </c>
      <c r="D26" s="100" t="n">
        <v>24</v>
      </c>
      <c r="E26" s="100" t="n">
        <v>986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100" t="n">
        <v>43.86</v>
      </c>
      <c r="D27" s="100" t="n">
        <v>22</v>
      </c>
      <c r="E27" s="100" t="n">
        <v>965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100" t="n">
        <v>45.76</v>
      </c>
      <c r="D28" s="100" t="n">
        <v>21</v>
      </c>
      <c r="E28" s="100" t="n">
        <v>962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100" t="n">
        <v>44.95</v>
      </c>
      <c r="D29" s="100" t="n">
        <v>22</v>
      </c>
      <c r="E29" s="100" t="n">
        <v>990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100" t="n"/>
      <c r="D30" s="100" t="n"/>
      <c r="E30" s="100" t="n"/>
      <c r="F30" s="100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100" t="n">
        <v>44.45</v>
      </c>
      <c r="D31" s="100" t="n">
        <v>20</v>
      </c>
      <c r="E31" s="100" t="n">
        <v>890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00" t="n">
        <v>45.95</v>
      </c>
      <c r="D32" s="100" t="n">
        <v>21</v>
      </c>
      <c r="E32" s="100" t="n">
        <v>966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100" t="n">
        <v>45.67</v>
      </c>
      <c r="D33" s="100" t="n">
        <v>21</v>
      </c>
      <c r="E33" s="100" t="n">
        <v>960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100" t="n">
        <v>43.82</v>
      </c>
      <c r="D34" s="100" t="n">
        <v>22</v>
      </c>
      <c r="E34" s="100" t="n">
        <v>965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100" t="n">
        <v>37.08</v>
      </c>
      <c r="D35" s="100" t="n">
        <v>26</v>
      </c>
      <c r="E35" s="100" t="n">
        <v>965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100" t="n">
        <v>39.92</v>
      </c>
      <c r="D36" s="100" t="n">
        <v>24</v>
      </c>
      <c r="E36" s="100" t="n">
        <v>959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100" t="n">
        <v>42.22</v>
      </c>
      <c r="D37" s="100" t="n">
        <v>23</v>
      </c>
      <c r="E37" s="100" t="n">
        <v>972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100" t="n">
        <v>44.82</v>
      </c>
      <c r="D38" s="100" t="n">
        <v>22</v>
      </c>
      <c r="E38" s="100" t="n">
        <v>987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100" t="n">
        <v>46.48</v>
      </c>
      <c r="D39" s="100" t="n">
        <v>21</v>
      </c>
      <c r="E39" s="100" t="n">
        <v>977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100" t="n"/>
      <c r="D40" s="100" t="n"/>
      <c r="E40" s="100" t="n"/>
      <c r="F40" s="100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100" t="n">
        <v>48.25</v>
      </c>
      <c r="D41" s="100" t="n">
        <v>20</v>
      </c>
      <c r="E41" s="100" t="n">
        <v>966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00" t="n">
        <v>48.6</v>
      </c>
      <c r="D42" s="100" t="n">
        <v>20</v>
      </c>
      <c r="E42" s="100" t="n">
        <v>973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2025.09.25</t>
        </is>
      </c>
      <c r="C43" s="100" t="n">
        <v>48.75</v>
      </c>
      <c r="D43" s="100" t="n">
        <v>-1794</v>
      </c>
      <c r="E43" s="100" t="n"/>
      <c r="F43" s="100" t="n">
        <v>94370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0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0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0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0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0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0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0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0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0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0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0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0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0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0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0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0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0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0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0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0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0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0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0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0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0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0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0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0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0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0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0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0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0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0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0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0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0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0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0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0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0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0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0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0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0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0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0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0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0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0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0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0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0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0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0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0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0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0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0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0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0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0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0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0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0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0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0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0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0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0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0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0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0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0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0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0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0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0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0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0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0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0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0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0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0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0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0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0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0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0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0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0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0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0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0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0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0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0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0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0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0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0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0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0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0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0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0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0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0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0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0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0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0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0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0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0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0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0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0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0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0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0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0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0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0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0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0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0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0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0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0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0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0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0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0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0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0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0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0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0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0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0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0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0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0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0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0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0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0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0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0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0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0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0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0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0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0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0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0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0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0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0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0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0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0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0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0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0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0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0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0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0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0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0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0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0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0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0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0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0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0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0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0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0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0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0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0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0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0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0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0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0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0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0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0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0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0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0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0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0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0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0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0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0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0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0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0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0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0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0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0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0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0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0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0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0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0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0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0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0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0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0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0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0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0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0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0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0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0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0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0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0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0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0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0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0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0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0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0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0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0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0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0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0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0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0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0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0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0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0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0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0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0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0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0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0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0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0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0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0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0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0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0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0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0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0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0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0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0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0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0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0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0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0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0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0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0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0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0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0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0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0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0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0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0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0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0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0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0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0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0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0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0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0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0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0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0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0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0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0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0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0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0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0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0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0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0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0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0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0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0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0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0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0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0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0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0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0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0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0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0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0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0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0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0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0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0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0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0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0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0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0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0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0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0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0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0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0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0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0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0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0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0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0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0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0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0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0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0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0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0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0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0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0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0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0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0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0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0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0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0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0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0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0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0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0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0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0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0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0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0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0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0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0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0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0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0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0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0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0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0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0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0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0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0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0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0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0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0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0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0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0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0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0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0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0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0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0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0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0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0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0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0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0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0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0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0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0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0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0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0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0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0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0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0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0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0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0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0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0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0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0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0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0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0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0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0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0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0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0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0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0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0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0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0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0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0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0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0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0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0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0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0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0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0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0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0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0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0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0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0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0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0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0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0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0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0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0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0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0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0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0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BND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8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74.52</t>
        </is>
      </c>
      <c r="I3" s="127">
        <f>投資!G2</f>
        <v/>
      </c>
      <c r="J3" s="108">
        <f>SUM(J7:J505)</f>
        <v/>
      </c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0.443373</v>
      </c>
      <c r="E7" s="100" t="n">
        <v>1000</v>
      </c>
      <c r="F7" s="100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3">
        <f>H8*I8</f>
        <v/>
      </c>
      <c r="D8" s="100" t="n"/>
      <c r="E8" s="100" t="n"/>
      <c r="F8" s="100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3">
        <f>H9*I9</f>
        <v/>
      </c>
      <c r="D9" s="100" t="n">
        <v>0.441048</v>
      </c>
      <c r="E9" s="100" t="n">
        <v>1000</v>
      </c>
      <c r="F9" s="100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3">
        <f>H10*I10</f>
        <v/>
      </c>
      <c r="D10" s="100" t="n">
        <v>0.440621</v>
      </c>
      <c r="E10" s="19" t="n">
        <v>1000</v>
      </c>
      <c r="F10" s="100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3">
        <f>H11*I11</f>
        <v/>
      </c>
      <c r="D11" s="100" t="n">
        <v>4.405785</v>
      </c>
      <c r="E11" s="100" t="n">
        <v>10001</v>
      </c>
      <c r="F11" s="100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3">
        <f>H12*I12</f>
        <v/>
      </c>
      <c r="D12" s="100" t="n"/>
      <c r="E12" s="100" t="n"/>
      <c r="F12" s="100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3">
        <f>H13*I13</f>
        <v/>
      </c>
      <c r="D13" s="100" t="n">
        <v>0.451706</v>
      </c>
      <c r="E13" s="100" t="n">
        <v>1000</v>
      </c>
      <c r="F13" s="100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3">
        <f>H14*I14</f>
        <v/>
      </c>
      <c r="D14" s="100" t="n"/>
      <c r="E14" s="100" t="n"/>
      <c r="F14" s="100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3">
        <f>H15*I15</f>
        <v/>
      </c>
      <c r="D15" s="100" t="n">
        <v>0.446087</v>
      </c>
      <c r="E15" s="100" t="n">
        <v>1000</v>
      </c>
      <c r="F15" s="100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3">
        <f>H16*I16</f>
        <v/>
      </c>
      <c r="D16" s="100" t="n"/>
      <c r="E16" s="100" t="n"/>
      <c r="F16" s="100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3">
        <f>H17*I17</f>
        <v/>
      </c>
      <c r="D17" s="100" t="n">
        <v>0.439224</v>
      </c>
      <c r="E17" s="100" t="n">
        <v>1000</v>
      </c>
      <c r="F17" s="100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3">
        <f>H18*I18</f>
        <v/>
      </c>
      <c r="D18" s="100" t="n"/>
      <c r="E18" s="100" t="n"/>
      <c r="F18" s="100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3">
        <f>H19*I19</f>
        <v/>
      </c>
      <c r="D19" s="100" t="n"/>
      <c r="E19" s="100" t="n"/>
      <c r="F19" s="100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3">
        <f>H20*I20</f>
        <v/>
      </c>
      <c r="D20" s="100" t="n">
        <v>0.442402</v>
      </c>
      <c r="E20" s="100" t="n">
        <v>1003</v>
      </c>
      <c r="F20" s="100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3">
        <f>H21*I21</f>
        <v/>
      </c>
      <c r="D21" s="100" t="n">
        <v>0.438853</v>
      </c>
      <c r="E21" s="100" t="n">
        <v>1000</v>
      </c>
      <c r="F21" s="100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3">
        <f>H22*I22</f>
        <v/>
      </c>
      <c r="D22" s="100" t="n"/>
      <c r="E22" s="100" t="n"/>
      <c r="F22" s="100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3">
        <f>H23*I23</f>
        <v/>
      </c>
      <c r="D23" s="100" t="n">
        <v>0.434866</v>
      </c>
      <c r="E23" s="100" t="n">
        <v>1000</v>
      </c>
      <c r="F23" s="100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3">
        <f>H24*I24</f>
        <v/>
      </c>
      <c r="D24" s="100" t="n"/>
      <c r="E24" s="100" t="n"/>
      <c r="F24" s="100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3">
        <f>H25*I25</f>
        <v/>
      </c>
      <c r="D25" s="100" t="n">
        <v>0.434236</v>
      </c>
      <c r="E25" s="100" t="n">
        <v>1000</v>
      </c>
      <c r="F25" s="100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3">
        <f>H26*I26</f>
        <v/>
      </c>
      <c r="D26" s="100" t="n"/>
      <c r="E26" s="100" t="n"/>
      <c r="F26" s="100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3">
        <f>H27*I27</f>
        <v/>
      </c>
      <c r="D27" s="100" t="n">
        <v>0.432494</v>
      </c>
      <c r="E27" s="100" t="n">
        <v>1000</v>
      </c>
      <c r="F27" s="100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3">
        <f>H28*I28</f>
        <v/>
      </c>
      <c r="D28" s="100" t="n"/>
      <c r="E28" s="100" t="n"/>
      <c r="F28" s="100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3">
        <f>H29*I29</f>
        <v/>
      </c>
      <c r="D29" s="100" t="n">
        <v>0.42778</v>
      </c>
      <c r="E29" s="100" t="n">
        <v>1000</v>
      </c>
      <c r="F29" s="100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3">
        <f>H30*I30</f>
        <v/>
      </c>
      <c r="D30" s="100" t="n"/>
      <c r="E30" s="100" t="n"/>
      <c r="F30" s="100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3">
        <f>H31*I31</f>
        <v/>
      </c>
      <c r="D31" s="100" t="n">
        <v>0.42549</v>
      </c>
      <c r="E31" s="100" t="n">
        <v>1000</v>
      </c>
      <c r="F31" s="100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3">
        <f>H32*I32</f>
        <v/>
      </c>
      <c r="D32" s="100" t="n"/>
      <c r="E32" s="100" t="n"/>
      <c r="F32" s="100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3">
        <f>H33*I33</f>
        <v/>
      </c>
      <c r="D33" s="100" t="n">
        <v>0.41078</v>
      </c>
      <c r="E33" s="100" t="n">
        <v>1000</v>
      </c>
      <c r="F33" s="100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3">
        <f>H34*I34</f>
        <v/>
      </c>
      <c r="D34" s="100" t="n"/>
      <c r="E34" s="100" t="n"/>
      <c r="F34" s="100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3">
        <f>H35*I35</f>
        <v/>
      </c>
      <c r="D35" s="100" t="n">
        <v>0.41619</v>
      </c>
      <c r="E35" s="100" t="n">
        <v>1000</v>
      </c>
      <c r="F35" s="100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3">
        <f>H36*I36</f>
        <v/>
      </c>
      <c r="D36" s="100" t="n"/>
      <c r="E36" s="100" t="n"/>
      <c r="F36" s="100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3">
        <f>H37*I37</f>
        <v/>
      </c>
      <c r="D37" s="100" t="n">
        <v>0.41966</v>
      </c>
      <c r="E37" s="100" t="n">
        <v>1000</v>
      </c>
      <c r="F37" s="100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3">
        <f>H38*I38</f>
        <v/>
      </c>
      <c r="D38" s="100" t="n"/>
      <c r="E38" s="100" t="n"/>
      <c r="F38" s="100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3">
        <f>H39*I39</f>
        <v/>
      </c>
      <c r="D39" s="100" t="n">
        <v>0.42988</v>
      </c>
      <c r="E39" s="100" t="n">
        <v>1000</v>
      </c>
      <c r="F39" s="100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3">
        <f>H40*I40</f>
        <v/>
      </c>
      <c r="D40" s="100" t="n"/>
      <c r="E40" s="100" t="n"/>
      <c r="F40" s="100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3">
        <f>H41*I41</f>
        <v/>
      </c>
      <c r="D41" s="100" t="n">
        <v>0.41779</v>
      </c>
      <c r="E41" s="100" t="n">
        <v>1000</v>
      </c>
      <c r="F41" s="100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3">
        <f>H42*I42</f>
        <v/>
      </c>
      <c r="D42" s="100" t="n"/>
      <c r="E42" s="100" t="n"/>
      <c r="F42" s="100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3">
        <f>H43*I43</f>
        <v/>
      </c>
      <c r="D43" s="100" t="n"/>
      <c r="E43" s="100" t="n"/>
      <c r="F43" s="100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3">
        <f>H44*I44</f>
        <v/>
      </c>
      <c r="D44" s="100" t="n">
        <v>0.42245</v>
      </c>
      <c r="E44" s="100" t="n">
        <v>1000</v>
      </c>
      <c r="F44" s="100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3">
        <f>H45*I45</f>
        <v/>
      </c>
      <c r="D45" s="100" t="n">
        <v>0.41891</v>
      </c>
      <c r="E45" s="100" t="n">
        <v>1000</v>
      </c>
      <c r="F45" s="100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3">
        <f>H46*I46</f>
        <v/>
      </c>
      <c r="D46" s="100" t="n"/>
      <c r="E46" s="100" t="n"/>
      <c r="F46" s="100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3">
        <f>H47*I47</f>
        <v/>
      </c>
      <c r="D47" s="100" t="n">
        <v>0.41562</v>
      </c>
      <c r="E47" s="100" t="n">
        <v>1000</v>
      </c>
      <c r="F47" s="100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3">
        <f>H48*I48</f>
        <v/>
      </c>
      <c r="D48" s="100" t="n"/>
      <c r="E48" s="100" t="n"/>
      <c r="F48" s="100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3">
        <f>H49*I49</f>
        <v/>
      </c>
      <c r="D49" s="100" t="n">
        <v>0.40957</v>
      </c>
      <c r="E49" s="100" t="n">
        <v>1000</v>
      </c>
      <c r="F49" s="100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3">
        <f>H50*I50</f>
        <v/>
      </c>
      <c r="D50" s="100" t="n"/>
      <c r="E50" s="100" t="n"/>
      <c r="F50" s="100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3">
        <f>H51*I51</f>
        <v/>
      </c>
      <c r="D51" s="100" t="n">
        <v>0.45549</v>
      </c>
      <c r="E51" s="100" t="n">
        <v>1000</v>
      </c>
      <c r="F51" s="100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3">
        <f>H52*I52</f>
        <v/>
      </c>
      <c r="D52" s="100" t="n"/>
      <c r="E52" s="100" t="n"/>
      <c r="F52" s="100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3">
        <f>H53*I53</f>
        <v/>
      </c>
      <c r="D53" s="100" t="n">
        <v>0.46129</v>
      </c>
      <c r="E53" s="100" t="n">
        <v>1000</v>
      </c>
      <c r="F53" s="100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3">
        <f>H54*I54</f>
        <v/>
      </c>
      <c r="D54" s="100" t="n"/>
      <c r="E54" s="100" t="n"/>
      <c r="F54" s="100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3">
        <f>H55*I55</f>
        <v/>
      </c>
      <c r="D55" s="100" t="n"/>
      <c r="E55" s="100" t="n"/>
      <c r="F55" s="100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3">
        <f>H56*I56</f>
        <v/>
      </c>
      <c r="D56" s="100" t="n"/>
      <c r="E56" s="100" t="n"/>
      <c r="F56" s="100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3">
        <f>H57*I57</f>
        <v/>
      </c>
      <c r="D57" s="100" t="n"/>
      <c r="E57" s="100" t="n"/>
      <c r="F57" s="100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3">
        <f>H58*I58</f>
        <v/>
      </c>
      <c r="D58" s="100" t="n">
        <v>-14.781595</v>
      </c>
      <c r="E58" s="100" t="n">
        <v>-32996</v>
      </c>
      <c r="F58" s="100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2025-10-10T22:00:10Z</dcterms:modified>
  <cp:lastModifiedBy>劉祐廷</cp:lastModifiedBy>
  <cp:revision>39</cp:revision>
  <cp:lastPrinted>2024-02-22T01:18:13Z</cp:lastPrinted>
</cp:coreProperties>
</file>