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structint-my.sharepoint.com/personal/mdrucker_structint_com/Documents/2100555 - DOE BISON Eval of Metal Fuel Perf in LWR/~PHASE 1 Material &amp; Behavior Models/models/Thermal_Expansion/"/>
    </mc:Choice>
  </mc:AlternateContent>
  <xr:revisionPtr revIDLastSave="142" documentId="13_ncr:1_{6965D473-8AE9-4E2C-A29C-216400C44C8D}" xr6:coauthVersionLast="47" xr6:coauthVersionMax="47" xr10:uidLastSave="{1CD49D76-6500-43E8-8A28-7D91E04F3E89}"/>
  <bookViews>
    <workbookView minimized="1" xWindow="760" yWindow="760" windowWidth="28800" windowHeight="15540" activeTab="1" xr2:uid="{00000000-000D-0000-FFFF-FFFF00000000}"/>
  </bookViews>
  <sheets>
    <sheet name="CTE " sheetId="1" r:id="rId1"/>
    <sheet name="BMI_1350_50wt%_U" sheetId="2" r:id="rId2"/>
    <sheet name="Bagchi_JMSE" sheetId="3" r:id="rId3"/>
    <sheet name="Compari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H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sharedStrings.xml><?xml version="1.0" encoding="utf-8"?>
<sst xmlns="http://schemas.openxmlformats.org/spreadsheetml/2006/main" count="41" uniqueCount="33">
  <si>
    <t>U-50Zr</t>
  </si>
  <si>
    <t>U-60Zr</t>
  </si>
  <si>
    <t>U-70Zr</t>
  </si>
  <si>
    <t>Source:</t>
  </si>
  <si>
    <t>Bagchi et. al., "Physical Metallurgical Studies of Zr-Rich U-Zr Alloys," J Material Sci Eng, 2013, 2:1</t>
  </si>
  <si>
    <t>Heat treated to 550 degree C for 24 hrs followed by quench</t>
  </si>
  <si>
    <r>
      <t xml:space="preserve">30-600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</si>
  <si>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650-1000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</si>
  <si>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Uranium</t>
  </si>
  <si>
    <t>Zr</t>
  </si>
  <si>
    <t>Temperature range</t>
  </si>
  <si>
    <t>C</t>
  </si>
  <si>
    <t>20-330</t>
  </si>
  <si>
    <t>20-550</t>
  </si>
  <si>
    <t>20-300</t>
  </si>
  <si>
    <t>650-1000</t>
  </si>
  <si>
    <t>Mean CTE</t>
  </si>
  <si>
    <t>10^(-6)</t>
  </si>
  <si>
    <t>Sample</t>
  </si>
  <si>
    <t>Source: BMI_1350, 1959</t>
  </si>
  <si>
    <t>Curve1</t>
  </si>
  <si>
    <t>T</t>
  </si>
  <si>
    <t>%</t>
  </si>
  <si>
    <t>K</t>
  </si>
  <si>
    <t>T1</t>
  </si>
  <si>
    <t>T2</t>
  </si>
  <si>
    <t>FAC</t>
  </si>
  <si>
    <t>BISON</t>
  </si>
  <si>
    <t>Furnace cooled from 815 C</t>
  </si>
  <si>
    <t>Furnace cooled from 1000 C</t>
  </si>
  <si>
    <t>Bagchi et. al., Heat treated</t>
  </si>
  <si>
    <t>Bagchi et. al., As cast</t>
  </si>
  <si>
    <t>wt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</si>
</sst>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56363186724163"/>
                  <c:y val="0.14288917450441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'BMI_1350_50wt%_U'!$A$3:$A$14</c:f>
              <c:numCache>
                <c:formatCode>General</c:formatCode>
                <c:ptCount val="12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</c:numCache>
            </c:numRef>
          </c:xVal>
          <c:yVal>
            <c:numRef>
              <c:f>'BMI_1350_50wt%_U'!$C$3:$C$14</c:f>
              <c:numCache>
                <c:formatCode>General</c:formatCode>
                <c:ptCount val="12"/>
                <c:pt idx="0">
                  <c:v>-0.17399999999999999</c:v>
                </c:pt>
                <c:pt idx="1">
                  <c:v>6.0019999999999998</c:v>
                </c:pt>
                <c:pt idx="2">
                  <c:v>10.484</c:v>
                </c:pt>
                <c:pt idx="3">
                  <c:v>14.494</c:v>
                </c:pt>
                <c:pt idx="4">
                  <c:v>19.747</c:v>
                </c:pt>
                <c:pt idx="5">
                  <c:v>24.844000000000001</c:v>
                </c:pt>
                <c:pt idx="6">
                  <c:v>30.103000000000002</c:v>
                </c:pt>
                <c:pt idx="7">
                  <c:v>34.427999999999997</c:v>
                </c:pt>
                <c:pt idx="8">
                  <c:v>40.148000000000003</c:v>
                </c:pt>
                <c:pt idx="9">
                  <c:v>45.871000000000002</c:v>
                </c:pt>
                <c:pt idx="10">
                  <c:v>50.51</c:v>
                </c:pt>
                <c:pt idx="11">
                  <c:v>56.851999999999997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7-46A7-BE08-BD0CE2B3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88112"/>
        <c:axId val="697780632"/>
      </c:scatterChart>
      <c:valAx>
        <c:axId val="695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0632"/>
        <c:crosses val="autoZero"/>
        <c:crossBetween val="midCat"/>
      </c:valAx>
      <c:valAx>
        <c:axId val="697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Spreadsheet calc.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Comparison!$A$2:$A$25</c:f>
              <c:numCache>
                <c:formatCode>General</c:formatCode>
                <c:ptCount val="24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  <c:pt idx="13">
                  <c:v>623.83000000000004</c:v>
                </c:pt>
                <c:pt idx="14">
                  <c:v>625.42999999999995</c:v>
                </c:pt>
                <c:pt idx="15">
                  <c:v>633.16999999999996</c:v>
                </c:pt>
                <c:pt idx="16">
                  <c:v>657.82</c:v>
                </c:pt>
                <c:pt idx="17">
                  <c:v>700.97</c:v>
                </c:pt>
                <c:pt idx="18">
                  <c:v>754.9</c:v>
                </c:pt>
                <c:pt idx="19">
                  <c:v>802.67</c:v>
                </c:pt>
                <c:pt idx="20">
                  <c:v>839.65</c:v>
                </c:pt>
                <c:pt idx="21">
                  <c:v>899.76</c:v>
                </c:pt>
                <c:pt idx="22">
                  <c:v>950.62</c:v>
                </c:pt>
                <c:pt idx="23">
                  <c:v>995.33</c:v>
                </c:pt>
              </c:numCache>
            </c:numRef>
          </c:xVal>
          <c:yVal>
            <c:numRef>
              <c:f>Comparison!$B$2:$B$25</c:f>
              <c:numCache>
                <c:formatCode>General</c:formatCode>
                <c:ptCount val="24"/>
                <c:pt idx="0">
                  <c:v>2.0313971599999993E-5</c:v>
                </c:pt>
                <c:pt idx="1">
                  <c:v>6.0100361959999991E-4</c:v>
                </c:pt>
                <c:pt idx="2">
                  <c:v>9.8781187040000024E-4</c:v>
                </c:pt>
                <c:pt idx="3">
                  <c:v>1.4757039075999998E-3</c:v>
                </c:pt>
                <c:pt idx="4">
                  <c:v>1.9870230063999995E-3</c:v>
                </c:pt>
                <c:pt idx="5">
                  <c:v>2.5372045603999998E-3</c:v>
                </c:pt>
                <c:pt idx="6">
                  <c:v>3.0144965599999997E-3</c:v>
                </c:pt>
                <c:pt idx="7">
                  <c:v>3.5088714724000008E-3</c:v>
                </c:pt>
                <c:pt idx="8">
                  <c:v>4.1072142496E-3</c:v>
                </c:pt>
                <c:pt idx="9">
                  <c:v>4.6747440176000002E-3</c:v>
                </c:pt>
                <c:pt idx="10">
                  <c:v>5.1686385763999995E-3</c:v>
                </c:pt>
                <c:pt idx="11">
                  <c:v>5.8295554275999998E-3</c:v>
                </c:pt>
                <c:pt idx="12">
                  <c:v>6.0034518403999995E-3</c:v>
                </c:pt>
                <c:pt idx="13">
                  <c:v>6.6199080000000033E-3</c:v>
                </c:pt>
                <c:pt idx="14">
                  <c:v>6.7280680000000011E-3</c:v>
                </c:pt>
                <c:pt idx="15">
                  <c:v>7.1634064999999995E-3</c:v>
                </c:pt>
                <c:pt idx="16">
                  <c:v>7.5195989999999992E-3</c:v>
                </c:pt>
                <c:pt idx="17">
                  <c:v>8.1431164999999986E-3</c:v>
                </c:pt>
                <c:pt idx="18">
                  <c:v>8.9224049999999978E-3</c:v>
                </c:pt>
                <c:pt idx="19">
                  <c:v>9.6126814999999994E-3</c:v>
                </c:pt>
                <c:pt idx="20">
                  <c:v>1.0147042499999998E-2</c:v>
                </c:pt>
                <c:pt idx="21">
                  <c:v>1.1015631999999997E-2</c:v>
                </c:pt>
                <c:pt idx="22">
                  <c:v>1.1750558999999999E-2</c:v>
                </c:pt>
                <c:pt idx="23">
                  <c:v>1.2396618500000001E-2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C-4E7A-BBBA-C16B1D379D52}"/>
            </c:ext>
          </c:extLst>
        </c:ser>
        <c:ser>
          <c:idx val="1"/>
          <c:order val="1"/>
          <c:tx>
            <c:v>BISON</c:v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Comparison!$E$2:$E$22</c:f>
              <c:numCache>
                <c:formatCode>General</c:formatCode>
                <c:ptCount val="21"/>
                <c:pt idx="0">
                  <c:v>27</c:v>
                </c:pt>
                <c:pt idx="1">
                  <c:v>72</c:v>
                </c:pt>
                <c:pt idx="2">
                  <c:v>117</c:v>
                </c:pt>
                <c:pt idx="3">
                  <c:v>162</c:v>
                </c:pt>
                <c:pt idx="4">
                  <c:v>207</c:v>
                </c:pt>
                <c:pt idx="5">
                  <c:v>252</c:v>
                </c:pt>
                <c:pt idx="6">
                  <c:v>297</c:v>
                </c:pt>
                <c:pt idx="7">
                  <c:v>342</c:v>
                </c:pt>
                <c:pt idx="8">
                  <c:v>387</c:v>
                </c:pt>
                <c:pt idx="9">
                  <c:v>432</c:v>
                </c:pt>
                <c:pt idx="10">
                  <c:v>477</c:v>
                </c:pt>
                <c:pt idx="11">
                  <c:v>522</c:v>
                </c:pt>
                <c:pt idx="12">
                  <c:v>567</c:v>
                </c:pt>
                <c:pt idx="13">
                  <c:v>612</c:v>
                </c:pt>
                <c:pt idx="14">
                  <c:v>657</c:v>
                </c:pt>
                <c:pt idx="15">
                  <c:v>702</c:v>
                </c:pt>
                <c:pt idx="16">
                  <c:v>747</c:v>
                </c:pt>
                <c:pt idx="17">
                  <c:v>792</c:v>
                </c:pt>
                <c:pt idx="18">
                  <c:v>837</c:v>
                </c:pt>
                <c:pt idx="19">
                  <c:v>882</c:v>
                </c:pt>
                <c:pt idx="20">
                  <c:v>927</c:v>
                </c:pt>
              </c:numCache>
            </c:numRef>
          </c:xVal>
          <c:yVal>
            <c:numRef>
              <c:f>Comparison!$F$2:$F$22</c:f>
              <c:numCache>
                <c:formatCode>General</c:formatCode>
                <c:ptCount val="21"/>
                <c:pt idx="0">
                  <c:v>0</c:v>
                </c:pt>
                <c:pt idx="1">
                  <c:v>3.5370000000769998E-4</c:v>
                </c:pt>
                <c:pt idx="2">
                  <c:v>7.2360000000921997E-4</c:v>
                </c:pt>
                <c:pt idx="3">
                  <c:v>1.1097000000109001E-3</c:v>
                </c:pt>
                <c:pt idx="4">
                  <c:v>1.5120000000126001E-3</c:v>
                </c:pt>
                <c:pt idx="5">
                  <c:v>1.930500000014E-3</c:v>
                </c:pt>
                <c:pt idx="6">
                  <c:v>2.3652000000162999E-3</c:v>
                </c:pt>
                <c:pt idx="7">
                  <c:v>2.8161000000185999E-3</c:v>
                </c:pt>
                <c:pt idx="8">
                  <c:v>3.2832000000205998E-3</c:v>
                </c:pt>
                <c:pt idx="9">
                  <c:v>3.7665000000230001E-3</c:v>
                </c:pt>
                <c:pt idx="10">
                  <c:v>4.2660000000255003E-3</c:v>
                </c:pt>
                <c:pt idx="11">
                  <c:v>4.7817000000283001E-3</c:v>
                </c:pt>
                <c:pt idx="12">
                  <c:v>5.3136000000315996E-3</c:v>
                </c:pt>
                <c:pt idx="13">
                  <c:v>5.8617000000349001E-3</c:v>
                </c:pt>
                <c:pt idx="14">
                  <c:v>7.2445900005997004E-3</c:v>
                </c:pt>
                <c:pt idx="15">
                  <c:v>7.9754400000786995E-3</c:v>
                </c:pt>
                <c:pt idx="16">
                  <c:v>8.6256900000571003E-3</c:v>
                </c:pt>
                <c:pt idx="17">
                  <c:v>9.2759400000578009E-3</c:v>
                </c:pt>
                <c:pt idx="18">
                  <c:v>9.9261900000584997E-3</c:v>
                </c:pt>
                <c:pt idx="19">
                  <c:v>1.0576440000059001E-2</c:v>
                </c:pt>
                <c:pt idx="20">
                  <c:v>1.122669000006E-2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C-4E7A-BBBA-C16B1D37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80672"/>
        <c:axId val="874278704"/>
      </c:scatterChart>
      <c:valAx>
        <c:axId val="8742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C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78704"/>
        <c:crosses val="autoZero"/>
        <c:crossBetween val="midCat"/>
      </c:valAx>
      <c:valAx>
        <c:axId val="8742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78855816054621E-2"/>
          <c:y val="0.14994029304891954"/>
          <c:w val="0.87480955338234612"/>
          <c:h val="0.734830139958080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26063868610746E-2"/>
                  <c:y val="0.26654600466608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'BMI_1350_50wt%_U'!$A$14:$A$19</c:f>
              <c:numCache>
                <c:formatCode>General</c:formatCode>
                <c:ptCount val="6"/>
                <c:pt idx="0">
                  <c:v>599.13</c:v>
                </c:pt>
                <c:pt idx="1">
                  <c:v>613.01</c:v>
                </c:pt>
                <c:pt idx="2">
                  <c:v>623.83000000000004</c:v>
                </c:pt>
                <c:pt idx="3">
                  <c:v>625.42999999999995</c:v>
                </c:pt>
                <c:pt idx="4">
                  <c:v>633.16999999999996</c:v>
                </c:pt>
                <c:pt idx="5">
                  <c:v>657.82</c:v>
                </c:pt>
              </c:numCache>
            </c:numRef>
          </c:xVal>
          <c:yVal>
            <c:numRef>
              <c:f>'BMI_1350_50wt%_U'!$C$14:$C$19</c:f>
              <c:numCache>
                <c:formatCode>General</c:formatCode>
                <c:ptCount val="6"/>
                <c:pt idx="0">
                  <c:v>56.851999999999997</c:v>
                </c:pt>
                <c:pt idx="1">
                  <c:v>59.487000000000002</c:v>
                </c:pt>
                <c:pt idx="2">
                  <c:v>63.99</c:v>
                </c:pt>
                <c:pt idx="3">
                  <c:v>68.498999999999995</c:v>
                </c:pt>
                <c:pt idx="4">
                  <c:v>73.003</c:v>
                </c:pt>
                <c:pt idx="5">
                  <c:v>76.097999999999999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9-498F-BF8A-4D3CA712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88112"/>
        <c:axId val="697780632"/>
      </c:scatterChart>
      <c:valAx>
        <c:axId val="695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0632"/>
        <c:crosses val="autoZero"/>
        <c:crossBetween val="midCat"/>
      </c:valAx>
      <c:valAx>
        <c:axId val="697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737095363079616E-3"/>
                  <c:y val="-2.820842937589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'BMI_1350_50wt%_U'!$A$19:$A$26</c:f>
              <c:numCache>
                <c:formatCode>General</c:formatCode>
                <c:ptCount val="8"/>
                <c:pt idx="0">
                  <c:v>657.82</c:v>
                </c:pt>
                <c:pt idx="1">
                  <c:v>700.97</c:v>
                </c:pt>
                <c:pt idx="2">
                  <c:v>754.9</c:v>
                </c:pt>
                <c:pt idx="3">
                  <c:v>802.67</c:v>
                </c:pt>
                <c:pt idx="4">
                  <c:v>839.65</c:v>
                </c:pt>
                <c:pt idx="5">
                  <c:v>899.76</c:v>
                </c:pt>
                <c:pt idx="6">
                  <c:v>950.62</c:v>
                </c:pt>
                <c:pt idx="7">
                  <c:v>995.33</c:v>
                </c:pt>
              </c:numCache>
            </c:numRef>
          </c:xVal>
          <c:yVal>
            <c:numRef>
              <c:f>'BMI_1350_50wt%_U'!$C$19:$C$26</c:f>
              <c:numCache>
                <c:formatCode>General</c:formatCode>
                <c:ptCount val="8"/>
                <c:pt idx="0">
                  <c:v>76.097999999999999</c:v>
                </c:pt>
                <c:pt idx="1">
                  <c:v>81.98</c:v>
                </c:pt>
                <c:pt idx="2">
                  <c:v>89.254999999999995</c:v>
                </c:pt>
                <c:pt idx="3">
                  <c:v>95.600999999999999</c:v>
                </c:pt>
                <c:pt idx="4">
                  <c:v>100.554</c:v>
                </c:pt>
                <c:pt idx="5">
                  <c:v>109.84699999999999</c:v>
                </c:pt>
                <c:pt idx="6">
                  <c:v>116.96899999999999</c:v>
                </c:pt>
                <c:pt idx="7">
                  <c:v>125.027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9-498F-BF8A-4D3CA712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88112"/>
        <c:axId val="697780632"/>
      </c:scatterChart>
      <c:valAx>
        <c:axId val="695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0632"/>
        <c:crosses val="autoZero"/>
        <c:crossBetween val="midCat"/>
      </c:valAx>
      <c:valAx>
        <c:axId val="697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'BMI_1350_50wt%_U'!$A$3:$A$15</c:f>
              <c:numCache>
                <c:formatCode>General</c:formatCode>
                <c:ptCount val="13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</c:numCache>
            </c:numRef>
          </c:xVal>
          <c:yVal>
            <c:numRef>
              <c:f>'BMI_1350_50wt%_U'!$C$3:$C$15</c:f>
              <c:numCache>
                <c:formatCode>General</c:formatCode>
                <c:ptCount val="13"/>
                <c:pt idx="0">
                  <c:v>-0.17399999999999999</c:v>
                </c:pt>
                <c:pt idx="1">
                  <c:v>6.0019999999999998</c:v>
                </c:pt>
                <c:pt idx="2">
                  <c:v>10.484</c:v>
                </c:pt>
                <c:pt idx="3">
                  <c:v>14.494</c:v>
                </c:pt>
                <c:pt idx="4">
                  <c:v>19.747</c:v>
                </c:pt>
                <c:pt idx="5">
                  <c:v>24.844000000000001</c:v>
                </c:pt>
                <c:pt idx="6">
                  <c:v>30.103000000000002</c:v>
                </c:pt>
                <c:pt idx="7">
                  <c:v>34.427999999999997</c:v>
                </c:pt>
                <c:pt idx="8">
                  <c:v>40.148000000000003</c:v>
                </c:pt>
                <c:pt idx="9">
                  <c:v>45.871000000000002</c:v>
                </c:pt>
                <c:pt idx="10">
                  <c:v>50.51</c:v>
                </c:pt>
                <c:pt idx="11">
                  <c:v>56.851999999999997</c:v>
                </c:pt>
                <c:pt idx="12">
                  <c:v>59.487000000000002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F-4290-80C6-C1311DE6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88112"/>
        <c:axId val="697780632"/>
      </c:scatterChart>
      <c:valAx>
        <c:axId val="695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0632"/>
        <c:crosses val="autoZero"/>
        <c:crossBetween val="midCat"/>
      </c:valAx>
      <c:valAx>
        <c:axId val="697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'BMI_1350_50wt%_U'!$A$17:$A$26</c:f>
              <c:numCache>
                <c:formatCode>General</c:formatCode>
                <c:ptCount val="10"/>
                <c:pt idx="0">
                  <c:v>625.42999999999995</c:v>
                </c:pt>
                <c:pt idx="1">
                  <c:v>633.16999999999996</c:v>
                </c:pt>
                <c:pt idx="2">
                  <c:v>657.82</c:v>
                </c:pt>
                <c:pt idx="3">
                  <c:v>700.97</c:v>
                </c:pt>
                <c:pt idx="4">
                  <c:v>754.9</c:v>
                </c:pt>
                <c:pt idx="5">
                  <c:v>802.67</c:v>
                </c:pt>
                <c:pt idx="6">
                  <c:v>839.65</c:v>
                </c:pt>
                <c:pt idx="7">
                  <c:v>899.76</c:v>
                </c:pt>
                <c:pt idx="8">
                  <c:v>950.62</c:v>
                </c:pt>
                <c:pt idx="9">
                  <c:v>995.33</c:v>
                </c:pt>
              </c:numCache>
            </c:numRef>
          </c:xVal>
          <c:yVal>
            <c:numRef>
              <c:f>'BMI_1350_50wt%_U'!$C$17:$C$26</c:f>
              <c:numCache>
                <c:formatCode>General</c:formatCode>
                <c:ptCount val="10"/>
                <c:pt idx="0">
                  <c:v>68.498999999999995</c:v>
                </c:pt>
                <c:pt idx="1">
                  <c:v>73.003</c:v>
                </c:pt>
                <c:pt idx="2">
                  <c:v>76.097999999999999</c:v>
                </c:pt>
                <c:pt idx="3">
                  <c:v>81.98</c:v>
                </c:pt>
                <c:pt idx="4">
                  <c:v>89.254999999999995</c:v>
                </c:pt>
                <c:pt idx="5">
                  <c:v>95.600999999999999</c:v>
                </c:pt>
                <c:pt idx="6">
                  <c:v>100.554</c:v>
                </c:pt>
                <c:pt idx="7">
                  <c:v>109.84699999999999</c:v>
                </c:pt>
                <c:pt idx="8">
                  <c:v>116.96899999999999</c:v>
                </c:pt>
                <c:pt idx="9">
                  <c:v>125.027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3-432A-B664-13F8F524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88112"/>
        <c:axId val="697780632"/>
      </c:scatterChart>
      <c:valAx>
        <c:axId val="695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0632"/>
        <c:crosses val="autoZero"/>
        <c:crossBetween val="midCat"/>
      </c:valAx>
      <c:valAx>
        <c:axId val="697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65887998762659E-2"/>
          <c:y val="5.317624356003043E-2"/>
          <c:w val="0.87480955338234612"/>
          <c:h val="0.734830139958080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245235828437483E-2"/>
                  <c:y val="0.2723028319935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'BMI_1350_50wt%_U'!$A$15:$A$18</c:f>
              <c:numCache>
                <c:formatCode>General</c:formatCode>
                <c:ptCount val="4"/>
                <c:pt idx="0">
                  <c:v>613.01</c:v>
                </c:pt>
                <c:pt idx="1">
                  <c:v>623.83000000000004</c:v>
                </c:pt>
                <c:pt idx="2">
                  <c:v>625.42999999999995</c:v>
                </c:pt>
                <c:pt idx="3">
                  <c:v>633.16999999999996</c:v>
                </c:pt>
              </c:numCache>
            </c:numRef>
          </c:xVal>
          <c:yVal>
            <c:numRef>
              <c:f>'BMI_1350_50wt%_U'!$C$15:$C$18</c:f>
              <c:numCache>
                <c:formatCode>General</c:formatCode>
                <c:ptCount val="4"/>
                <c:pt idx="0">
                  <c:v>59.487000000000002</c:v>
                </c:pt>
                <c:pt idx="1">
                  <c:v>63.99</c:v>
                </c:pt>
                <c:pt idx="2">
                  <c:v>68.498999999999995</c:v>
                </c:pt>
                <c:pt idx="3">
                  <c:v>73.003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A-4D36-BF48-7F7579365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88112"/>
        <c:axId val="697780632"/>
      </c:scatterChart>
      <c:valAx>
        <c:axId val="6952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80632"/>
        <c:crosses val="autoZero"/>
        <c:crossBetween val="midCat"/>
      </c:valAx>
      <c:valAx>
        <c:axId val="697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Bagchi_JMSE!$B$1</c:f>
              <c:strCache>
                <c:ptCount val="1"/>
                <c:pt idx="0">
                  <c:v>Bagchi et. al., Heat treated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Bagchi_JMSE!$A$3:$A$41</c:f>
              <c:numCache>
                <c:formatCode>General</c:formatCode>
                <c:ptCount val="39"/>
                <c:pt idx="0">
                  <c:v>146.01</c:v>
                </c:pt>
                <c:pt idx="1">
                  <c:v>148.76</c:v>
                </c:pt>
                <c:pt idx="2">
                  <c:v>198.35</c:v>
                </c:pt>
                <c:pt idx="3">
                  <c:v>217.63</c:v>
                </c:pt>
                <c:pt idx="4">
                  <c:v>272.73</c:v>
                </c:pt>
                <c:pt idx="5">
                  <c:v>289.26</c:v>
                </c:pt>
                <c:pt idx="6">
                  <c:v>336.09</c:v>
                </c:pt>
                <c:pt idx="7">
                  <c:v>371.9</c:v>
                </c:pt>
                <c:pt idx="8">
                  <c:v>382.92</c:v>
                </c:pt>
                <c:pt idx="9">
                  <c:v>418.73</c:v>
                </c:pt>
                <c:pt idx="10">
                  <c:v>440.77</c:v>
                </c:pt>
                <c:pt idx="11">
                  <c:v>465.56</c:v>
                </c:pt>
                <c:pt idx="12">
                  <c:v>504.13</c:v>
                </c:pt>
                <c:pt idx="13">
                  <c:v>512.4</c:v>
                </c:pt>
                <c:pt idx="14">
                  <c:v>553.72</c:v>
                </c:pt>
                <c:pt idx="15">
                  <c:v>573</c:v>
                </c:pt>
                <c:pt idx="16">
                  <c:v>586.78</c:v>
                </c:pt>
                <c:pt idx="17">
                  <c:v>617.08000000000004</c:v>
                </c:pt>
                <c:pt idx="18">
                  <c:v>625.34</c:v>
                </c:pt>
                <c:pt idx="19">
                  <c:v>647.38</c:v>
                </c:pt>
                <c:pt idx="20">
                  <c:v>652.89</c:v>
                </c:pt>
                <c:pt idx="21">
                  <c:v>666.67</c:v>
                </c:pt>
                <c:pt idx="22">
                  <c:v>672.18</c:v>
                </c:pt>
                <c:pt idx="23">
                  <c:v>677.69</c:v>
                </c:pt>
                <c:pt idx="24">
                  <c:v>680.44</c:v>
                </c:pt>
                <c:pt idx="25">
                  <c:v>694.21</c:v>
                </c:pt>
                <c:pt idx="26">
                  <c:v>699.72</c:v>
                </c:pt>
                <c:pt idx="27">
                  <c:v>749.31</c:v>
                </c:pt>
                <c:pt idx="28">
                  <c:v>752.07</c:v>
                </c:pt>
                <c:pt idx="29">
                  <c:v>804.41</c:v>
                </c:pt>
                <c:pt idx="30">
                  <c:v>807.16</c:v>
                </c:pt>
                <c:pt idx="31">
                  <c:v>856.75</c:v>
                </c:pt>
                <c:pt idx="32">
                  <c:v>873.28</c:v>
                </c:pt>
                <c:pt idx="33">
                  <c:v>920.11</c:v>
                </c:pt>
                <c:pt idx="34">
                  <c:v>922.87</c:v>
                </c:pt>
                <c:pt idx="35">
                  <c:v>958.68</c:v>
                </c:pt>
                <c:pt idx="36">
                  <c:v>980.72</c:v>
                </c:pt>
                <c:pt idx="37">
                  <c:v>1002.75</c:v>
                </c:pt>
                <c:pt idx="38">
                  <c:v>1016.53</c:v>
                </c:pt>
              </c:numCache>
            </c:numRef>
          </c:xVal>
          <c:yVal>
            <c:numRef>
              <c:f>Bagchi_JMSE!$B$3:$B$41</c:f>
              <c:numCache>
                <c:formatCode>General</c:formatCode>
                <c:ptCount val="39"/>
                <c:pt idx="0">
                  <c:v>8.8480000000000003E-2</c:v>
                </c:pt>
                <c:pt idx="1">
                  <c:v>8.9510000000000006E-2</c:v>
                </c:pt>
                <c:pt idx="2">
                  <c:v>0.10752</c:v>
                </c:pt>
                <c:pt idx="3">
                  <c:v>0.11388</c:v>
                </c:pt>
                <c:pt idx="4">
                  <c:v>0.13000999999999999</c:v>
                </c:pt>
                <c:pt idx="5">
                  <c:v>0.1351</c:v>
                </c:pt>
                <c:pt idx="6">
                  <c:v>0.15126999999999999</c:v>
                </c:pt>
                <c:pt idx="7">
                  <c:v>0.16474</c:v>
                </c:pt>
                <c:pt idx="8">
                  <c:v>0.16902</c:v>
                </c:pt>
                <c:pt idx="9">
                  <c:v>0.18386</c:v>
                </c:pt>
                <c:pt idx="10">
                  <c:v>0.19431000000000001</c:v>
                </c:pt>
                <c:pt idx="11">
                  <c:v>0.20760000000000001</c:v>
                </c:pt>
                <c:pt idx="12">
                  <c:v>0.22805</c:v>
                </c:pt>
                <c:pt idx="13">
                  <c:v>0.23193</c:v>
                </c:pt>
                <c:pt idx="14">
                  <c:v>0.2495</c:v>
                </c:pt>
                <c:pt idx="15">
                  <c:v>0.25763000000000003</c:v>
                </c:pt>
                <c:pt idx="16">
                  <c:v>0.26379999999999998</c:v>
                </c:pt>
                <c:pt idx="17">
                  <c:v>0.27861000000000002</c:v>
                </c:pt>
                <c:pt idx="18">
                  <c:v>0.28294999999999998</c:v>
                </c:pt>
                <c:pt idx="19">
                  <c:v>0.29559999999999997</c:v>
                </c:pt>
                <c:pt idx="20">
                  <c:v>0.29888999999999999</c:v>
                </c:pt>
                <c:pt idx="21">
                  <c:v>0.30946000000000001</c:v>
                </c:pt>
                <c:pt idx="22">
                  <c:v>0.31662000000000001</c:v>
                </c:pt>
                <c:pt idx="23">
                  <c:v>0.33413999999999999</c:v>
                </c:pt>
                <c:pt idx="24">
                  <c:v>0.35013</c:v>
                </c:pt>
                <c:pt idx="25">
                  <c:v>0.36847999999999997</c:v>
                </c:pt>
                <c:pt idx="26">
                  <c:v>0.37113000000000002</c:v>
                </c:pt>
                <c:pt idx="27">
                  <c:v>0.38807000000000003</c:v>
                </c:pt>
                <c:pt idx="28">
                  <c:v>0.38933000000000001</c:v>
                </c:pt>
                <c:pt idx="29">
                  <c:v>0.41646</c:v>
                </c:pt>
                <c:pt idx="30">
                  <c:v>0.41760000000000003</c:v>
                </c:pt>
                <c:pt idx="31">
                  <c:v>0.43323</c:v>
                </c:pt>
                <c:pt idx="32">
                  <c:v>0.43880000000000002</c:v>
                </c:pt>
                <c:pt idx="33">
                  <c:v>0.46283999999999997</c:v>
                </c:pt>
                <c:pt idx="34">
                  <c:v>0.46411000000000002</c:v>
                </c:pt>
                <c:pt idx="35">
                  <c:v>0.47732999999999998</c:v>
                </c:pt>
                <c:pt idx="36">
                  <c:v>0.48526999999999998</c:v>
                </c:pt>
                <c:pt idx="37">
                  <c:v>0.49664000000000003</c:v>
                </c:pt>
                <c:pt idx="38">
                  <c:v>0.50634999999999997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7C-9488-66607EA17BF6}"/>
            </c:ext>
          </c:extLst>
        </c:ser>
        <c:ser>
          <c:idx val="1"/>
          <c:order val="1"/>
          <c:tx>
            <c:strRef>
              <c:f>Bagchi_JMSE!$C$1</c:f>
              <c:strCache>
                <c:ptCount val="1"/>
                <c:pt idx="0">
                  <c:v>Bagchi et. al., As 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Bagchi_JMSE!$A$3:$A$41</c:f>
              <c:numCache>
                <c:formatCode>General</c:formatCode>
                <c:ptCount val="39"/>
                <c:pt idx="0">
                  <c:v>146.01</c:v>
                </c:pt>
                <c:pt idx="1">
                  <c:v>148.76</c:v>
                </c:pt>
                <c:pt idx="2">
                  <c:v>198.35</c:v>
                </c:pt>
                <c:pt idx="3">
                  <c:v>217.63</c:v>
                </c:pt>
                <c:pt idx="4">
                  <c:v>272.73</c:v>
                </c:pt>
                <c:pt idx="5">
                  <c:v>289.26</c:v>
                </c:pt>
                <c:pt idx="6">
                  <c:v>336.09</c:v>
                </c:pt>
                <c:pt idx="7">
                  <c:v>371.9</c:v>
                </c:pt>
                <c:pt idx="8">
                  <c:v>382.92</c:v>
                </c:pt>
                <c:pt idx="9">
                  <c:v>418.73</c:v>
                </c:pt>
                <c:pt idx="10">
                  <c:v>440.77</c:v>
                </c:pt>
                <c:pt idx="11">
                  <c:v>465.56</c:v>
                </c:pt>
                <c:pt idx="12">
                  <c:v>504.13</c:v>
                </c:pt>
                <c:pt idx="13">
                  <c:v>512.4</c:v>
                </c:pt>
                <c:pt idx="14">
                  <c:v>553.72</c:v>
                </c:pt>
                <c:pt idx="15">
                  <c:v>573</c:v>
                </c:pt>
                <c:pt idx="16">
                  <c:v>586.78</c:v>
                </c:pt>
                <c:pt idx="17">
                  <c:v>617.08000000000004</c:v>
                </c:pt>
                <c:pt idx="18">
                  <c:v>625.34</c:v>
                </c:pt>
                <c:pt idx="19">
                  <c:v>647.38</c:v>
                </c:pt>
                <c:pt idx="20">
                  <c:v>652.89</c:v>
                </c:pt>
                <c:pt idx="21">
                  <c:v>666.67</c:v>
                </c:pt>
                <c:pt idx="22">
                  <c:v>672.18</c:v>
                </c:pt>
                <c:pt idx="23">
                  <c:v>677.69</c:v>
                </c:pt>
                <c:pt idx="24">
                  <c:v>680.44</c:v>
                </c:pt>
                <c:pt idx="25">
                  <c:v>694.21</c:v>
                </c:pt>
                <c:pt idx="26">
                  <c:v>699.72</c:v>
                </c:pt>
                <c:pt idx="27">
                  <c:v>749.31</c:v>
                </c:pt>
                <c:pt idx="28">
                  <c:v>752.07</c:v>
                </c:pt>
                <c:pt idx="29">
                  <c:v>804.41</c:v>
                </c:pt>
                <c:pt idx="30">
                  <c:v>807.16</c:v>
                </c:pt>
                <c:pt idx="31">
                  <c:v>856.75</c:v>
                </c:pt>
                <c:pt idx="32">
                  <c:v>873.28</c:v>
                </c:pt>
                <c:pt idx="33">
                  <c:v>920.11</c:v>
                </c:pt>
                <c:pt idx="34">
                  <c:v>922.87</c:v>
                </c:pt>
                <c:pt idx="35">
                  <c:v>958.68</c:v>
                </c:pt>
                <c:pt idx="36">
                  <c:v>980.72</c:v>
                </c:pt>
                <c:pt idx="37">
                  <c:v>1002.75</c:v>
                </c:pt>
                <c:pt idx="38">
                  <c:v>1016.53</c:v>
                </c:pt>
              </c:numCache>
            </c:numRef>
          </c:xVal>
          <c:yVal>
            <c:numRef>
              <c:f>Bagchi_JMSE!$C$3:$C$41</c:f>
              <c:numCache>
                <c:formatCode>General</c:formatCode>
                <c:ptCount val="39"/>
                <c:pt idx="0">
                  <c:v>9.8750000000000004E-2</c:v>
                </c:pt>
                <c:pt idx="1">
                  <c:v>0.10104</c:v>
                </c:pt>
                <c:pt idx="2">
                  <c:v>0.14308999999999999</c:v>
                </c:pt>
                <c:pt idx="3">
                  <c:v>0.15989</c:v>
                </c:pt>
                <c:pt idx="4">
                  <c:v>0.20616000000000001</c:v>
                </c:pt>
                <c:pt idx="5">
                  <c:v>0.21879000000000001</c:v>
                </c:pt>
                <c:pt idx="6">
                  <c:v>0.25663999999999998</c:v>
                </c:pt>
                <c:pt idx="7">
                  <c:v>0.29654999999999998</c:v>
                </c:pt>
                <c:pt idx="8">
                  <c:v>0.30703999999999998</c:v>
                </c:pt>
                <c:pt idx="9">
                  <c:v>0.31556000000000001</c:v>
                </c:pt>
                <c:pt idx="10">
                  <c:v>0.32045000000000001</c:v>
                </c:pt>
                <c:pt idx="11">
                  <c:v>0.33249000000000001</c:v>
                </c:pt>
                <c:pt idx="12">
                  <c:v>0.36595</c:v>
                </c:pt>
                <c:pt idx="13">
                  <c:v>0.37452999999999997</c:v>
                </c:pt>
                <c:pt idx="14">
                  <c:v>0.41654000000000002</c:v>
                </c:pt>
                <c:pt idx="15">
                  <c:v>0.43380000000000002</c:v>
                </c:pt>
                <c:pt idx="16">
                  <c:v>0.45014999999999999</c:v>
                </c:pt>
                <c:pt idx="17">
                  <c:v>0.50466999999999995</c:v>
                </c:pt>
                <c:pt idx="18">
                  <c:v>0.51644999999999996</c:v>
                </c:pt>
                <c:pt idx="19">
                  <c:v>0.54791999999999996</c:v>
                </c:pt>
                <c:pt idx="20">
                  <c:v>0.55922000000000005</c:v>
                </c:pt>
                <c:pt idx="21">
                  <c:v>0.63458999999999999</c:v>
                </c:pt>
                <c:pt idx="22">
                  <c:v>0.67515000000000003</c:v>
                </c:pt>
                <c:pt idx="23">
                  <c:v>0.71413000000000004</c:v>
                </c:pt>
                <c:pt idx="24">
                  <c:v>0.73501000000000005</c:v>
                </c:pt>
                <c:pt idx="25">
                  <c:v>0.77278000000000002</c:v>
                </c:pt>
                <c:pt idx="26">
                  <c:v>0.78097000000000005</c:v>
                </c:pt>
                <c:pt idx="27">
                  <c:v>0.84075</c:v>
                </c:pt>
                <c:pt idx="28">
                  <c:v>0.84414999999999996</c:v>
                </c:pt>
                <c:pt idx="29">
                  <c:v>0.91968000000000005</c:v>
                </c:pt>
                <c:pt idx="30">
                  <c:v>0.92398999999999998</c:v>
                </c:pt>
                <c:pt idx="31">
                  <c:v>0.99939999999999996</c:v>
                </c:pt>
                <c:pt idx="32">
                  <c:v>1.02356</c:v>
                </c:pt>
                <c:pt idx="33">
                  <c:v>1.09172</c:v>
                </c:pt>
                <c:pt idx="34">
                  <c:v>1.09581</c:v>
                </c:pt>
                <c:pt idx="35">
                  <c:v>1.15045</c:v>
                </c:pt>
                <c:pt idx="36">
                  <c:v>1.18235</c:v>
                </c:pt>
                <c:pt idx="37">
                  <c:v>1.2134</c:v>
                </c:pt>
                <c:pt idx="38">
                  <c:v>1.2327600000000001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A7C-9488-66607EA17BF6}"/>
            </c:ext>
          </c:extLst>
        </c:ser>
        <c:ser>
          <c:idx val="2"/>
          <c:order val="2"/>
          <c:tx>
            <c:v>BMI 50wt%Zr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'BMI_1350_50wt%_U'!$A$3:$A$26</c:f>
              <c:numCache>
                <c:formatCode>General</c:formatCode>
                <c:ptCount val="24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  <c:pt idx="13">
                  <c:v>623.83000000000004</c:v>
                </c:pt>
                <c:pt idx="14">
                  <c:v>625.42999999999995</c:v>
                </c:pt>
                <c:pt idx="15">
                  <c:v>633.16999999999996</c:v>
                </c:pt>
                <c:pt idx="16">
                  <c:v>657.82</c:v>
                </c:pt>
                <c:pt idx="17">
                  <c:v>700.97</c:v>
                </c:pt>
                <c:pt idx="18">
                  <c:v>754.9</c:v>
                </c:pt>
                <c:pt idx="19">
                  <c:v>802.67</c:v>
                </c:pt>
                <c:pt idx="20">
                  <c:v>839.65</c:v>
                </c:pt>
                <c:pt idx="21">
                  <c:v>899.76</c:v>
                </c:pt>
                <c:pt idx="22">
                  <c:v>950.62</c:v>
                </c:pt>
                <c:pt idx="23">
                  <c:v>995.33</c:v>
                </c:pt>
              </c:numCache>
            </c:numRef>
          </c:xVal>
          <c:yVal>
            <c:numRef>
              <c:f>'BMI_1350_50wt%_U'!$D$3:$D$26</c:f>
              <c:numCache>
                <c:formatCode>General</c:formatCode>
                <c:ptCount val="24"/>
                <c:pt idx="0">
                  <c:v>-1.7399999999999998E-3</c:v>
                </c:pt>
                <c:pt idx="1">
                  <c:v>6.0019999999999997E-2</c:v>
                </c:pt>
                <c:pt idx="2">
                  <c:v>0.10484</c:v>
                </c:pt>
                <c:pt idx="3">
                  <c:v>0.14493999999999999</c:v>
                </c:pt>
                <c:pt idx="4">
                  <c:v>0.19747000000000001</c:v>
                </c:pt>
                <c:pt idx="5">
                  <c:v>0.24844000000000002</c:v>
                </c:pt>
                <c:pt idx="6">
                  <c:v>0.30103000000000002</c:v>
                </c:pt>
                <c:pt idx="7">
                  <c:v>0.34427999999999997</c:v>
                </c:pt>
                <c:pt idx="8">
                  <c:v>0.40148000000000006</c:v>
                </c:pt>
                <c:pt idx="9">
                  <c:v>0.45871000000000001</c:v>
                </c:pt>
                <c:pt idx="10">
                  <c:v>0.50509999999999999</c:v>
                </c:pt>
                <c:pt idx="11">
                  <c:v>0.56851999999999991</c:v>
                </c:pt>
                <c:pt idx="12">
                  <c:v>0.59487000000000001</c:v>
                </c:pt>
                <c:pt idx="13">
                  <c:v>0.63990000000000002</c:v>
                </c:pt>
                <c:pt idx="14">
                  <c:v>0.68498999999999999</c:v>
                </c:pt>
                <c:pt idx="15">
                  <c:v>0.73002999999999996</c:v>
                </c:pt>
                <c:pt idx="16">
                  <c:v>0.76097999999999999</c:v>
                </c:pt>
                <c:pt idx="17">
                  <c:v>0.81980000000000008</c:v>
                </c:pt>
                <c:pt idx="18">
                  <c:v>0.89254999999999995</c:v>
                </c:pt>
                <c:pt idx="19">
                  <c:v>0.95601000000000003</c:v>
                </c:pt>
                <c:pt idx="20">
                  <c:v>1.0055400000000001</c:v>
                </c:pt>
                <c:pt idx="21">
                  <c:v>1.0984699999999998</c:v>
                </c:pt>
                <c:pt idx="22">
                  <c:v>1.1696899999999999</c:v>
                </c:pt>
                <c:pt idx="23">
                  <c:v>1.25027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A7C-9488-66607EA1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33072"/>
        <c:axId val="788032088"/>
      </c:scatterChart>
      <c:valAx>
        <c:axId val="7880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2088"/>
        <c:crosses val="autoZero"/>
        <c:crossBetween val="midCat"/>
      </c:valAx>
      <c:valAx>
        <c:axId val="788032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Thermal Expansion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6491709302254"/>
          <c:y val="0.13634788085638944"/>
          <c:w val="0.80082153731376893"/>
          <c:h val="0.74587863351509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Bagchi_JMSE!$B$1</c:f>
              <c:strCache>
                <c:ptCount val="1"/>
                <c:pt idx="0">
                  <c:v>Bagchi et. al., Heat treated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Bagchi_JMSE!$A$3:$A$41</c:f>
              <c:numCache>
                <c:formatCode>General</c:formatCode>
                <c:ptCount val="39"/>
                <c:pt idx="0">
                  <c:v>146.01</c:v>
                </c:pt>
                <c:pt idx="1">
                  <c:v>148.76</c:v>
                </c:pt>
                <c:pt idx="2">
                  <c:v>198.35</c:v>
                </c:pt>
                <c:pt idx="3">
                  <c:v>217.63</c:v>
                </c:pt>
                <c:pt idx="4">
                  <c:v>272.73</c:v>
                </c:pt>
                <c:pt idx="5">
                  <c:v>289.26</c:v>
                </c:pt>
                <c:pt idx="6">
                  <c:v>336.09</c:v>
                </c:pt>
                <c:pt idx="7">
                  <c:v>371.9</c:v>
                </c:pt>
                <c:pt idx="8">
                  <c:v>382.92</c:v>
                </c:pt>
                <c:pt idx="9">
                  <c:v>418.73</c:v>
                </c:pt>
                <c:pt idx="10">
                  <c:v>440.77</c:v>
                </c:pt>
                <c:pt idx="11">
                  <c:v>465.56</c:v>
                </c:pt>
                <c:pt idx="12">
                  <c:v>504.13</c:v>
                </c:pt>
                <c:pt idx="13">
                  <c:v>512.4</c:v>
                </c:pt>
                <c:pt idx="14">
                  <c:v>553.72</c:v>
                </c:pt>
                <c:pt idx="15">
                  <c:v>573</c:v>
                </c:pt>
                <c:pt idx="16">
                  <c:v>586.78</c:v>
                </c:pt>
                <c:pt idx="17">
                  <c:v>617.08000000000004</c:v>
                </c:pt>
                <c:pt idx="18">
                  <c:v>625.34</c:v>
                </c:pt>
                <c:pt idx="19">
                  <c:v>647.38</c:v>
                </c:pt>
                <c:pt idx="20">
                  <c:v>652.89</c:v>
                </c:pt>
                <c:pt idx="21">
                  <c:v>666.67</c:v>
                </c:pt>
                <c:pt idx="22">
                  <c:v>672.18</c:v>
                </c:pt>
                <c:pt idx="23">
                  <c:v>677.69</c:v>
                </c:pt>
                <c:pt idx="24">
                  <c:v>680.44</c:v>
                </c:pt>
                <c:pt idx="25">
                  <c:v>694.21</c:v>
                </c:pt>
                <c:pt idx="26">
                  <c:v>699.72</c:v>
                </c:pt>
                <c:pt idx="27">
                  <c:v>749.31</c:v>
                </c:pt>
                <c:pt idx="28">
                  <c:v>752.07</c:v>
                </c:pt>
                <c:pt idx="29">
                  <c:v>804.41</c:v>
                </c:pt>
                <c:pt idx="30">
                  <c:v>807.16</c:v>
                </c:pt>
                <c:pt idx="31">
                  <c:v>856.75</c:v>
                </c:pt>
                <c:pt idx="32">
                  <c:v>873.28</c:v>
                </c:pt>
                <c:pt idx="33">
                  <c:v>920.11</c:v>
                </c:pt>
                <c:pt idx="34">
                  <c:v>922.87</c:v>
                </c:pt>
                <c:pt idx="35">
                  <c:v>958.68</c:v>
                </c:pt>
                <c:pt idx="36">
                  <c:v>980.72</c:v>
                </c:pt>
                <c:pt idx="37">
                  <c:v>1002.75</c:v>
                </c:pt>
                <c:pt idx="38">
                  <c:v>1016.53</c:v>
                </c:pt>
              </c:numCache>
            </c:numRef>
          </c:xVal>
          <c:yVal>
            <c:numRef>
              <c:f>Bagchi_JMSE!$B$3:$B$41</c:f>
              <c:numCache>
                <c:formatCode>General</c:formatCode>
                <c:ptCount val="39"/>
                <c:pt idx="0">
                  <c:v>8.8480000000000003E-2</c:v>
                </c:pt>
                <c:pt idx="1">
                  <c:v>8.9510000000000006E-2</c:v>
                </c:pt>
                <c:pt idx="2">
                  <c:v>0.10752</c:v>
                </c:pt>
                <c:pt idx="3">
                  <c:v>0.11388</c:v>
                </c:pt>
                <c:pt idx="4">
                  <c:v>0.13000999999999999</c:v>
                </c:pt>
                <c:pt idx="5">
                  <c:v>0.1351</c:v>
                </c:pt>
                <c:pt idx="6">
                  <c:v>0.15126999999999999</c:v>
                </c:pt>
                <c:pt idx="7">
                  <c:v>0.16474</c:v>
                </c:pt>
                <c:pt idx="8">
                  <c:v>0.16902</c:v>
                </c:pt>
                <c:pt idx="9">
                  <c:v>0.18386</c:v>
                </c:pt>
                <c:pt idx="10">
                  <c:v>0.19431000000000001</c:v>
                </c:pt>
                <c:pt idx="11">
                  <c:v>0.20760000000000001</c:v>
                </c:pt>
                <c:pt idx="12">
                  <c:v>0.22805</c:v>
                </c:pt>
                <c:pt idx="13">
                  <c:v>0.23193</c:v>
                </c:pt>
                <c:pt idx="14">
                  <c:v>0.2495</c:v>
                </c:pt>
                <c:pt idx="15">
                  <c:v>0.25763000000000003</c:v>
                </c:pt>
                <c:pt idx="16">
                  <c:v>0.26379999999999998</c:v>
                </c:pt>
                <c:pt idx="17">
                  <c:v>0.27861000000000002</c:v>
                </c:pt>
                <c:pt idx="18">
                  <c:v>0.28294999999999998</c:v>
                </c:pt>
                <c:pt idx="19">
                  <c:v>0.29559999999999997</c:v>
                </c:pt>
                <c:pt idx="20">
                  <c:v>0.29888999999999999</c:v>
                </c:pt>
                <c:pt idx="21">
                  <c:v>0.30946000000000001</c:v>
                </c:pt>
                <c:pt idx="22">
                  <c:v>0.31662000000000001</c:v>
                </c:pt>
                <c:pt idx="23">
                  <c:v>0.33413999999999999</c:v>
                </c:pt>
                <c:pt idx="24">
                  <c:v>0.35013</c:v>
                </c:pt>
                <c:pt idx="25">
                  <c:v>0.36847999999999997</c:v>
                </c:pt>
                <c:pt idx="26">
                  <c:v>0.37113000000000002</c:v>
                </c:pt>
                <c:pt idx="27">
                  <c:v>0.38807000000000003</c:v>
                </c:pt>
                <c:pt idx="28">
                  <c:v>0.38933000000000001</c:v>
                </c:pt>
                <c:pt idx="29">
                  <c:v>0.41646</c:v>
                </c:pt>
                <c:pt idx="30">
                  <c:v>0.41760000000000003</c:v>
                </c:pt>
                <c:pt idx="31">
                  <c:v>0.43323</c:v>
                </c:pt>
                <c:pt idx="32">
                  <c:v>0.43880000000000002</c:v>
                </c:pt>
                <c:pt idx="33">
                  <c:v>0.46283999999999997</c:v>
                </c:pt>
                <c:pt idx="34">
                  <c:v>0.46411000000000002</c:v>
                </c:pt>
                <c:pt idx="35">
                  <c:v>0.47732999999999998</c:v>
                </c:pt>
                <c:pt idx="36">
                  <c:v>0.48526999999999998</c:v>
                </c:pt>
                <c:pt idx="37">
                  <c:v>0.49664000000000003</c:v>
                </c:pt>
                <c:pt idx="38">
                  <c:v>0.50634999999999997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7C-9488-66607EA17BF6}"/>
            </c:ext>
          </c:extLst>
        </c:ser>
        <c:ser>
          <c:idx val="1"/>
          <c:order val="1"/>
          <c:tx>
            <c:strRef>
              <c:f>Bagchi_JMSE!$C$1</c:f>
              <c:strCache>
                <c:ptCount val="1"/>
                <c:pt idx="0">
                  <c:v>Bagchi et. al., As 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Bagchi_JMSE!$A$3:$A$41</c:f>
              <c:numCache>
                <c:formatCode>General</c:formatCode>
                <c:ptCount val="39"/>
                <c:pt idx="0">
                  <c:v>146.01</c:v>
                </c:pt>
                <c:pt idx="1">
                  <c:v>148.76</c:v>
                </c:pt>
                <c:pt idx="2">
                  <c:v>198.35</c:v>
                </c:pt>
                <c:pt idx="3">
                  <c:v>217.63</c:v>
                </c:pt>
                <c:pt idx="4">
                  <c:v>272.73</c:v>
                </c:pt>
                <c:pt idx="5">
                  <c:v>289.26</c:v>
                </c:pt>
                <c:pt idx="6">
                  <c:v>336.09</c:v>
                </c:pt>
                <c:pt idx="7">
                  <c:v>371.9</c:v>
                </c:pt>
                <c:pt idx="8">
                  <c:v>382.92</c:v>
                </c:pt>
                <c:pt idx="9">
                  <c:v>418.73</c:v>
                </c:pt>
                <c:pt idx="10">
                  <c:v>440.77</c:v>
                </c:pt>
                <c:pt idx="11">
                  <c:v>465.56</c:v>
                </c:pt>
                <c:pt idx="12">
                  <c:v>504.13</c:v>
                </c:pt>
                <c:pt idx="13">
                  <c:v>512.4</c:v>
                </c:pt>
                <c:pt idx="14">
                  <c:v>553.72</c:v>
                </c:pt>
                <c:pt idx="15">
                  <c:v>573</c:v>
                </c:pt>
                <c:pt idx="16">
                  <c:v>586.78</c:v>
                </c:pt>
                <c:pt idx="17">
                  <c:v>617.08000000000004</c:v>
                </c:pt>
                <c:pt idx="18">
                  <c:v>625.34</c:v>
                </c:pt>
                <c:pt idx="19">
                  <c:v>647.38</c:v>
                </c:pt>
                <c:pt idx="20">
                  <c:v>652.89</c:v>
                </c:pt>
                <c:pt idx="21">
                  <c:v>666.67</c:v>
                </c:pt>
                <c:pt idx="22">
                  <c:v>672.18</c:v>
                </c:pt>
                <c:pt idx="23">
                  <c:v>677.69</c:v>
                </c:pt>
                <c:pt idx="24">
                  <c:v>680.44</c:v>
                </c:pt>
                <c:pt idx="25">
                  <c:v>694.21</c:v>
                </c:pt>
                <c:pt idx="26">
                  <c:v>699.72</c:v>
                </c:pt>
                <c:pt idx="27">
                  <c:v>749.31</c:v>
                </c:pt>
                <c:pt idx="28">
                  <c:v>752.07</c:v>
                </c:pt>
                <c:pt idx="29">
                  <c:v>804.41</c:v>
                </c:pt>
                <c:pt idx="30">
                  <c:v>807.16</c:v>
                </c:pt>
                <c:pt idx="31">
                  <c:v>856.75</c:v>
                </c:pt>
                <c:pt idx="32">
                  <c:v>873.28</c:v>
                </c:pt>
                <c:pt idx="33">
                  <c:v>920.11</c:v>
                </c:pt>
                <c:pt idx="34">
                  <c:v>922.87</c:v>
                </c:pt>
                <c:pt idx="35">
                  <c:v>958.68</c:v>
                </c:pt>
                <c:pt idx="36">
                  <c:v>980.72</c:v>
                </c:pt>
                <c:pt idx="37">
                  <c:v>1002.75</c:v>
                </c:pt>
                <c:pt idx="38">
                  <c:v>1016.53</c:v>
                </c:pt>
              </c:numCache>
            </c:numRef>
          </c:xVal>
          <c:yVal>
            <c:numRef>
              <c:f>Bagchi_JMSE!$C$3:$C$41</c:f>
              <c:numCache>
                <c:formatCode>General</c:formatCode>
                <c:ptCount val="39"/>
                <c:pt idx="0">
                  <c:v>9.8750000000000004E-2</c:v>
                </c:pt>
                <c:pt idx="1">
                  <c:v>0.10104</c:v>
                </c:pt>
                <c:pt idx="2">
                  <c:v>0.14308999999999999</c:v>
                </c:pt>
                <c:pt idx="3">
                  <c:v>0.15989</c:v>
                </c:pt>
                <c:pt idx="4">
                  <c:v>0.20616000000000001</c:v>
                </c:pt>
                <c:pt idx="5">
                  <c:v>0.21879000000000001</c:v>
                </c:pt>
                <c:pt idx="6">
                  <c:v>0.25663999999999998</c:v>
                </c:pt>
                <c:pt idx="7">
                  <c:v>0.29654999999999998</c:v>
                </c:pt>
                <c:pt idx="8">
                  <c:v>0.30703999999999998</c:v>
                </c:pt>
                <c:pt idx="9">
                  <c:v>0.31556000000000001</c:v>
                </c:pt>
                <c:pt idx="10">
                  <c:v>0.32045000000000001</c:v>
                </c:pt>
                <c:pt idx="11">
                  <c:v>0.33249000000000001</c:v>
                </c:pt>
                <c:pt idx="12">
                  <c:v>0.36595</c:v>
                </c:pt>
                <c:pt idx="13">
                  <c:v>0.37452999999999997</c:v>
                </c:pt>
                <c:pt idx="14">
                  <c:v>0.41654000000000002</c:v>
                </c:pt>
                <c:pt idx="15">
                  <c:v>0.43380000000000002</c:v>
                </c:pt>
                <c:pt idx="16">
                  <c:v>0.45014999999999999</c:v>
                </c:pt>
                <c:pt idx="17">
                  <c:v>0.50466999999999995</c:v>
                </c:pt>
                <c:pt idx="18">
                  <c:v>0.51644999999999996</c:v>
                </c:pt>
                <c:pt idx="19">
                  <c:v>0.54791999999999996</c:v>
                </c:pt>
                <c:pt idx="20">
                  <c:v>0.55922000000000005</c:v>
                </c:pt>
                <c:pt idx="21">
                  <c:v>0.63458999999999999</c:v>
                </c:pt>
                <c:pt idx="22">
                  <c:v>0.67515000000000003</c:v>
                </c:pt>
                <c:pt idx="23">
                  <c:v>0.71413000000000004</c:v>
                </c:pt>
                <c:pt idx="24">
                  <c:v>0.73501000000000005</c:v>
                </c:pt>
                <c:pt idx="25">
                  <c:v>0.77278000000000002</c:v>
                </c:pt>
                <c:pt idx="26">
                  <c:v>0.78097000000000005</c:v>
                </c:pt>
                <c:pt idx="27">
                  <c:v>0.84075</c:v>
                </c:pt>
                <c:pt idx="28">
                  <c:v>0.84414999999999996</c:v>
                </c:pt>
                <c:pt idx="29">
                  <c:v>0.91968000000000005</c:v>
                </c:pt>
                <c:pt idx="30">
                  <c:v>0.92398999999999998</c:v>
                </c:pt>
                <c:pt idx="31">
                  <c:v>0.99939999999999996</c:v>
                </c:pt>
                <c:pt idx="32">
                  <c:v>1.02356</c:v>
                </c:pt>
                <c:pt idx="33">
                  <c:v>1.09172</c:v>
                </c:pt>
                <c:pt idx="34">
                  <c:v>1.09581</c:v>
                </c:pt>
                <c:pt idx="35">
                  <c:v>1.15045</c:v>
                </c:pt>
                <c:pt idx="36">
                  <c:v>1.18235</c:v>
                </c:pt>
                <c:pt idx="37">
                  <c:v>1.2134</c:v>
                </c:pt>
                <c:pt idx="38">
                  <c:v>1.2327600000000001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A7C-9488-66607EA17BF6}"/>
            </c:ext>
          </c:extLst>
        </c:ser>
        <c:ser>
          <c:idx val="2"/>
          <c:order val="2"/>
          <c:tx>
            <c:v>BMI 50wt%Zr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'BMI_1350_50wt%_U'!$A$3:$A$26</c:f>
              <c:numCache>
                <c:formatCode>General</c:formatCode>
                <c:ptCount val="24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  <c:pt idx="13">
                  <c:v>623.83000000000004</c:v>
                </c:pt>
                <c:pt idx="14">
                  <c:v>625.42999999999995</c:v>
                </c:pt>
                <c:pt idx="15">
                  <c:v>633.16999999999996</c:v>
                </c:pt>
                <c:pt idx="16">
                  <c:v>657.82</c:v>
                </c:pt>
                <c:pt idx="17">
                  <c:v>700.97</c:v>
                </c:pt>
                <c:pt idx="18">
                  <c:v>754.9</c:v>
                </c:pt>
                <c:pt idx="19">
                  <c:v>802.67</c:v>
                </c:pt>
                <c:pt idx="20">
                  <c:v>839.65</c:v>
                </c:pt>
                <c:pt idx="21">
                  <c:v>899.76</c:v>
                </c:pt>
                <c:pt idx="22">
                  <c:v>950.62</c:v>
                </c:pt>
                <c:pt idx="23">
                  <c:v>995.33</c:v>
                </c:pt>
              </c:numCache>
            </c:numRef>
          </c:xVal>
          <c:yVal>
            <c:numRef>
              <c:f>'BMI_1350_50wt%_U'!$D$3:$D$26</c:f>
              <c:numCache>
                <c:formatCode>General</c:formatCode>
                <c:ptCount val="24"/>
                <c:pt idx="0">
                  <c:v>-1.7399999999999998E-3</c:v>
                </c:pt>
                <c:pt idx="1">
                  <c:v>6.0019999999999997E-2</c:v>
                </c:pt>
                <c:pt idx="2">
                  <c:v>0.10484</c:v>
                </c:pt>
                <c:pt idx="3">
                  <c:v>0.14493999999999999</c:v>
                </c:pt>
                <c:pt idx="4">
                  <c:v>0.19747000000000001</c:v>
                </c:pt>
                <c:pt idx="5">
                  <c:v>0.24844000000000002</c:v>
                </c:pt>
                <c:pt idx="6">
                  <c:v>0.30103000000000002</c:v>
                </c:pt>
                <c:pt idx="7">
                  <c:v>0.34427999999999997</c:v>
                </c:pt>
                <c:pt idx="8">
                  <c:v>0.40148000000000006</c:v>
                </c:pt>
                <c:pt idx="9">
                  <c:v>0.45871000000000001</c:v>
                </c:pt>
                <c:pt idx="10">
                  <c:v>0.50509999999999999</c:v>
                </c:pt>
                <c:pt idx="11">
                  <c:v>0.56851999999999991</c:v>
                </c:pt>
                <c:pt idx="12">
                  <c:v>0.59487000000000001</c:v>
                </c:pt>
                <c:pt idx="13">
                  <c:v>0.63990000000000002</c:v>
                </c:pt>
                <c:pt idx="14">
                  <c:v>0.68498999999999999</c:v>
                </c:pt>
                <c:pt idx="15">
                  <c:v>0.73002999999999996</c:v>
                </c:pt>
                <c:pt idx="16">
                  <c:v>0.76097999999999999</c:v>
                </c:pt>
                <c:pt idx="17">
                  <c:v>0.81980000000000008</c:v>
                </c:pt>
                <c:pt idx="18">
                  <c:v>0.89254999999999995</c:v>
                </c:pt>
                <c:pt idx="19">
                  <c:v>0.95601000000000003</c:v>
                </c:pt>
                <c:pt idx="20">
                  <c:v>1.0055400000000001</c:v>
                </c:pt>
                <c:pt idx="21">
                  <c:v>1.0984699999999998</c:v>
                </c:pt>
                <c:pt idx="22">
                  <c:v>1.1696899999999999</c:v>
                </c:pt>
                <c:pt idx="23">
                  <c:v>1.25027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A7C-9488-66607EA17BF6}"/>
            </c:ext>
          </c:extLst>
        </c:ser>
        <c:ser>
          <c:idx val="3"/>
          <c:order val="3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'BMI_1350_50wt%_U'!$A$3:$A$26</c:f>
              <c:numCache>
                <c:formatCode>General</c:formatCode>
                <c:ptCount val="24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  <c:pt idx="13">
                  <c:v>623.83000000000004</c:v>
                </c:pt>
                <c:pt idx="14">
                  <c:v>625.42999999999995</c:v>
                </c:pt>
                <c:pt idx="15">
                  <c:v>633.16999999999996</c:v>
                </c:pt>
                <c:pt idx="16">
                  <c:v>657.82</c:v>
                </c:pt>
                <c:pt idx="17">
                  <c:v>700.97</c:v>
                </c:pt>
                <c:pt idx="18">
                  <c:v>754.9</c:v>
                </c:pt>
                <c:pt idx="19">
                  <c:v>802.67</c:v>
                </c:pt>
                <c:pt idx="20">
                  <c:v>839.65</c:v>
                </c:pt>
                <c:pt idx="21">
                  <c:v>899.76</c:v>
                </c:pt>
                <c:pt idx="22">
                  <c:v>950.62</c:v>
                </c:pt>
                <c:pt idx="23">
                  <c:v>995.33</c:v>
                </c:pt>
              </c:numCache>
            </c:numRef>
          </c:xVal>
          <c:yVal>
            <c:numRef>
              <c:f>'BMI_1350_50wt%_U'!$H$3:$H$26</c:f>
              <c:numCache>
                <c:formatCode>0.00E+00</c:formatCode>
                <c:ptCount val="24"/>
                <c:pt idx="0">
                  <c:v>2.0313971599999993E-3</c:v>
                </c:pt>
                <c:pt idx="1">
                  <c:v>6.0100361959999987E-2</c:v>
                </c:pt>
                <c:pt idx="2">
                  <c:v>9.8781187040000024E-2</c:v>
                </c:pt>
                <c:pt idx="3">
                  <c:v>0.14757039075999998</c:v>
                </c:pt>
                <c:pt idx="4">
                  <c:v>0.19870230063999997</c:v>
                </c:pt>
                <c:pt idx="5">
                  <c:v>0.25372045603999999</c:v>
                </c:pt>
                <c:pt idx="6">
                  <c:v>0.30144965599999995</c:v>
                </c:pt>
                <c:pt idx="7">
                  <c:v>0.35088714724000009</c:v>
                </c:pt>
                <c:pt idx="8">
                  <c:v>0.41072142495999997</c:v>
                </c:pt>
                <c:pt idx="9">
                  <c:v>0.46747440176000005</c:v>
                </c:pt>
                <c:pt idx="10">
                  <c:v>0.51686385763999998</c:v>
                </c:pt>
                <c:pt idx="11">
                  <c:v>0.58295554275999995</c:v>
                </c:pt>
                <c:pt idx="12">
                  <c:v>0.60034518403999992</c:v>
                </c:pt>
                <c:pt idx="13">
                  <c:v>0.66199080000000032</c:v>
                </c:pt>
                <c:pt idx="14">
                  <c:v>0.67280680000000015</c:v>
                </c:pt>
                <c:pt idx="15">
                  <c:v>0.71634064999999991</c:v>
                </c:pt>
                <c:pt idx="16">
                  <c:v>0.7519598999999999</c:v>
                </c:pt>
                <c:pt idx="17">
                  <c:v>0.81431164999999994</c:v>
                </c:pt>
                <c:pt idx="18">
                  <c:v>0.89224049999999977</c:v>
                </c:pt>
                <c:pt idx="19">
                  <c:v>0.96126814999999999</c:v>
                </c:pt>
                <c:pt idx="20">
                  <c:v>1.0147042499999999</c:v>
                </c:pt>
                <c:pt idx="21">
                  <c:v>1.1015631999999997</c:v>
                </c:pt>
                <c:pt idx="22">
                  <c:v>1.1750558999999998</c:v>
                </c:pt>
                <c:pt idx="23">
                  <c:v>1.2396618500000001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E-4C87-85AF-C725F46F4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33072"/>
        <c:axId val="788032088"/>
      </c:scatterChart>
      <c:valAx>
        <c:axId val="7880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2088"/>
        <c:crosses val="autoZero"/>
        <c:crossBetween val="midCat"/>
      </c:valAx>
      <c:valAx>
        <c:axId val="788032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Thermal Expansion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88729372489131"/>
          <c:y val="0.15694772027779971"/>
          <c:w val="0.49880211818837478"/>
          <c:h val="0.23400509062468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Bagchi_JMSE!$B$1</c:f>
              <c:strCache>
                <c:ptCount val="1"/>
                <c:pt idx="0">
                  <c:v>Bagchi et. al., Heat treated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Bagchi_JMSE!$A$3:$A$41</c:f>
              <c:numCache>
                <c:formatCode>General</c:formatCode>
                <c:ptCount val="39"/>
                <c:pt idx="0">
                  <c:v>146.01</c:v>
                </c:pt>
                <c:pt idx="1">
                  <c:v>148.76</c:v>
                </c:pt>
                <c:pt idx="2">
                  <c:v>198.35</c:v>
                </c:pt>
                <c:pt idx="3">
                  <c:v>217.63</c:v>
                </c:pt>
                <c:pt idx="4">
                  <c:v>272.73</c:v>
                </c:pt>
                <c:pt idx="5">
                  <c:v>289.26</c:v>
                </c:pt>
                <c:pt idx="6">
                  <c:v>336.09</c:v>
                </c:pt>
                <c:pt idx="7">
                  <c:v>371.9</c:v>
                </c:pt>
                <c:pt idx="8">
                  <c:v>382.92</c:v>
                </c:pt>
                <c:pt idx="9">
                  <c:v>418.73</c:v>
                </c:pt>
                <c:pt idx="10">
                  <c:v>440.77</c:v>
                </c:pt>
                <c:pt idx="11">
                  <c:v>465.56</c:v>
                </c:pt>
                <c:pt idx="12">
                  <c:v>504.13</c:v>
                </c:pt>
                <c:pt idx="13">
                  <c:v>512.4</c:v>
                </c:pt>
                <c:pt idx="14">
                  <c:v>553.72</c:v>
                </c:pt>
                <c:pt idx="15">
                  <c:v>573</c:v>
                </c:pt>
                <c:pt idx="16">
                  <c:v>586.78</c:v>
                </c:pt>
                <c:pt idx="17">
                  <c:v>617.08000000000004</c:v>
                </c:pt>
                <c:pt idx="18">
                  <c:v>625.34</c:v>
                </c:pt>
                <c:pt idx="19">
                  <c:v>647.38</c:v>
                </c:pt>
                <c:pt idx="20">
                  <c:v>652.89</c:v>
                </c:pt>
                <c:pt idx="21">
                  <c:v>666.67</c:v>
                </c:pt>
                <c:pt idx="22">
                  <c:v>672.18</c:v>
                </c:pt>
                <c:pt idx="23">
                  <c:v>677.69</c:v>
                </c:pt>
                <c:pt idx="24">
                  <c:v>680.44</c:v>
                </c:pt>
                <c:pt idx="25">
                  <c:v>694.21</c:v>
                </c:pt>
                <c:pt idx="26">
                  <c:v>699.72</c:v>
                </c:pt>
                <c:pt idx="27">
                  <c:v>749.31</c:v>
                </c:pt>
                <c:pt idx="28">
                  <c:v>752.07</c:v>
                </c:pt>
                <c:pt idx="29">
                  <c:v>804.41</c:v>
                </c:pt>
                <c:pt idx="30">
                  <c:v>807.16</c:v>
                </c:pt>
                <c:pt idx="31">
                  <c:v>856.75</c:v>
                </c:pt>
                <c:pt idx="32">
                  <c:v>873.28</c:v>
                </c:pt>
                <c:pt idx="33">
                  <c:v>920.11</c:v>
                </c:pt>
                <c:pt idx="34">
                  <c:v>922.87</c:v>
                </c:pt>
                <c:pt idx="35">
                  <c:v>958.68</c:v>
                </c:pt>
                <c:pt idx="36">
                  <c:v>980.72</c:v>
                </c:pt>
                <c:pt idx="37">
                  <c:v>1002.75</c:v>
                </c:pt>
                <c:pt idx="38">
                  <c:v>1016.53</c:v>
                </c:pt>
              </c:numCache>
            </c:numRef>
          </c:xVal>
          <c:yVal>
            <c:numRef>
              <c:f>Bagchi_JMSE!$B$3:$B$41</c:f>
              <c:numCache>
                <c:formatCode>General</c:formatCode>
                <c:ptCount val="39"/>
                <c:pt idx="0">
                  <c:v>8.8480000000000003E-2</c:v>
                </c:pt>
                <c:pt idx="1">
                  <c:v>8.9510000000000006E-2</c:v>
                </c:pt>
                <c:pt idx="2">
                  <c:v>0.10752</c:v>
                </c:pt>
                <c:pt idx="3">
                  <c:v>0.11388</c:v>
                </c:pt>
                <c:pt idx="4">
                  <c:v>0.13000999999999999</c:v>
                </c:pt>
                <c:pt idx="5">
                  <c:v>0.1351</c:v>
                </c:pt>
                <c:pt idx="6">
                  <c:v>0.15126999999999999</c:v>
                </c:pt>
                <c:pt idx="7">
                  <c:v>0.16474</c:v>
                </c:pt>
                <c:pt idx="8">
                  <c:v>0.16902</c:v>
                </c:pt>
                <c:pt idx="9">
                  <c:v>0.18386</c:v>
                </c:pt>
                <c:pt idx="10">
                  <c:v>0.19431000000000001</c:v>
                </c:pt>
                <c:pt idx="11">
                  <c:v>0.20760000000000001</c:v>
                </c:pt>
                <c:pt idx="12">
                  <c:v>0.22805</c:v>
                </c:pt>
                <c:pt idx="13">
                  <c:v>0.23193</c:v>
                </c:pt>
                <c:pt idx="14">
                  <c:v>0.2495</c:v>
                </c:pt>
                <c:pt idx="15">
                  <c:v>0.25763000000000003</c:v>
                </c:pt>
                <c:pt idx="16">
                  <c:v>0.26379999999999998</c:v>
                </c:pt>
                <c:pt idx="17">
                  <c:v>0.27861000000000002</c:v>
                </c:pt>
                <c:pt idx="18">
                  <c:v>0.28294999999999998</c:v>
                </c:pt>
                <c:pt idx="19">
                  <c:v>0.29559999999999997</c:v>
                </c:pt>
                <c:pt idx="20">
                  <c:v>0.29888999999999999</c:v>
                </c:pt>
                <c:pt idx="21">
                  <c:v>0.30946000000000001</c:v>
                </c:pt>
                <c:pt idx="22">
                  <c:v>0.31662000000000001</c:v>
                </c:pt>
                <c:pt idx="23">
                  <c:v>0.33413999999999999</c:v>
                </c:pt>
                <c:pt idx="24">
                  <c:v>0.35013</c:v>
                </c:pt>
                <c:pt idx="25">
                  <c:v>0.36847999999999997</c:v>
                </c:pt>
                <c:pt idx="26">
                  <c:v>0.37113000000000002</c:v>
                </c:pt>
                <c:pt idx="27">
                  <c:v>0.38807000000000003</c:v>
                </c:pt>
                <c:pt idx="28">
                  <c:v>0.38933000000000001</c:v>
                </c:pt>
                <c:pt idx="29">
                  <c:v>0.41646</c:v>
                </c:pt>
                <c:pt idx="30">
                  <c:v>0.41760000000000003</c:v>
                </c:pt>
                <c:pt idx="31">
                  <c:v>0.43323</c:v>
                </c:pt>
                <c:pt idx="32">
                  <c:v>0.43880000000000002</c:v>
                </c:pt>
                <c:pt idx="33">
                  <c:v>0.46283999999999997</c:v>
                </c:pt>
                <c:pt idx="34">
                  <c:v>0.46411000000000002</c:v>
                </c:pt>
                <c:pt idx="35">
                  <c:v>0.47732999999999998</c:v>
                </c:pt>
                <c:pt idx="36">
                  <c:v>0.48526999999999998</c:v>
                </c:pt>
                <c:pt idx="37">
                  <c:v>0.49664000000000003</c:v>
                </c:pt>
                <c:pt idx="38">
                  <c:v>0.50634999999999997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A7C-9488-66607EA17BF6}"/>
            </c:ext>
          </c:extLst>
        </c:ser>
        <c:ser>
          <c:idx val="1"/>
          <c:order val="1"/>
          <c:tx>
            <c:strRef>
              <c:f>Bagchi_JMSE!$C$1</c:f>
              <c:strCache>
                <c:ptCount val="1"/>
                <c:pt idx="0">
                  <c:v>Bagchi et. al., As 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Bagchi_JMSE!$A$3:$A$41</c:f>
              <c:numCache>
                <c:formatCode>General</c:formatCode>
                <c:ptCount val="39"/>
                <c:pt idx="0">
                  <c:v>146.01</c:v>
                </c:pt>
                <c:pt idx="1">
                  <c:v>148.76</c:v>
                </c:pt>
                <c:pt idx="2">
                  <c:v>198.35</c:v>
                </c:pt>
                <c:pt idx="3">
                  <c:v>217.63</c:v>
                </c:pt>
                <c:pt idx="4">
                  <c:v>272.73</c:v>
                </c:pt>
                <c:pt idx="5">
                  <c:v>289.26</c:v>
                </c:pt>
                <c:pt idx="6">
                  <c:v>336.09</c:v>
                </c:pt>
                <c:pt idx="7">
                  <c:v>371.9</c:v>
                </c:pt>
                <c:pt idx="8">
                  <c:v>382.92</c:v>
                </c:pt>
                <c:pt idx="9">
                  <c:v>418.73</c:v>
                </c:pt>
                <c:pt idx="10">
                  <c:v>440.77</c:v>
                </c:pt>
                <c:pt idx="11">
                  <c:v>465.56</c:v>
                </c:pt>
                <c:pt idx="12">
                  <c:v>504.13</c:v>
                </c:pt>
                <c:pt idx="13">
                  <c:v>512.4</c:v>
                </c:pt>
                <c:pt idx="14">
                  <c:v>553.72</c:v>
                </c:pt>
                <c:pt idx="15">
                  <c:v>573</c:v>
                </c:pt>
                <c:pt idx="16">
                  <c:v>586.78</c:v>
                </c:pt>
                <c:pt idx="17">
                  <c:v>617.08000000000004</c:v>
                </c:pt>
                <c:pt idx="18">
                  <c:v>625.34</c:v>
                </c:pt>
                <c:pt idx="19">
                  <c:v>647.38</c:v>
                </c:pt>
                <c:pt idx="20">
                  <c:v>652.89</c:v>
                </c:pt>
                <c:pt idx="21">
                  <c:v>666.67</c:v>
                </c:pt>
                <c:pt idx="22">
                  <c:v>672.18</c:v>
                </c:pt>
                <c:pt idx="23">
                  <c:v>677.69</c:v>
                </c:pt>
                <c:pt idx="24">
                  <c:v>680.44</c:v>
                </c:pt>
                <c:pt idx="25">
                  <c:v>694.21</c:v>
                </c:pt>
                <c:pt idx="26">
                  <c:v>699.72</c:v>
                </c:pt>
                <c:pt idx="27">
                  <c:v>749.31</c:v>
                </c:pt>
                <c:pt idx="28">
                  <c:v>752.07</c:v>
                </c:pt>
                <c:pt idx="29">
                  <c:v>804.41</c:v>
                </c:pt>
                <c:pt idx="30">
                  <c:v>807.16</c:v>
                </c:pt>
                <c:pt idx="31">
                  <c:v>856.75</c:v>
                </c:pt>
                <c:pt idx="32">
                  <c:v>873.28</c:v>
                </c:pt>
                <c:pt idx="33">
                  <c:v>920.11</c:v>
                </c:pt>
                <c:pt idx="34">
                  <c:v>922.87</c:v>
                </c:pt>
                <c:pt idx="35">
                  <c:v>958.68</c:v>
                </c:pt>
                <c:pt idx="36">
                  <c:v>980.72</c:v>
                </c:pt>
                <c:pt idx="37">
                  <c:v>1002.75</c:v>
                </c:pt>
                <c:pt idx="38">
                  <c:v>1016.53</c:v>
                </c:pt>
              </c:numCache>
            </c:numRef>
          </c:xVal>
          <c:yVal>
            <c:numRef>
              <c:f>Bagchi_JMSE!$C$3:$C$41</c:f>
              <c:numCache>
                <c:formatCode>General</c:formatCode>
                <c:ptCount val="39"/>
                <c:pt idx="0">
                  <c:v>9.8750000000000004E-2</c:v>
                </c:pt>
                <c:pt idx="1">
                  <c:v>0.10104</c:v>
                </c:pt>
                <c:pt idx="2">
                  <c:v>0.14308999999999999</c:v>
                </c:pt>
                <c:pt idx="3">
                  <c:v>0.15989</c:v>
                </c:pt>
                <c:pt idx="4">
                  <c:v>0.20616000000000001</c:v>
                </c:pt>
                <c:pt idx="5">
                  <c:v>0.21879000000000001</c:v>
                </c:pt>
                <c:pt idx="6">
                  <c:v>0.25663999999999998</c:v>
                </c:pt>
                <c:pt idx="7">
                  <c:v>0.29654999999999998</c:v>
                </c:pt>
                <c:pt idx="8">
                  <c:v>0.30703999999999998</c:v>
                </c:pt>
                <c:pt idx="9">
                  <c:v>0.31556000000000001</c:v>
                </c:pt>
                <c:pt idx="10">
                  <c:v>0.32045000000000001</c:v>
                </c:pt>
                <c:pt idx="11">
                  <c:v>0.33249000000000001</c:v>
                </c:pt>
                <c:pt idx="12">
                  <c:v>0.36595</c:v>
                </c:pt>
                <c:pt idx="13">
                  <c:v>0.37452999999999997</c:v>
                </c:pt>
                <c:pt idx="14">
                  <c:v>0.41654000000000002</c:v>
                </c:pt>
                <c:pt idx="15">
                  <c:v>0.43380000000000002</c:v>
                </c:pt>
                <c:pt idx="16">
                  <c:v>0.45014999999999999</c:v>
                </c:pt>
                <c:pt idx="17">
                  <c:v>0.50466999999999995</c:v>
                </c:pt>
                <c:pt idx="18">
                  <c:v>0.51644999999999996</c:v>
                </c:pt>
                <c:pt idx="19">
                  <c:v>0.54791999999999996</c:v>
                </c:pt>
                <c:pt idx="20">
                  <c:v>0.55922000000000005</c:v>
                </c:pt>
                <c:pt idx="21">
                  <c:v>0.63458999999999999</c:v>
                </c:pt>
                <c:pt idx="22">
                  <c:v>0.67515000000000003</c:v>
                </c:pt>
                <c:pt idx="23">
                  <c:v>0.71413000000000004</c:v>
                </c:pt>
                <c:pt idx="24">
                  <c:v>0.73501000000000005</c:v>
                </c:pt>
                <c:pt idx="25">
                  <c:v>0.77278000000000002</c:v>
                </c:pt>
                <c:pt idx="26">
                  <c:v>0.78097000000000005</c:v>
                </c:pt>
                <c:pt idx="27">
                  <c:v>0.84075</c:v>
                </c:pt>
                <c:pt idx="28">
                  <c:v>0.84414999999999996</c:v>
                </c:pt>
                <c:pt idx="29">
                  <c:v>0.91968000000000005</c:v>
                </c:pt>
                <c:pt idx="30">
                  <c:v>0.92398999999999998</c:v>
                </c:pt>
                <c:pt idx="31">
                  <c:v>0.99939999999999996</c:v>
                </c:pt>
                <c:pt idx="32">
                  <c:v>1.02356</c:v>
                </c:pt>
                <c:pt idx="33">
                  <c:v>1.09172</c:v>
                </c:pt>
                <c:pt idx="34">
                  <c:v>1.09581</c:v>
                </c:pt>
                <c:pt idx="35">
                  <c:v>1.15045</c:v>
                </c:pt>
                <c:pt idx="36">
                  <c:v>1.18235</c:v>
                </c:pt>
                <c:pt idx="37">
                  <c:v>1.2134</c:v>
                </c:pt>
                <c:pt idx="38">
                  <c:v>1.2327600000000001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A7C-9488-66607EA17BF6}"/>
            </c:ext>
          </c:extLst>
        </c:ser>
        <c:ser>
          <c:idx val="2"/>
          <c:order val="2"/>
          <c:tx>
            <c:v>BMI 50wt%Zr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'BMI_1350_50wt%_U'!$A$3:$A$26</c:f>
              <c:numCache>
                <c:formatCode>General</c:formatCode>
                <c:ptCount val="24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  <c:pt idx="13">
                  <c:v>623.83000000000004</c:v>
                </c:pt>
                <c:pt idx="14">
                  <c:v>625.42999999999995</c:v>
                </c:pt>
                <c:pt idx="15">
                  <c:v>633.16999999999996</c:v>
                </c:pt>
                <c:pt idx="16">
                  <c:v>657.82</c:v>
                </c:pt>
                <c:pt idx="17">
                  <c:v>700.97</c:v>
                </c:pt>
                <c:pt idx="18">
                  <c:v>754.9</c:v>
                </c:pt>
                <c:pt idx="19">
                  <c:v>802.67</c:v>
                </c:pt>
                <c:pt idx="20">
                  <c:v>839.65</c:v>
                </c:pt>
                <c:pt idx="21">
                  <c:v>899.76</c:v>
                </c:pt>
                <c:pt idx="22">
                  <c:v>950.62</c:v>
                </c:pt>
                <c:pt idx="23">
                  <c:v>995.33</c:v>
                </c:pt>
              </c:numCache>
            </c:numRef>
          </c:xVal>
          <c:yVal>
            <c:numRef>
              <c:f>'BMI_1350_50wt%_U'!$D$3:$D$26</c:f>
              <c:numCache>
                <c:formatCode>General</c:formatCode>
                <c:ptCount val="24"/>
                <c:pt idx="0">
                  <c:v>-1.7399999999999998E-3</c:v>
                </c:pt>
                <c:pt idx="1">
                  <c:v>6.0019999999999997E-2</c:v>
                </c:pt>
                <c:pt idx="2">
                  <c:v>0.10484</c:v>
                </c:pt>
                <c:pt idx="3">
                  <c:v>0.14493999999999999</c:v>
                </c:pt>
                <c:pt idx="4">
                  <c:v>0.19747000000000001</c:v>
                </c:pt>
                <c:pt idx="5">
                  <c:v>0.24844000000000002</c:v>
                </c:pt>
                <c:pt idx="6">
                  <c:v>0.30103000000000002</c:v>
                </c:pt>
                <c:pt idx="7">
                  <c:v>0.34427999999999997</c:v>
                </c:pt>
                <c:pt idx="8">
                  <c:v>0.40148000000000006</c:v>
                </c:pt>
                <c:pt idx="9">
                  <c:v>0.45871000000000001</c:v>
                </c:pt>
                <c:pt idx="10">
                  <c:v>0.50509999999999999</c:v>
                </c:pt>
                <c:pt idx="11">
                  <c:v>0.56851999999999991</c:v>
                </c:pt>
                <c:pt idx="12">
                  <c:v>0.59487000000000001</c:v>
                </c:pt>
                <c:pt idx="13">
                  <c:v>0.63990000000000002</c:v>
                </c:pt>
                <c:pt idx="14">
                  <c:v>0.68498999999999999</c:v>
                </c:pt>
                <c:pt idx="15">
                  <c:v>0.73002999999999996</c:v>
                </c:pt>
                <c:pt idx="16">
                  <c:v>0.76097999999999999</c:v>
                </c:pt>
                <c:pt idx="17">
                  <c:v>0.81980000000000008</c:v>
                </c:pt>
                <c:pt idx="18">
                  <c:v>0.89254999999999995</c:v>
                </c:pt>
                <c:pt idx="19">
                  <c:v>0.95601000000000003</c:v>
                </c:pt>
                <c:pt idx="20">
                  <c:v>1.0055400000000001</c:v>
                </c:pt>
                <c:pt idx="21">
                  <c:v>1.0984699999999998</c:v>
                </c:pt>
                <c:pt idx="22">
                  <c:v>1.1696899999999999</c:v>
                </c:pt>
                <c:pt idx="23">
                  <c:v>1.25027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A7C-9488-66607EA17BF6}"/>
            </c:ext>
          </c:extLst>
        </c:ser>
        <c:ser>
          <c:idx val="3"/>
          <c:order val="3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'BMI_1350_50wt%_U'!$A$3:$A$26</c:f>
              <c:numCache>
                <c:formatCode>General</c:formatCode>
                <c:ptCount val="24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  <c:pt idx="13">
                  <c:v>623.83000000000004</c:v>
                </c:pt>
                <c:pt idx="14">
                  <c:v>625.42999999999995</c:v>
                </c:pt>
                <c:pt idx="15">
                  <c:v>633.16999999999996</c:v>
                </c:pt>
                <c:pt idx="16">
                  <c:v>657.82</c:v>
                </c:pt>
                <c:pt idx="17">
                  <c:v>700.97</c:v>
                </c:pt>
                <c:pt idx="18">
                  <c:v>754.9</c:v>
                </c:pt>
                <c:pt idx="19">
                  <c:v>802.67</c:v>
                </c:pt>
                <c:pt idx="20">
                  <c:v>839.65</c:v>
                </c:pt>
                <c:pt idx="21">
                  <c:v>899.76</c:v>
                </c:pt>
                <c:pt idx="22">
                  <c:v>950.62</c:v>
                </c:pt>
                <c:pt idx="23">
                  <c:v>995.33</c:v>
                </c:pt>
              </c:numCache>
            </c:numRef>
          </c:xVal>
          <c:yVal>
            <c:numRef>
              <c:f>'BMI_1350_50wt%_U'!$H$3:$H$26</c:f>
              <c:numCache>
                <c:formatCode>0.00E+00</c:formatCode>
                <c:ptCount val="24"/>
                <c:pt idx="0">
                  <c:v>2.0313971599999993E-3</c:v>
                </c:pt>
                <c:pt idx="1">
                  <c:v>6.0100361959999987E-2</c:v>
                </c:pt>
                <c:pt idx="2">
                  <c:v>9.8781187040000024E-2</c:v>
                </c:pt>
                <c:pt idx="3">
                  <c:v>0.14757039075999998</c:v>
                </c:pt>
                <c:pt idx="4">
                  <c:v>0.19870230063999997</c:v>
                </c:pt>
                <c:pt idx="5">
                  <c:v>0.25372045603999999</c:v>
                </c:pt>
                <c:pt idx="6">
                  <c:v>0.30144965599999995</c:v>
                </c:pt>
                <c:pt idx="7">
                  <c:v>0.35088714724000009</c:v>
                </c:pt>
                <c:pt idx="8">
                  <c:v>0.41072142495999997</c:v>
                </c:pt>
                <c:pt idx="9">
                  <c:v>0.46747440176000005</c:v>
                </c:pt>
                <c:pt idx="10">
                  <c:v>0.51686385763999998</c:v>
                </c:pt>
                <c:pt idx="11">
                  <c:v>0.58295554275999995</c:v>
                </c:pt>
                <c:pt idx="12">
                  <c:v>0.60034518403999992</c:v>
                </c:pt>
                <c:pt idx="13">
                  <c:v>0.66199080000000032</c:v>
                </c:pt>
                <c:pt idx="14">
                  <c:v>0.67280680000000015</c:v>
                </c:pt>
                <c:pt idx="15">
                  <c:v>0.71634064999999991</c:v>
                </c:pt>
                <c:pt idx="16">
                  <c:v>0.7519598999999999</c:v>
                </c:pt>
                <c:pt idx="17">
                  <c:v>0.81431164999999994</c:v>
                </c:pt>
                <c:pt idx="18">
                  <c:v>0.89224049999999977</c:v>
                </c:pt>
                <c:pt idx="19">
                  <c:v>0.96126814999999999</c:v>
                </c:pt>
                <c:pt idx="20">
                  <c:v>1.0147042499999999</c:v>
                </c:pt>
                <c:pt idx="21">
                  <c:v>1.1015631999999997</c:v>
                </c:pt>
                <c:pt idx="22">
                  <c:v>1.1750558999999998</c:v>
                </c:pt>
                <c:pt idx="23">
                  <c:v>1.2396618500000001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E-4C87-85AF-C725F46F4C7B}"/>
            </c:ext>
          </c:extLst>
        </c:ser>
        <c:ser>
          <c:idx val="4"/>
          <c:order val="4"/>
          <c:tx>
            <c:v>Model * 0.5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'BMI_1350_50wt%_U'!$A$3:$A$26</c:f>
              <c:numCache>
                <c:formatCode>General</c:formatCode>
                <c:ptCount val="24"/>
                <c:pt idx="0">
                  <c:v>29.23</c:v>
                </c:pt>
                <c:pt idx="1">
                  <c:v>100.07</c:v>
                </c:pt>
                <c:pt idx="2">
                  <c:v>144.74</c:v>
                </c:pt>
                <c:pt idx="3">
                  <c:v>198.63</c:v>
                </c:pt>
                <c:pt idx="4">
                  <c:v>252.54</c:v>
                </c:pt>
                <c:pt idx="5">
                  <c:v>307.99</c:v>
                </c:pt>
                <c:pt idx="6">
                  <c:v>354.2</c:v>
                </c:pt>
                <c:pt idx="7">
                  <c:v>400.41</c:v>
                </c:pt>
                <c:pt idx="8">
                  <c:v>454.32</c:v>
                </c:pt>
                <c:pt idx="9">
                  <c:v>503.62</c:v>
                </c:pt>
                <c:pt idx="10">
                  <c:v>545.21</c:v>
                </c:pt>
                <c:pt idx="11">
                  <c:v>599.13</c:v>
                </c:pt>
                <c:pt idx="12">
                  <c:v>613.01</c:v>
                </c:pt>
                <c:pt idx="13">
                  <c:v>623.83000000000004</c:v>
                </c:pt>
                <c:pt idx="14">
                  <c:v>625.42999999999995</c:v>
                </c:pt>
                <c:pt idx="15">
                  <c:v>633.16999999999996</c:v>
                </c:pt>
                <c:pt idx="16">
                  <c:v>657.82</c:v>
                </c:pt>
                <c:pt idx="17">
                  <c:v>700.97</c:v>
                </c:pt>
                <c:pt idx="18">
                  <c:v>754.9</c:v>
                </c:pt>
                <c:pt idx="19">
                  <c:v>802.67</c:v>
                </c:pt>
                <c:pt idx="20">
                  <c:v>839.65</c:v>
                </c:pt>
                <c:pt idx="21">
                  <c:v>899.76</c:v>
                </c:pt>
                <c:pt idx="22">
                  <c:v>950.62</c:v>
                </c:pt>
                <c:pt idx="23">
                  <c:v>995.33</c:v>
                </c:pt>
              </c:numCache>
            </c:numRef>
          </c:xVal>
          <c:yVal>
            <c:numRef>
              <c:f>'BMI_1350_50wt%_U'!$I$3:$I$26</c:f>
              <c:numCache>
                <c:formatCode>0.00E+00</c:formatCode>
                <c:ptCount val="24"/>
                <c:pt idx="0">
                  <c:v>1.0156985799999996E-3</c:v>
                </c:pt>
                <c:pt idx="1">
                  <c:v>3.0050180979999994E-2</c:v>
                </c:pt>
                <c:pt idx="2">
                  <c:v>4.9390593520000012E-2</c:v>
                </c:pt>
                <c:pt idx="3">
                  <c:v>7.3785195379999988E-2</c:v>
                </c:pt>
                <c:pt idx="4">
                  <c:v>9.9351150319999984E-2</c:v>
                </c:pt>
                <c:pt idx="5">
                  <c:v>0.12686022801999999</c:v>
                </c:pt>
                <c:pt idx="6">
                  <c:v>0.15072482799999998</c:v>
                </c:pt>
                <c:pt idx="7">
                  <c:v>0.17544357362000004</c:v>
                </c:pt>
                <c:pt idx="8">
                  <c:v>0.20536071247999999</c:v>
                </c:pt>
                <c:pt idx="9">
                  <c:v>0.23373720088000002</c:v>
                </c:pt>
                <c:pt idx="10">
                  <c:v>0.25843192881999999</c:v>
                </c:pt>
                <c:pt idx="11">
                  <c:v>0.29147777137999997</c:v>
                </c:pt>
                <c:pt idx="12">
                  <c:v>0.30017259201999996</c:v>
                </c:pt>
                <c:pt idx="13">
                  <c:v>0.33099540000000016</c:v>
                </c:pt>
                <c:pt idx="14">
                  <c:v>0.33640340000000007</c:v>
                </c:pt>
                <c:pt idx="15">
                  <c:v>0.35817032499999996</c:v>
                </c:pt>
                <c:pt idx="16">
                  <c:v>0.37597994999999995</c:v>
                </c:pt>
                <c:pt idx="17">
                  <c:v>0.40715582499999997</c:v>
                </c:pt>
                <c:pt idx="18">
                  <c:v>0.44612024999999988</c:v>
                </c:pt>
                <c:pt idx="19">
                  <c:v>0.48063407499999999</c:v>
                </c:pt>
                <c:pt idx="20">
                  <c:v>0.50735212499999993</c:v>
                </c:pt>
                <c:pt idx="21">
                  <c:v>0.55078159999999987</c:v>
                </c:pt>
                <c:pt idx="22">
                  <c:v>0.58752794999999991</c:v>
                </c:pt>
                <c:pt idx="23">
                  <c:v>0.61983092500000003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4-431B-A6EE-443A7BB9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33072"/>
        <c:axId val="788032088"/>
      </c:scatterChart>
      <c:valAx>
        <c:axId val="7880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2088"/>
        <c:crosses val="autoZero"/>
        <c:crossBetween val="midCat"/>
      </c:valAx>
      <c:valAx>
        <c:axId val="788032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 Thermal Expansion Strain,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2.png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189139</xdr:colOff>
      <xdr:row>1</xdr:row>
      <xdr:rowOff>73479</xdr:rowOff>
    </xdr:from>
    <xdr:to>
      <xdr:col>34</xdr:col>
      <xdr:colOff>440371</xdr:colOff>
      <xdr:row>42</xdr:row>
      <xdr:rowOff>39131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97562-7BBD-4A51-9AC0-A7096A032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9139" y="263979"/>
          <a:ext cx="5737632" cy="7776152"/>
        </a:xfrm>
        <a:prstGeom prst="rect">
          <a:avLst/>
        </a:prstGeom>
      </xdr:spPr>
    </xdr:pic>
    <xdr:clientData/>
  </xdr:twoCellAnchor>
  <xdr:twoCellAnchor>
    <xdr:from>
      <xdr:col>10</xdr:col>
      <xdr:colOff>495300</xdr:colOff>
      <xdr:row>2</xdr:row>
      <xdr:rowOff>55108</xdr:rowOff>
    </xdr:from>
    <xdr:to>
      <xdr:col>17</xdr:col>
      <xdr:colOff>483054</xdr:colOff>
      <xdr:row>17</xdr:row>
      <xdr:rowOff>86405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F0034E-0945-4402-BBDD-3E171C09F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484415</xdr:colOff>
      <xdr:row>17</xdr:row>
      <xdr:rowOff>123144</xdr:rowOff>
    </xdr:from>
    <xdr:to>
      <xdr:col>17</xdr:col>
      <xdr:colOff>458561</xdr:colOff>
      <xdr:row>32</xdr:row>
      <xdr:rowOff>153080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5F7E48-FC85-4407-8756-F97304248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468086</xdr:colOff>
      <xdr:row>34</xdr:row>
      <xdr:rowOff>113618</xdr:rowOff>
    </xdr:from>
    <xdr:to>
      <xdr:col>17</xdr:col>
      <xdr:colOff>439511</xdr:colOff>
      <xdr:row>49</xdr:row>
      <xdr:rowOff>140834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989F72-2FB3-4587-98E5-1CFA9998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</xdr:row>
      <xdr:rowOff>76200</xdr:rowOff>
    </xdr:from>
    <xdr:to>
      <xdr:col>24</xdr:col>
      <xdr:colOff>578304</xdr:colOff>
      <xdr:row>17</xdr:row>
      <xdr:rowOff>107497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D4F83B-32C4-4BA3-BD75-6DC1EA97F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95250</xdr:colOff>
      <xdr:row>34</xdr:row>
      <xdr:rowOff>57150</xdr:rowOff>
    </xdr:from>
    <xdr:to>
      <xdr:col>25</xdr:col>
      <xdr:colOff>66675</xdr:colOff>
      <xdr:row>49</xdr:row>
      <xdr:rowOff>84366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D144D5-00A2-4585-9428-13C0CF4C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600075</xdr:colOff>
      <xdr:row>18</xdr:row>
      <xdr:rowOff>57150</xdr:rowOff>
    </xdr:from>
    <xdr:to>
      <xdr:col>24</xdr:col>
      <xdr:colOff>574221</xdr:colOff>
      <xdr:row>33</xdr:row>
      <xdr:rowOff>87086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F8F45B-F169-4152-BFE4-F934146E5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435429</xdr:colOff>
      <xdr:row>0</xdr:row>
      <xdr:rowOff>95250</xdr:rowOff>
    </xdr:from>
    <xdr:to>
      <xdr:col>16</xdr:col>
      <xdr:colOff>125784</xdr:colOff>
      <xdr:row>22</xdr:row>
      <xdr:rowOff>103971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598CF-F1B2-48D5-A8BA-D052998E7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95250"/>
          <a:ext cx="3957555" cy="4199721"/>
        </a:xfrm>
        <a:prstGeom prst="rect">
          <a:avLst/>
        </a:prstGeom>
      </xdr:spPr>
    </xdr:pic>
    <xdr:clientData/>
  </xdr:twoCellAnchor>
  <xdr:twoCellAnchor>
    <xdr:from>
      <xdr:col>9</xdr:col>
      <xdr:colOff>382361</xdr:colOff>
      <xdr:row>23</xdr:row>
      <xdr:rowOff>153761</xdr:rowOff>
    </xdr:from>
    <xdr:to>
      <xdr:col>16</xdr:col>
      <xdr:colOff>423182</xdr:colOff>
      <xdr:row>44</xdr:row>
      <xdr:rowOff>65313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200B49-BB53-4CA9-825F-11ABFF647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68036</xdr:colOff>
      <xdr:row>0</xdr:row>
      <xdr:rowOff>114300</xdr:rowOff>
    </xdr:from>
    <xdr:to>
      <xdr:col>25</xdr:col>
      <xdr:colOff>28575</xdr:colOff>
      <xdr:row>21</xdr:row>
      <xdr:rowOff>131987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2204AD-AD50-48FE-9D0C-FE546799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23</xdr:row>
      <xdr:rowOff>57150</xdr:rowOff>
    </xdr:from>
    <xdr:to>
      <xdr:col>24</xdr:col>
      <xdr:colOff>146957</xdr:colOff>
      <xdr:row>42</xdr:row>
      <xdr:rowOff>189138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FE813-B7E3-4AF2-8E76-8970267C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19050</xdr:rowOff>
    </xdr:from>
    <xdr:to>
      <xdr:col>14</xdr:col>
      <xdr:colOff>285750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ABE7C-CA55-4805-BB6C-9834568A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B57" sqref="B57"/>
    </sheetView>
  </sheetViews>
  <sheetFormatPr defaultRowHeight="14.5" x14ac:dyDescent="0.35"/>
  <cols>
    <col min="3" max="3" width="15" customWidth="1"/>
    <col min="4" max="4" width="21.26953125" customWidth="1"/>
    <col min="5" max="5" width="11" customWidth="1"/>
  </cols>
  <sheetData>
    <row r="1" spans="1:6" x14ac:dyDescent="0.35">
      <c r="A1" t="s">
        <v>5</v>
      </c>
    </row>
    <row r="2" spans="1:6" ht="16.5" x14ac:dyDescent="0.35">
      <c r="C2" t="s">
        <v>6</v>
      </c>
      <c r="D2" t="s">
        <v>7</v>
      </c>
    </row>
    <row r="3" spans="1:6" x14ac:dyDescent="0.35">
      <c r="B3" t="s">
        <v>0</v>
      </c>
      <c r="C3" s="1">
        <v>4.2417999999999998E-6</v>
      </c>
      <c r="D3" s="1">
        <v>4.1099999999999996E-6</v>
      </c>
    </row>
    <row r="4" spans="1:6" x14ac:dyDescent="0.35">
      <c r="B4" t="s">
        <v>1</v>
      </c>
      <c r="C4" s="1">
        <v>5.5952999999999996E-6</v>
      </c>
      <c r="D4" s="1">
        <v>5.1081999999999996E-6</v>
      </c>
    </row>
    <row r="5" spans="1:6" x14ac:dyDescent="0.35">
      <c r="B5" t="s">
        <v>2</v>
      </c>
      <c r="C5" s="1">
        <v>5.5995999999999997E-6</v>
      </c>
      <c r="D5" s="1">
        <v>5.9394500000000004E-6</v>
      </c>
    </row>
    <row r="8" spans="1:6" x14ac:dyDescent="0.35">
      <c r="A8" t="s">
        <v>3</v>
      </c>
      <c r="B8" t="s">
        <v>4</v>
      </c>
    </row>
    <row r="11" spans="1:6" x14ac:dyDescent="0.35">
      <c r="B11" t="s">
        <v>8</v>
      </c>
      <c r="C11" t="s">
        <v>9</v>
      </c>
      <c r="D11" t="s">
        <v>10</v>
      </c>
      <c r="E11" t="s">
        <v>16</v>
      </c>
      <c r="F11" t="s">
        <v>18</v>
      </c>
    </row>
    <row r="12" spans="1:6" x14ac:dyDescent="0.35">
      <c r="B12" t="s">
        <v>32</v>
      </c>
      <c r="D12" t="s">
        <v>11</v>
      </c>
      <c r="E12" t="s">
        <v>17</v>
      </c>
    </row>
    <row r="13" spans="1:6" x14ac:dyDescent="0.35">
      <c r="B13">
        <v>41</v>
      </c>
      <c r="D13" t="s">
        <v>12</v>
      </c>
      <c r="E13">
        <v>9.4</v>
      </c>
      <c r="F13" t="s">
        <v>28</v>
      </c>
    </row>
    <row r="14" spans="1:6" x14ac:dyDescent="0.35">
      <c r="B14">
        <v>41</v>
      </c>
      <c r="D14" t="s">
        <v>13</v>
      </c>
      <c r="E14">
        <v>10.199999999999999</v>
      </c>
      <c r="F14" t="s">
        <v>28</v>
      </c>
    </row>
    <row r="15" spans="1:6" x14ac:dyDescent="0.35">
      <c r="B15">
        <v>50</v>
      </c>
      <c r="D15" t="s">
        <v>14</v>
      </c>
      <c r="E15">
        <v>8.6</v>
      </c>
      <c r="F15" t="s">
        <v>29</v>
      </c>
    </row>
    <row r="16" spans="1:6" x14ac:dyDescent="0.35">
      <c r="B16">
        <v>50</v>
      </c>
      <c r="D16" t="s">
        <v>13</v>
      </c>
      <c r="E16">
        <v>9.6</v>
      </c>
      <c r="F16" t="s">
        <v>29</v>
      </c>
    </row>
    <row r="17" spans="1:6" x14ac:dyDescent="0.35">
      <c r="B17">
        <v>50</v>
      </c>
      <c r="D17" t="s">
        <v>15</v>
      </c>
      <c r="E17">
        <v>14.1</v>
      </c>
      <c r="F17" t="s">
        <v>29</v>
      </c>
    </row>
    <row r="19" spans="1:6" x14ac:dyDescent="0.35">
      <c r="A19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5BB8-BB85-4841-B760-E283384484EA}">
  <dimension ref="A1:L26"/>
  <sheetViews>
    <sheetView tabSelected="1" topLeftCell="I1" workbookViewId="0">
      <selection activeCell="N51" sqref="N51"/>
    </sheetView>
  </sheetViews>
  <sheetFormatPr defaultRowHeight="14.5" x14ac:dyDescent="0.35"/>
  <cols>
    <col min="8" max="8" width="11" customWidth="1"/>
  </cols>
  <sheetData>
    <row r="1" spans="1:12" x14ac:dyDescent="0.35">
      <c r="A1" t="s">
        <v>21</v>
      </c>
      <c r="C1" t="s">
        <v>20</v>
      </c>
      <c r="G1" t="s">
        <v>24</v>
      </c>
      <c r="H1">
        <f>615+273</f>
        <v>888</v>
      </c>
      <c r="I1" t="s">
        <v>25</v>
      </c>
      <c r="J1">
        <v>903</v>
      </c>
      <c r="K1" t="s">
        <v>26</v>
      </c>
      <c r="L1">
        <v>2</v>
      </c>
    </row>
    <row r="2" spans="1:12" x14ac:dyDescent="0.35">
      <c r="A2" t="s">
        <v>11</v>
      </c>
      <c r="B2" t="s">
        <v>23</v>
      </c>
    </row>
    <row r="3" spans="1:12" x14ac:dyDescent="0.35">
      <c r="A3">
        <v>29.23</v>
      </c>
      <c r="B3">
        <f>A3+273.15</f>
        <v>302.38</v>
      </c>
      <c r="C3">
        <v>-0.17399999999999999</v>
      </c>
      <c r="D3">
        <f>C3/100</f>
        <v>-1.7399999999999998E-3</v>
      </c>
      <c r="E3">
        <f>IF(B3&gt;$J$1,0.1445*(B3-273.15)-19.859, 0)</f>
        <v>0</v>
      </c>
      <c r="F3">
        <f>IF(B3&lt;$H$1,0.00004*A3*A3+0.0768*A3-2.0759, 0)</f>
        <v>0.20313971599999991</v>
      </c>
      <c r="G3">
        <f>IF(AND(B3&lt;=$J$1, B3&gt;=$H$1),0.676*A3-355.51,0)</f>
        <v>0</v>
      </c>
      <c r="H3" s="1">
        <f>SUM(E3:G3)/100</f>
        <v>2.0313971599999993E-3</v>
      </c>
      <c r="I3" s="1">
        <f>H3/$L$1</f>
        <v>1.0156985799999996E-3</v>
      </c>
      <c r="J3" s="1">
        <f>H3/100</f>
        <v>2.0313971599999993E-5</v>
      </c>
    </row>
    <row r="4" spans="1:12" x14ac:dyDescent="0.35">
      <c r="A4">
        <v>100.07</v>
      </c>
      <c r="B4">
        <f t="shared" ref="B4:B26" si="0">A4+273.15</f>
        <v>373.21999999999997</v>
      </c>
      <c r="C4">
        <v>6.0019999999999998</v>
      </c>
      <c r="D4">
        <f t="shared" ref="D4:D26" si="1">C4/100</f>
        <v>6.0019999999999997E-2</v>
      </c>
      <c r="E4">
        <f t="shared" ref="E4:E26" si="2">IF(B4&gt;$J$1,0.1445*(B4-273.15)-19.859, 0)</f>
        <v>0</v>
      </c>
      <c r="F4">
        <f t="shared" ref="F4:F26" si="3">IF(B4&lt;$H$1,0.00004*A4*A4+0.0768*A4-2.0759, 0)</f>
        <v>6.0100361959999988</v>
      </c>
      <c r="G4">
        <f t="shared" ref="G4:G26" si="4">IF(AND(B4&lt;=$J$1, B4&gt;=$H$1),0.676*A4-355.51,0)</f>
        <v>0</v>
      </c>
      <c r="H4" s="1">
        <f t="shared" ref="H4:H26" si="5">SUM(E4:G4)/100</f>
        <v>6.0100361959999987E-2</v>
      </c>
      <c r="I4" s="1">
        <f t="shared" ref="I4:I26" si="6">H4/$L$1</f>
        <v>3.0050180979999994E-2</v>
      </c>
      <c r="J4" s="1">
        <f t="shared" ref="J4:J26" si="7">H4/100</f>
        <v>6.0100361959999991E-4</v>
      </c>
    </row>
    <row r="5" spans="1:12" x14ac:dyDescent="0.35">
      <c r="A5">
        <v>144.74</v>
      </c>
      <c r="B5">
        <f t="shared" si="0"/>
        <v>417.89</v>
      </c>
      <c r="C5">
        <v>10.484</v>
      </c>
      <c r="D5">
        <f t="shared" si="1"/>
        <v>0.10484</v>
      </c>
      <c r="E5">
        <f t="shared" si="2"/>
        <v>0</v>
      </c>
      <c r="F5">
        <f t="shared" si="3"/>
        <v>9.878118704000002</v>
      </c>
      <c r="G5">
        <f t="shared" si="4"/>
        <v>0</v>
      </c>
      <c r="H5" s="1">
        <f t="shared" si="5"/>
        <v>9.8781187040000024E-2</v>
      </c>
      <c r="I5" s="1">
        <f t="shared" si="6"/>
        <v>4.9390593520000012E-2</v>
      </c>
      <c r="J5" s="1">
        <f t="shared" si="7"/>
        <v>9.8781187040000024E-4</v>
      </c>
    </row>
    <row r="6" spans="1:12" x14ac:dyDescent="0.35">
      <c r="A6">
        <v>198.63</v>
      </c>
      <c r="B6">
        <f t="shared" si="0"/>
        <v>471.78</v>
      </c>
      <c r="C6">
        <v>14.494</v>
      </c>
      <c r="D6">
        <f t="shared" si="1"/>
        <v>0.14493999999999999</v>
      </c>
      <c r="E6">
        <f t="shared" si="2"/>
        <v>0</v>
      </c>
      <c r="F6">
        <f t="shared" si="3"/>
        <v>14.757039075999998</v>
      </c>
      <c r="G6">
        <f t="shared" si="4"/>
        <v>0</v>
      </c>
      <c r="H6" s="1">
        <f t="shared" si="5"/>
        <v>0.14757039075999998</v>
      </c>
      <c r="I6" s="1">
        <f t="shared" si="6"/>
        <v>7.3785195379999988E-2</v>
      </c>
      <c r="J6" s="1">
        <f t="shared" si="7"/>
        <v>1.4757039075999998E-3</v>
      </c>
    </row>
    <row r="7" spans="1:12" x14ac:dyDescent="0.35">
      <c r="A7">
        <v>252.54</v>
      </c>
      <c r="B7">
        <f t="shared" si="0"/>
        <v>525.68999999999994</v>
      </c>
      <c r="C7">
        <v>19.747</v>
      </c>
      <c r="D7">
        <f t="shared" si="1"/>
        <v>0.19747000000000001</v>
      </c>
      <c r="E7">
        <f t="shared" si="2"/>
        <v>0</v>
      </c>
      <c r="F7">
        <f t="shared" si="3"/>
        <v>19.870230063999998</v>
      </c>
      <c r="G7">
        <f t="shared" si="4"/>
        <v>0</v>
      </c>
      <c r="H7" s="1">
        <f t="shared" si="5"/>
        <v>0.19870230063999997</v>
      </c>
      <c r="I7" s="1">
        <f t="shared" si="6"/>
        <v>9.9351150319999984E-2</v>
      </c>
      <c r="J7" s="1">
        <f t="shared" si="7"/>
        <v>1.9870230063999995E-3</v>
      </c>
    </row>
    <row r="8" spans="1:12" x14ac:dyDescent="0.35">
      <c r="A8">
        <v>307.99</v>
      </c>
      <c r="B8">
        <f t="shared" si="0"/>
        <v>581.14</v>
      </c>
      <c r="C8">
        <v>24.844000000000001</v>
      </c>
      <c r="D8">
        <f t="shared" si="1"/>
        <v>0.24844000000000002</v>
      </c>
      <c r="E8">
        <f t="shared" si="2"/>
        <v>0</v>
      </c>
      <c r="F8">
        <f t="shared" si="3"/>
        <v>25.372045603999997</v>
      </c>
      <c r="G8">
        <f t="shared" si="4"/>
        <v>0</v>
      </c>
      <c r="H8" s="1">
        <f t="shared" si="5"/>
        <v>0.25372045603999999</v>
      </c>
      <c r="I8" s="1">
        <f t="shared" si="6"/>
        <v>0.12686022801999999</v>
      </c>
      <c r="J8" s="1">
        <f t="shared" si="7"/>
        <v>2.5372045603999998E-3</v>
      </c>
    </row>
    <row r="9" spans="1:12" x14ac:dyDescent="0.35">
      <c r="A9">
        <v>354.2</v>
      </c>
      <c r="B9">
        <f t="shared" si="0"/>
        <v>627.34999999999991</v>
      </c>
      <c r="C9">
        <v>30.103000000000002</v>
      </c>
      <c r="D9">
        <f t="shared" si="1"/>
        <v>0.30103000000000002</v>
      </c>
      <c r="E9">
        <f t="shared" si="2"/>
        <v>0</v>
      </c>
      <c r="F9">
        <f t="shared" si="3"/>
        <v>30.144965599999995</v>
      </c>
      <c r="G9">
        <f t="shared" si="4"/>
        <v>0</v>
      </c>
      <c r="H9" s="1">
        <f t="shared" si="5"/>
        <v>0.30144965599999995</v>
      </c>
      <c r="I9" s="1">
        <f t="shared" si="6"/>
        <v>0.15072482799999998</v>
      </c>
      <c r="J9" s="1">
        <f t="shared" si="7"/>
        <v>3.0144965599999997E-3</v>
      </c>
    </row>
    <row r="10" spans="1:12" x14ac:dyDescent="0.35">
      <c r="A10">
        <v>400.41</v>
      </c>
      <c r="B10">
        <f t="shared" si="0"/>
        <v>673.56</v>
      </c>
      <c r="C10">
        <v>34.427999999999997</v>
      </c>
      <c r="D10">
        <f t="shared" si="1"/>
        <v>0.34427999999999997</v>
      </c>
      <c r="E10">
        <f t="shared" si="2"/>
        <v>0</v>
      </c>
      <c r="F10">
        <f t="shared" si="3"/>
        <v>35.088714724000006</v>
      </c>
      <c r="G10">
        <f t="shared" si="4"/>
        <v>0</v>
      </c>
      <c r="H10" s="1">
        <f t="shared" si="5"/>
        <v>0.35088714724000009</v>
      </c>
      <c r="I10" s="1">
        <f t="shared" si="6"/>
        <v>0.17544357362000004</v>
      </c>
      <c r="J10" s="1">
        <f t="shared" si="7"/>
        <v>3.5088714724000008E-3</v>
      </c>
    </row>
    <row r="11" spans="1:12" x14ac:dyDescent="0.35">
      <c r="A11">
        <v>454.32</v>
      </c>
      <c r="B11">
        <f t="shared" si="0"/>
        <v>727.47</v>
      </c>
      <c r="C11">
        <v>40.148000000000003</v>
      </c>
      <c r="D11">
        <f t="shared" si="1"/>
        <v>0.40148000000000006</v>
      </c>
      <c r="E11">
        <f t="shared" si="2"/>
        <v>0</v>
      </c>
      <c r="F11">
        <f t="shared" si="3"/>
        <v>41.072142495999998</v>
      </c>
      <c r="G11">
        <f t="shared" si="4"/>
        <v>0</v>
      </c>
      <c r="H11" s="1">
        <f t="shared" si="5"/>
        <v>0.41072142495999997</v>
      </c>
      <c r="I11" s="1">
        <f t="shared" si="6"/>
        <v>0.20536071247999999</v>
      </c>
      <c r="J11" s="1">
        <f t="shared" si="7"/>
        <v>4.1072142496E-3</v>
      </c>
    </row>
    <row r="12" spans="1:12" x14ac:dyDescent="0.35">
      <c r="A12">
        <v>503.62</v>
      </c>
      <c r="B12">
        <f t="shared" si="0"/>
        <v>776.77</v>
      </c>
      <c r="C12">
        <v>45.871000000000002</v>
      </c>
      <c r="D12">
        <f t="shared" si="1"/>
        <v>0.45871000000000001</v>
      </c>
      <c r="E12">
        <f t="shared" si="2"/>
        <v>0</v>
      </c>
      <c r="F12">
        <f t="shared" si="3"/>
        <v>46.747440176000005</v>
      </c>
      <c r="G12">
        <f t="shared" si="4"/>
        <v>0</v>
      </c>
      <c r="H12" s="1">
        <f t="shared" si="5"/>
        <v>0.46747440176000005</v>
      </c>
      <c r="I12" s="1">
        <f t="shared" si="6"/>
        <v>0.23373720088000002</v>
      </c>
      <c r="J12" s="1">
        <f t="shared" si="7"/>
        <v>4.6747440176000002E-3</v>
      </c>
    </row>
    <row r="13" spans="1:12" x14ac:dyDescent="0.35">
      <c r="A13">
        <v>545.21</v>
      </c>
      <c r="B13">
        <f t="shared" si="0"/>
        <v>818.36</v>
      </c>
      <c r="C13">
        <v>50.51</v>
      </c>
      <c r="D13">
        <f t="shared" si="1"/>
        <v>0.50509999999999999</v>
      </c>
      <c r="E13">
        <f t="shared" si="2"/>
        <v>0</v>
      </c>
      <c r="F13">
        <f t="shared" si="3"/>
        <v>51.686385764000001</v>
      </c>
      <c r="G13">
        <f t="shared" si="4"/>
        <v>0</v>
      </c>
      <c r="H13" s="1">
        <f t="shared" si="5"/>
        <v>0.51686385763999998</v>
      </c>
      <c r="I13" s="1">
        <f t="shared" si="6"/>
        <v>0.25843192881999999</v>
      </c>
      <c r="J13" s="1">
        <f t="shared" si="7"/>
        <v>5.1686385763999995E-3</v>
      </c>
    </row>
    <row r="14" spans="1:12" x14ac:dyDescent="0.35">
      <c r="A14">
        <v>599.13</v>
      </c>
      <c r="B14">
        <f t="shared" si="0"/>
        <v>872.28</v>
      </c>
      <c r="C14">
        <v>56.851999999999997</v>
      </c>
      <c r="D14">
        <f t="shared" si="1"/>
        <v>0.56851999999999991</v>
      </c>
      <c r="E14">
        <f t="shared" si="2"/>
        <v>0</v>
      </c>
      <c r="F14">
        <f t="shared" si="3"/>
        <v>58.295554275999997</v>
      </c>
      <c r="G14">
        <f t="shared" si="4"/>
        <v>0</v>
      </c>
      <c r="H14" s="1">
        <f t="shared" si="5"/>
        <v>0.58295554275999995</v>
      </c>
      <c r="I14" s="1">
        <f t="shared" si="6"/>
        <v>0.29147777137999997</v>
      </c>
      <c r="J14" s="1">
        <f t="shared" si="7"/>
        <v>5.8295554275999998E-3</v>
      </c>
    </row>
    <row r="15" spans="1:12" x14ac:dyDescent="0.35">
      <c r="A15">
        <v>613.01</v>
      </c>
      <c r="B15">
        <f t="shared" si="0"/>
        <v>886.16</v>
      </c>
      <c r="C15">
        <v>59.487000000000002</v>
      </c>
      <c r="D15">
        <f t="shared" si="1"/>
        <v>0.59487000000000001</v>
      </c>
      <c r="E15">
        <f t="shared" si="2"/>
        <v>0</v>
      </c>
      <c r="F15">
        <f t="shared" si="3"/>
        <v>60.034518403999996</v>
      </c>
      <c r="G15">
        <f t="shared" si="4"/>
        <v>0</v>
      </c>
      <c r="H15" s="1">
        <f t="shared" si="5"/>
        <v>0.60034518403999992</v>
      </c>
      <c r="I15" s="1">
        <f t="shared" si="6"/>
        <v>0.30017259201999996</v>
      </c>
      <c r="J15" s="1">
        <f t="shared" si="7"/>
        <v>6.0034518403999995E-3</v>
      </c>
    </row>
    <row r="16" spans="1:12" x14ac:dyDescent="0.35">
      <c r="A16">
        <v>623.83000000000004</v>
      </c>
      <c r="B16">
        <f t="shared" si="0"/>
        <v>896.98</v>
      </c>
      <c r="C16">
        <v>63.99</v>
      </c>
      <c r="D16">
        <f t="shared" si="1"/>
        <v>0.63990000000000002</v>
      </c>
      <c r="E16">
        <f t="shared" si="2"/>
        <v>0</v>
      </c>
      <c r="F16">
        <f t="shared" si="3"/>
        <v>0</v>
      </c>
      <c r="G16">
        <f t="shared" si="4"/>
        <v>66.199080000000038</v>
      </c>
      <c r="H16" s="1">
        <f t="shared" si="5"/>
        <v>0.66199080000000032</v>
      </c>
      <c r="I16" s="1">
        <f t="shared" si="6"/>
        <v>0.33099540000000016</v>
      </c>
      <c r="J16" s="1">
        <f t="shared" si="7"/>
        <v>6.6199080000000033E-3</v>
      </c>
    </row>
    <row r="17" spans="1:10" x14ac:dyDescent="0.35">
      <c r="A17">
        <v>625.42999999999995</v>
      </c>
      <c r="B17">
        <f t="shared" si="0"/>
        <v>898.57999999999993</v>
      </c>
      <c r="C17">
        <v>68.498999999999995</v>
      </c>
      <c r="D17">
        <f t="shared" si="1"/>
        <v>0.68498999999999999</v>
      </c>
      <c r="E17">
        <f t="shared" si="2"/>
        <v>0</v>
      </c>
      <c r="F17">
        <f t="shared" si="3"/>
        <v>0</v>
      </c>
      <c r="G17">
        <f t="shared" si="4"/>
        <v>67.280680000000018</v>
      </c>
      <c r="H17" s="1">
        <f t="shared" si="5"/>
        <v>0.67280680000000015</v>
      </c>
      <c r="I17" s="1">
        <f t="shared" si="6"/>
        <v>0.33640340000000007</v>
      </c>
      <c r="J17" s="1">
        <f t="shared" si="7"/>
        <v>6.7280680000000011E-3</v>
      </c>
    </row>
    <row r="18" spans="1:10" x14ac:dyDescent="0.35">
      <c r="A18">
        <v>633.16999999999996</v>
      </c>
      <c r="B18">
        <f t="shared" si="0"/>
        <v>906.31999999999994</v>
      </c>
      <c r="C18">
        <v>73.003</v>
      </c>
      <c r="D18">
        <f t="shared" si="1"/>
        <v>0.73002999999999996</v>
      </c>
      <c r="E18">
        <f t="shared" si="2"/>
        <v>71.634064999999993</v>
      </c>
      <c r="F18">
        <f t="shared" si="3"/>
        <v>0</v>
      </c>
      <c r="G18">
        <f t="shared" si="4"/>
        <v>0</v>
      </c>
      <c r="H18" s="1">
        <f t="shared" si="5"/>
        <v>0.71634064999999991</v>
      </c>
      <c r="I18" s="1">
        <f t="shared" si="6"/>
        <v>0.35817032499999996</v>
      </c>
      <c r="J18" s="1">
        <f t="shared" si="7"/>
        <v>7.1634064999999995E-3</v>
      </c>
    </row>
    <row r="19" spans="1:10" x14ac:dyDescent="0.35">
      <c r="A19">
        <v>657.82</v>
      </c>
      <c r="B19">
        <f t="shared" si="0"/>
        <v>930.97</v>
      </c>
      <c r="C19">
        <v>76.097999999999999</v>
      </c>
      <c r="D19">
        <f t="shared" si="1"/>
        <v>0.76097999999999999</v>
      </c>
      <c r="E19">
        <f t="shared" si="2"/>
        <v>75.195989999999995</v>
      </c>
      <c r="F19">
        <f t="shared" si="3"/>
        <v>0</v>
      </c>
      <c r="G19">
        <f t="shared" si="4"/>
        <v>0</v>
      </c>
      <c r="H19" s="1">
        <f t="shared" si="5"/>
        <v>0.7519598999999999</v>
      </c>
      <c r="I19" s="1">
        <f t="shared" si="6"/>
        <v>0.37597994999999995</v>
      </c>
      <c r="J19" s="1">
        <f t="shared" si="7"/>
        <v>7.5195989999999992E-3</v>
      </c>
    </row>
    <row r="20" spans="1:10" x14ac:dyDescent="0.35">
      <c r="A20">
        <v>700.97</v>
      </c>
      <c r="B20">
        <f t="shared" si="0"/>
        <v>974.12</v>
      </c>
      <c r="C20">
        <v>81.98</v>
      </c>
      <c r="D20">
        <f t="shared" si="1"/>
        <v>0.81980000000000008</v>
      </c>
      <c r="E20">
        <f t="shared" si="2"/>
        <v>81.431164999999993</v>
      </c>
      <c r="F20">
        <f t="shared" si="3"/>
        <v>0</v>
      </c>
      <c r="G20">
        <f t="shared" si="4"/>
        <v>0</v>
      </c>
      <c r="H20" s="1">
        <f t="shared" si="5"/>
        <v>0.81431164999999994</v>
      </c>
      <c r="I20" s="1">
        <f t="shared" si="6"/>
        <v>0.40715582499999997</v>
      </c>
      <c r="J20" s="1">
        <f t="shared" si="7"/>
        <v>8.1431164999999986E-3</v>
      </c>
    </row>
    <row r="21" spans="1:10" x14ac:dyDescent="0.35">
      <c r="A21">
        <v>754.9</v>
      </c>
      <c r="B21">
        <f t="shared" si="0"/>
        <v>1028.05</v>
      </c>
      <c r="C21">
        <v>89.254999999999995</v>
      </c>
      <c r="D21">
        <f t="shared" si="1"/>
        <v>0.89254999999999995</v>
      </c>
      <c r="E21">
        <f t="shared" si="2"/>
        <v>89.224049999999977</v>
      </c>
      <c r="F21">
        <f t="shared" si="3"/>
        <v>0</v>
      </c>
      <c r="G21">
        <f t="shared" si="4"/>
        <v>0</v>
      </c>
      <c r="H21" s="1">
        <f t="shared" si="5"/>
        <v>0.89224049999999977</v>
      </c>
      <c r="I21" s="1">
        <f t="shared" si="6"/>
        <v>0.44612024999999988</v>
      </c>
      <c r="J21" s="1">
        <f t="shared" si="7"/>
        <v>8.9224049999999978E-3</v>
      </c>
    </row>
    <row r="22" spans="1:10" x14ac:dyDescent="0.35">
      <c r="A22">
        <v>802.67</v>
      </c>
      <c r="B22">
        <f t="shared" si="0"/>
        <v>1075.82</v>
      </c>
      <c r="C22">
        <v>95.600999999999999</v>
      </c>
      <c r="D22">
        <f t="shared" si="1"/>
        <v>0.95601000000000003</v>
      </c>
      <c r="E22">
        <f t="shared" si="2"/>
        <v>96.126814999999993</v>
      </c>
      <c r="F22">
        <f t="shared" si="3"/>
        <v>0</v>
      </c>
      <c r="G22">
        <f t="shared" si="4"/>
        <v>0</v>
      </c>
      <c r="H22" s="1">
        <f t="shared" si="5"/>
        <v>0.96126814999999999</v>
      </c>
      <c r="I22" s="1">
        <f t="shared" si="6"/>
        <v>0.48063407499999999</v>
      </c>
      <c r="J22" s="1">
        <f t="shared" si="7"/>
        <v>9.6126814999999994E-3</v>
      </c>
    </row>
    <row r="23" spans="1:10" x14ac:dyDescent="0.35">
      <c r="A23">
        <v>839.65</v>
      </c>
      <c r="B23">
        <f t="shared" si="0"/>
        <v>1112.8</v>
      </c>
      <c r="C23">
        <v>100.554</v>
      </c>
      <c r="D23">
        <f t="shared" si="1"/>
        <v>1.0055400000000001</v>
      </c>
      <c r="E23">
        <f t="shared" si="2"/>
        <v>101.47042499999998</v>
      </c>
      <c r="F23">
        <f t="shared" si="3"/>
        <v>0</v>
      </c>
      <c r="G23">
        <f t="shared" si="4"/>
        <v>0</v>
      </c>
      <c r="H23" s="1">
        <f t="shared" si="5"/>
        <v>1.0147042499999999</v>
      </c>
      <c r="I23" s="1">
        <f t="shared" si="6"/>
        <v>0.50735212499999993</v>
      </c>
      <c r="J23" s="1">
        <f t="shared" si="7"/>
        <v>1.0147042499999998E-2</v>
      </c>
    </row>
    <row r="24" spans="1:10" x14ac:dyDescent="0.35">
      <c r="A24">
        <v>899.76</v>
      </c>
      <c r="B24">
        <f t="shared" si="0"/>
        <v>1172.9099999999999</v>
      </c>
      <c r="C24">
        <v>109.84699999999999</v>
      </c>
      <c r="D24">
        <f t="shared" si="1"/>
        <v>1.0984699999999998</v>
      </c>
      <c r="E24">
        <f t="shared" si="2"/>
        <v>110.15631999999997</v>
      </c>
      <c r="F24">
        <f t="shared" si="3"/>
        <v>0</v>
      </c>
      <c r="G24">
        <f t="shared" si="4"/>
        <v>0</v>
      </c>
      <c r="H24" s="1">
        <f t="shared" si="5"/>
        <v>1.1015631999999997</v>
      </c>
      <c r="I24" s="1">
        <f t="shared" si="6"/>
        <v>0.55078159999999987</v>
      </c>
      <c r="J24" s="1">
        <f t="shared" si="7"/>
        <v>1.1015631999999997E-2</v>
      </c>
    </row>
    <row r="25" spans="1:10" x14ac:dyDescent="0.35">
      <c r="A25">
        <v>950.62</v>
      </c>
      <c r="B25">
        <f t="shared" si="0"/>
        <v>1223.77</v>
      </c>
      <c r="C25">
        <v>116.96899999999999</v>
      </c>
      <c r="D25">
        <f t="shared" si="1"/>
        <v>1.1696899999999999</v>
      </c>
      <c r="E25">
        <f t="shared" si="2"/>
        <v>117.50558999999998</v>
      </c>
      <c r="F25">
        <f t="shared" si="3"/>
        <v>0</v>
      </c>
      <c r="G25">
        <f t="shared" si="4"/>
        <v>0</v>
      </c>
      <c r="H25" s="1">
        <f t="shared" si="5"/>
        <v>1.1750558999999998</v>
      </c>
      <c r="I25" s="1">
        <f t="shared" si="6"/>
        <v>0.58752794999999991</v>
      </c>
      <c r="J25" s="1">
        <f t="shared" si="7"/>
        <v>1.1750558999999999E-2</v>
      </c>
    </row>
    <row r="26" spans="1:10" x14ac:dyDescent="0.35">
      <c r="A26">
        <v>995.33</v>
      </c>
      <c r="B26">
        <f t="shared" si="0"/>
        <v>1268.48</v>
      </c>
      <c r="C26">
        <v>125.027</v>
      </c>
      <c r="D26">
        <f t="shared" si="1"/>
        <v>1.25027</v>
      </c>
      <c r="E26">
        <f t="shared" si="2"/>
        <v>123.966185</v>
      </c>
      <c r="F26">
        <f t="shared" si="3"/>
        <v>0</v>
      </c>
      <c r="G26">
        <f t="shared" si="4"/>
        <v>0</v>
      </c>
      <c r="H26" s="1">
        <f t="shared" si="5"/>
        <v>1.2396618500000001</v>
      </c>
      <c r="I26" s="1">
        <f t="shared" si="6"/>
        <v>0.61983092500000003</v>
      </c>
      <c r="J26" s="1">
        <f t="shared" si="7"/>
        <v>1.2396618500000001E-2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4378-C902-46A4-90E4-20EB50B8485F}">
  <dimension ref="A1:C41"/>
  <sheetViews>
    <sheetView topLeftCell="E1" workbookViewId="0">
      <selection activeCell="AB42" sqref="AB42"/>
    </sheetView>
  </sheetViews>
  <sheetFormatPr defaultRowHeight="14.5" x14ac:dyDescent="0.35"/>
  <cols>
    <col min="2" max="2" width="19.36328125" customWidth="1"/>
    <col min="3" max="3" width="18.54296875" customWidth="1"/>
  </cols>
  <sheetData>
    <row r="1" spans="1:3" x14ac:dyDescent="0.35">
      <c r="A1" t="s">
        <v>21</v>
      </c>
      <c r="B1" t="s">
        <v>30</v>
      </c>
      <c r="C1" t="s">
        <v>31</v>
      </c>
    </row>
    <row r="2" spans="1:3" x14ac:dyDescent="0.35">
      <c r="A2" t="s">
        <v>11</v>
      </c>
      <c r="B2" t="s">
        <v>22</v>
      </c>
      <c r="C2" t="s">
        <v>22</v>
      </c>
    </row>
    <row r="3" spans="1:3" x14ac:dyDescent="0.35">
      <c r="A3">
        <v>146.01</v>
      </c>
      <c r="B3">
        <v>8.8480000000000003E-2</v>
      </c>
      <c r="C3">
        <v>9.8750000000000004E-2</v>
      </c>
    </row>
    <row r="4" spans="1:3" x14ac:dyDescent="0.35">
      <c r="A4">
        <v>148.76</v>
      </c>
      <c r="B4">
        <v>8.9510000000000006E-2</v>
      </c>
      <c r="C4">
        <v>0.10104</v>
      </c>
    </row>
    <row r="5" spans="1:3" x14ac:dyDescent="0.35">
      <c r="A5">
        <v>198.35</v>
      </c>
      <c r="B5">
        <v>0.10752</v>
      </c>
      <c r="C5">
        <v>0.14308999999999999</v>
      </c>
    </row>
    <row r="6" spans="1:3" x14ac:dyDescent="0.35">
      <c r="A6">
        <v>217.63</v>
      </c>
      <c r="B6">
        <v>0.11388</v>
      </c>
      <c r="C6">
        <v>0.15989</v>
      </c>
    </row>
    <row r="7" spans="1:3" x14ac:dyDescent="0.35">
      <c r="A7">
        <v>272.73</v>
      </c>
      <c r="B7">
        <v>0.13000999999999999</v>
      </c>
      <c r="C7">
        <v>0.20616000000000001</v>
      </c>
    </row>
    <row r="8" spans="1:3" x14ac:dyDescent="0.35">
      <c r="A8">
        <v>289.26</v>
      </c>
      <c r="B8">
        <v>0.1351</v>
      </c>
      <c r="C8">
        <v>0.21879000000000001</v>
      </c>
    </row>
    <row r="9" spans="1:3" x14ac:dyDescent="0.35">
      <c r="A9">
        <v>336.09</v>
      </c>
      <c r="B9">
        <v>0.15126999999999999</v>
      </c>
      <c r="C9">
        <v>0.25663999999999998</v>
      </c>
    </row>
    <row r="10" spans="1:3" x14ac:dyDescent="0.35">
      <c r="A10">
        <v>371.9</v>
      </c>
      <c r="B10">
        <v>0.16474</v>
      </c>
      <c r="C10">
        <v>0.29654999999999998</v>
      </c>
    </row>
    <row r="11" spans="1:3" x14ac:dyDescent="0.35">
      <c r="A11">
        <v>382.92</v>
      </c>
      <c r="B11">
        <v>0.16902</v>
      </c>
      <c r="C11">
        <v>0.30703999999999998</v>
      </c>
    </row>
    <row r="12" spans="1:3" x14ac:dyDescent="0.35">
      <c r="A12">
        <v>418.73</v>
      </c>
      <c r="B12">
        <v>0.18386</v>
      </c>
      <c r="C12">
        <v>0.31556000000000001</v>
      </c>
    </row>
    <row r="13" spans="1:3" x14ac:dyDescent="0.35">
      <c r="A13">
        <v>440.77</v>
      </c>
      <c r="B13">
        <v>0.19431000000000001</v>
      </c>
      <c r="C13">
        <v>0.32045000000000001</v>
      </c>
    </row>
    <row r="14" spans="1:3" x14ac:dyDescent="0.35">
      <c r="A14">
        <v>465.56</v>
      </c>
      <c r="B14">
        <v>0.20760000000000001</v>
      </c>
      <c r="C14">
        <v>0.33249000000000001</v>
      </c>
    </row>
    <row r="15" spans="1:3" x14ac:dyDescent="0.35">
      <c r="A15">
        <v>504.13</v>
      </c>
      <c r="B15">
        <v>0.22805</v>
      </c>
      <c r="C15">
        <v>0.36595</v>
      </c>
    </row>
    <row r="16" spans="1:3" x14ac:dyDescent="0.35">
      <c r="A16">
        <v>512.4</v>
      </c>
      <c r="B16">
        <v>0.23193</v>
      </c>
      <c r="C16">
        <v>0.37452999999999997</v>
      </c>
    </row>
    <row r="17" spans="1:3" x14ac:dyDescent="0.35">
      <c r="A17">
        <v>553.72</v>
      </c>
      <c r="B17">
        <v>0.2495</v>
      </c>
      <c r="C17">
        <v>0.41654000000000002</v>
      </c>
    </row>
    <row r="18" spans="1:3" x14ac:dyDescent="0.35">
      <c r="A18">
        <v>573</v>
      </c>
      <c r="B18">
        <v>0.25763000000000003</v>
      </c>
      <c r="C18">
        <v>0.43380000000000002</v>
      </c>
    </row>
    <row r="19" spans="1:3" x14ac:dyDescent="0.35">
      <c r="A19">
        <v>586.78</v>
      </c>
      <c r="B19">
        <v>0.26379999999999998</v>
      </c>
      <c r="C19">
        <v>0.45014999999999999</v>
      </c>
    </row>
    <row r="20" spans="1:3" x14ac:dyDescent="0.35">
      <c r="A20">
        <v>617.08000000000004</v>
      </c>
      <c r="B20">
        <v>0.27861000000000002</v>
      </c>
      <c r="C20">
        <v>0.50466999999999995</v>
      </c>
    </row>
    <row r="21" spans="1:3" x14ac:dyDescent="0.35">
      <c r="A21">
        <v>625.34</v>
      </c>
      <c r="B21">
        <v>0.28294999999999998</v>
      </c>
      <c r="C21">
        <v>0.51644999999999996</v>
      </c>
    </row>
    <row r="22" spans="1:3" x14ac:dyDescent="0.35">
      <c r="A22">
        <v>647.38</v>
      </c>
      <c r="B22">
        <v>0.29559999999999997</v>
      </c>
      <c r="C22">
        <v>0.54791999999999996</v>
      </c>
    </row>
    <row r="23" spans="1:3" x14ac:dyDescent="0.35">
      <c r="A23">
        <v>652.89</v>
      </c>
      <c r="B23">
        <v>0.29888999999999999</v>
      </c>
      <c r="C23">
        <v>0.55922000000000005</v>
      </c>
    </row>
    <row r="24" spans="1:3" x14ac:dyDescent="0.35">
      <c r="A24">
        <v>666.67</v>
      </c>
      <c r="B24">
        <v>0.30946000000000001</v>
      </c>
      <c r="C24">
        <v>0.63458999999999999</v>
      </c>
    </row>
    <row r="25" spans="1:3" x14ac:dyDescent="0.35">
      <c r="A25">
        <v>672.18</v>
      </c>
      <c r="B25">
        <v>0.31662000000000001</v>
      </c>
      <c r="C25">
        <v>0.67515000000000003</v>
      </c>
    </row>
    <row r="26" spans="1:3" x14ac:dyDescent="0.35">
      <c r="A26">
        <v>677.69</v>
      </c>
      <c r="B26">
        <v>0.33413999999999999</v>
      </c>
      <c r="C26">
        <v>0.71413000000000004</v>
      </c>
    </row>
    <row r="27" spans="1:3" x14ac:dyDescent="0.35">
      <c r="A27">
        <v>680.44</v>
      </c>
      <c r="B27">
        <v>0.35013</v>
      </c>
      <c r="C27">
        <v>0.73501000000000005</v>
      </c>
    </row>
    <row r="28" spans="1:3" x14ac:dyDescent="0.35">
      <c r="A28">
        <v>694.21</v>
      </c>
      <c r="B28">
        <v>0.36847999999999997</v>
      </c>
      <c r="C28">
        <v>0.77278000000000002</v>
      </c>
    </row>
    <row r="29" spans="1:3" x14ac:dyDescent="0.35">
      <c r="A29">
        <v>699.72</v>
      </c>
      <c r="B29">
        <v>0.37113000000000002</v>
      </c>
      <c r="C29">
        <v>0.78097000000000005</v>
      </c>
    </row>
    <row r="30" spans="1:3" x14ac:dyDescent="0.35">
      <c r="A30">
        <v>749.31</v>
      </c>
      <c r="B30">
        <v>0.38807000000000003</v>
      </c>
      <c r="C30">
        <v>0.84075</v>
      </c>
    </row>
    <row r="31" spans="1:3" x14ac:dyDescent="0.35">
      <c r="A31">
        <v>752.07</v>
      </c>
      <c r="B31">
        <v>0.38933000000000001</v>
      </c>
      <c r="C31">
        <v>0.84414999999999996</v>
      </c>
    </row>
    <row r="32" spans="1:3" x14ac:dyDescent="0.35">
      <c r="A32">
        <v>804.41</v>
      </c>
      <c r="B32">
        <v>0.41646</v>
      </c>
      <c r="C32">
        <v>0.91968000000000005</v>
      </c>
    </row>
    <row r="33" spans="1:3" x14ac:dyDescent="0.35">
      <c r="A33">
        <v>807.16</v>
      </c>
      <c r="B33">
        <v>0.41760000000000003</v>
      </c>
      <c r="C33">
        <v>0.92398999999999998</v>
      </c>
    </row>
    <row r="34" spans="1:3" x14ac:dyDescent="0.35">
      <c r="A34">
        <v>856.75</v>
      </c>
      <c r="B34">
        <v>0.43323</v>
      </c>
      <c r="C34">
        <v>0.99939999999999996</v>
      </c>
    </row>
    <row r="35" spans="1:3" x14ac:dyDescent="0.35">
      <c r="A35">
        <v>873.28</v>
      </c>
      <c r="B35">
        <v>0.43880000000000002</v>
      </c>
      <c r="C35">
        <v>1.02356</v>
      </c>
    </row>
    <row r="36" spans="1:3" x14ac:dyDescent="0.35">
      <c r="A36">
        <v>920.11</v>
      </c>
      <c r="B36">
        <v>0.46283999999999997</v>
      </c>
      <c r="C36">
        <v>1.09172</v>
      </c>
    </row>
    <row r="37" spans="1:3" x14ac:dyDescent="0.35">
      <c r="A37">
        <v>922.87</v>
      </c>
      <c r="B37">
        <v>0.46411000000000002</v>
      </c>
      <c r="C37">
        <v>1.09581</v>
      </c>
    </row>
    <row r="38" spans="1:3" x14ac:dyDescent="0.35">
      <c r="A38">
        <v>958.68</v>
      </c>
      <c r="B38">
        <v>0.47732999999999998</v>
      </c>
      <c r="C38">
        <v>1.15045</v>
      </c>
    </row>
    <row r="39" spans="1:3" x14ac:dyDescent="0.35">
      <c r="A39">
        <v>980.72</v>
      </c>
      <c r="B39">
        <v>0.48526999999999998</v>
      </c>
      <c r="C39">
        <v>1.18235</v>
      </c>
    </row>
    <row r="40" spans="1:3" x14ac:dyDescent="0.35">
      <c r="A40">
        <v>1002.75</v>
      </c>
      <c r="B40">
        <v>0.49664000000000003</v>
      </c>
      <c r="C40">
        <v>1.2134</v>
      </c>
    </row>
    <row r="41" spans="1:3" x14ac:dyDescent="0.35">
      <c r="A41">
        <v>1016.53</v>
      </c>
      <c r="B41">
        <v>0.50634999999999997</v>
      </c>
      <c r="C41">
        <v>1.2327600000000001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5C61-73F1-44FD-83D1-1BC0D5CBFAA7}">
  <dimension ref="A1:F25"/>
  <sheetViews>
    <sheetView workbookViewId="0">
      <selection activeCell="E46" sqref="E46"/>
    </sheetView>
  </sheetViews>
  <sheetFormatPr defaultRowHeight="14.5" x14ac:dyDescent="0.35"/>
  <sheetData>
    <row r="1" spans="1:6" x14ac:dyDescent="0.35">
      <c r="D1" t="s">
        <v>27</v>
      </c>
    </row>
    <row r="2" spans="1:6" x14ac:dyDescent="0.35">
      <c r="A2">
        <v>29.23</v>
      </c>
      <c r="B2">
        <v>2.0313971599999993E-5</v>
      </c>
      <c r="D2">
        <v>300</v>
      </c>
      <c r="E2">
        <f>D2-273</f>
        <v>27</v>
      </c>
      <c r="F2">
        <v>0</v>
      </c>
    </row>
    <row r="3" spans="1:6" x14ac:dyDescent="0.35">
      <c r="A3">
        <v>100.07</v>
      </c>
      <c r="B3">
        <v>6.0100361959999991E-4</v>
      </c>
      <c r="D3">
        <v>345</v>
      </c>
      <c r="E3">
        <f t="shared" ref="E3:E22" si="0">D3-273</f>
        <v>72</v>
      </c>
      <c r="F3">
        <v>3.5370000000769998E-4</v>
      </c>
    </row>
    <row r="4" spans="1:6" x14ac:dyDescent="0.35">
      <c r="A4">
        <v>144.74</v>
      </c>
      <c r="B4">
        <v>9.8781187040000024E-4</v>
      </c>
      <c r="D4">
        <v>390</v>
      </c>
      <c r="E4">
        <f t="shared" si="0"/>
        <v>117</v>
      </c>
      <c r="F4">
        <v>7.2360000000921997E-4</v>
      </c>
    </row>
    <row r="5" spans="1:6" x14ac:dyDescent="0.35">
      <c r="A5">
        <v>198.63</v>
      </c>
      <c r="B5">
        <v>1.4757039075999998E-3</v>
      </c>
      <c r="D5">
        <v>435</v>
      </c>
      <c r="E5">
        <f t="shared" si="0"/>
        <v>162</v>
      </c>
      <c r="F5">
        <v>1.1097000000109001E-3</v>
      </c>
    </row>
    <row r="6" spans="1:6" x14ac:dyDescent="0.35">
      <c r="A6">
        <v>252.54</v>
      </c>
      <c r="B6">
        <v>1.9870230063999995E-3</v>
      </c>
      <c r="D6">
        <v>480</v>
      </c>
      <c r="E6">
        <f t="shared" si="0"/>
        <v>207</v>
      </c>
      <c r="F6">
        <v>1.5120000000126001E-3</v>
      </c>
    </row>
    <row r="7" spans="1:6" x14ac:dyDescent="0.35">
      <c r="A7">
        <v>307.99</v>
      </c>
      <c r="B7">
        <v>2.5372045603999998E-3</v>
      </c>
      <c r="D7">
        <v>525</v>
      </c>
      <c r="E7">
        <f t="shared" si="0"/>
        <v>252</v>
      </c>
      <c r="F7">
        <v>1.930500000014E-3</v>
      </c>
    </row>
    <row r="8" spans="1:6" x14ac:dyDescent="0.35">
      <c r="A8">
        <v>354.2</v>
      </c>
      <c r="B8">
        <v>3.0144965599999997E-3</v>
      </c>
      <c r="D8">
        <v>570</v>
      </c>
      <c r="E8">
        <f t="shared" si="0"/>
        <v>297</v>
      </c>
      <c r="F8">
        <v>2.3652000000162999E-3</v>
      </c>
    </row>
    <row r="9" spans="1:6" x14ac:dyDescent="0.35">
      <c r="A9">
        <v>400.41</v>
      </c>
      <c r="B9">
        <v>3.5088714724000008E-3</v>
      </c>
      <c r="D9">
        <v>615</v>
      </c>
      <c r="E9">
        <f t="shared" si="0"/>
        <v>342</v>
      </c>
      <c r="F9">
        <v>2.8161000000185999E-3</v>
      </c>
    </row>
    <row r="10" spans="1:6" x14ac:dyDescent="0.35">
      <c r="A10">
        <v>454.32</v>
      </c>
      <c r="B10">
        <v>4.1072142496E-3</v>
      </c>
      <c r="D10">
        <v>660</v>
      </c>
      <c r="E10">
        <f t="shared" si="0"/>
        <v>387</v>
      </c>
      <c r="F10">
        <v>3.2832000000205998E-3</v>
      </c>
    </row>
    <row r="11" spans="1:6" x14ac:dyDescent="0.35">
      <c r="A11">
        <v>503.62</v>
      </c>
      <c r="B11">
        <v>4.6747440176000002E-3</v>
      </c>
      <c r="D11">
        <v>705</v>
      </c>
      <c r="E11">
        <f t="shared" si="0"/>
        <v>432</v>
      </c>
      <c r="F11">
        <v>3.7665000000230001E-3</v>
      </c>
    </row>
    <row r="12" spans="1:6" x14ac:dyDescent="0.35">
      <c r="A12">
        <v>545.21</v>
      </c>
      <c r="B12">
        <v>5.1686385763999995E-3</v>
      </c>
      <c r="D12">
        <v>750</v>
      </c>
      <c r="E12">
        <f t="shared" si="0"/>
        <v>477</v>
      </c>
      <c r="F12">
        <v>4.2660000000255003E-3</v>
      </c>
    </row>
    <row r="13" spans="1:6" x14ac:dyDescent="0.35">
      <c r="A13">
        <v>599.13</v>
      </c>
      <c r="B13">
        <v>5.8295554275999998E-3</v>
      </c>
      <c r="D13">
        <v>795</v>
      </c>
      <c r="E13">
        <f t="shared" si="0"/>
        <v>522</v>
      </c>
      <c r="F13">
        <v>4.7817000000283001E-3</v>
      </c>
    </row>
    <row r="14" spans="1:6" x14ac:dyDescent="0.35">
      <c r="A14">
        <v>613.01</v>
      </c>
      <c r="B14">
        <v>6.0034518403999995E-3</v>
      </c>
      <c r="D14">
        <v>840</v>
      </c>
      <c r="E14">
        <f t="shared" si="0"/>
        <v>567</v>
      </c>
      <c r="F14">
        <v>5.3136000000315996E-3</v>
      </c>
    </row>
    <row r="15" spans="1:6" x14ac:dyDescent="0.35">
      <c r="A15">
        <v>623.83000000000004</v>
      </c>
      <c r="B15">
        <v>6.6199080000000033E-3</v>
      </c>
      <c r="D15">
        <v>885</v>
      </c>
      <c r="E15">
        <f t="shared" si="0"/>
        <v>612</v>
      </c>
      <c r="F15">
        <v>5.8617000000349001E-3</v>
      </c>
    </row>
    <row r="16" spans="1:6" x14ac:dyDescent="0.35">
      <c r="A16">
        <v>625.42999999999995</v>
      </c>
      <c r="B16">
        <v>6.7280680000000011E-3</v>
      </c>
      <c r="D16">
        <v>930</v>
      </c>
      <c r="E16">
        <f t="shared" si="0"/>
        <v>657</v>
      </c>
      <c r="F16">
        <v>7.2445900005997004E-3</v>
      </c>
    </row>
    <row r="17" spans="1:6" x14ac:dyDescent="0.35">
      <c r="A17">
        <v>633.16999999999996</v>
      </c>
      <c r="B17">
        <v>7.1634064999999995E-3</v>
      </c>
      <c r="D17">
        <v>975</v>
      </c>
      <c r="E17">
        <f t="shared" si="0"/>
        <v>702</v>
      </c>
      <c r="F17">
        <v>7.9754400000786995E-3</v>
      </c>
    </row>
    <row r="18" spans="1:6" x14ac:dyDescent="0.35">
      <c r="A18">
        <v>657.82</v>
      </c>
      <c r="B18">
        <v>7.5195989999999992E-3</v>
      </c>
      <c r="D18">
        <v>1020</v>
      </c>
      <c r="E18">
        <f t="shared" si="0"/>
        <v>747</v>
      </c>
      <c r="F18">
        <v>8.6256900000571003E-3</v>
      </c>
    </row>
    <row r="19" spans="1:6" x14ac:dyDescent="0.35">
      <c r="A19">
        <v>700.97</v>
      </c>
      <c r="B19">
        <v>8.1431164999999986E-3</v>
      </c>
      <c r="D19">
        <v>1065</v>
      </c>
      <c r="E19">
        <f t="shared" si="0"/>
        <v>792</v>
      </c>
      <c r="F19">
        <v>9.2759400000578009E-3</v>
      </c>
    </row>
    <row r="20" spans="1:6" x14ac:dyDescent="0.35">
      <c r="A20">
        <v>754.9</v>
      </c>
      <c r="B20">
        <v>8.9224049999999978E-3</v>
      </c>
      <c r="D20">
        <v>1110</v>
      </c>
      <c r="E20">
        <f t="shared" si="0"/>
        <v>837</v>
      </c>
      <c r="F20">
        <v>9.9261900000584997E-3</v>
      </c>
    </row>
    <row r="21" spans="1:6" x14ac:dyDescent="0.35">
      <c r="A21">
        <v>802.67</v>
      </c>
      <c r="B21">
        <v>9.6126814999999994E-3</v>
      </c>
      <c r="D21">
        <v>1155</v>
      </c>
      <c r="E21">
        <f t="shared" si="0"/>
        <v>882</v>
      </c>
      <c r="F21">
        <v>1.0576440000059001E-2</v>
      </c>
    </row>
    <row r="22" spans="1:6" x14ac:dyDescent="0.35">
      <c r="A22">
        <v>839.65</v>
      </c>
      <c r="B22">
        <v>1.0147042499999998E-2</v>
      </c>
      <c r="D22">
        <v>1200</v>
      </c>
      <c r="E22">
        <f t="shared" si="0"/>
        <v>927</v>
      </c>
      <c r="F22">
        <v>1.122669000006E-2</v>
      </c>
    </row>
    <row r="23" spans="1:6" x14ac:dyDescent="0.35">
      <c r="A23">
        <v>899.76</v>
      </c>
      <c r="B23">
        <v>1.1015631999999997E-2</v>
      </c>
    </row>
    <row r="24" spans="1:6" x14ac:dyDescent="0.35">
      <c r="A24">
        <v>950.62</v>
      </c>
      <c r="B24">
        <v>1.1750558999999999E-2</v>
      </c>
    </row>
    <row r="25" spans="1:6" x14ac:dyDescent="0.35">
      <c r="A25">
        <v>995.33</v>
      </c>
      <c r="B25">
        <v>1.2396618500000001E-2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CTE </vt:lpstr>
      <vt:lpstr>BMI_1350_50wt%_U</vt:lpstr>
      <vt:lpstr>Bagchi_JMSE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Wenfeng</dc:creator>
  <cp:lastModifiedBy>Liu, Wenfeng</cp:lastModifiedBy>
  <dcterms:created xsi:type="dcterms:W3CDTF">2015-06-05T18:17:20Z</dcterms:created>
  <dcterms:modified xsi:type="dcterms:W3CDTF">2022-08-22T04:06:33Z</dcterms:modified>
</cp:coreProperties>
</file>