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uctint-my.sharepoint.com/personal/mdrucker_structint_com/Documents/2100555 - DOE BISON Eval of Metal Fuel Perf in LWR/~PHASE 1 Material &amp; Behavior Models/models/Specific_Heat/"/>
    </mc:Choice>
  </mc:AlternateContent>
  <xr:revisionPtr revIDLastSave="163" documentId="13_ncr:40009_{6972F540-B1D9-422B-82FF-4161AC7DE190}" xr6:coauthVersionLast="47" xr6:coauthVersionMax="47" xr10:uidLastSave="{66044D90-96ED-40EB-BF6E-46482ED15148}"/>
  <bookViews>
    <workbookView xWindow="-120" yWindow="-120" windowWidth="29040" windowHeight="15840" xr2:uid="{00000000-000D-0000-FFFF-FFFF00000000}"/>
  </bookViews>
  <sheets>
    <sheet name="U_Zr_specific_heat" sheetId="1" r:id="rId1"/>
    <sheet name="UTK_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4" i="1"/>
  <c r="D67" i="1"/>
  <c r="D66" i="1"/>
  <c r="D65" i="1"/>
  <c r="D64" i="1"/>
  <c r="D63" i="1"/>
  <c r="D62" i="1"/>
  <c r="D6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C3" i="2"/>
  <c r="C4" i="2"/>
  <c r="D4" i="2"/>
  <c r="C5" i="2"/>
  <c r="D5" i="2" s="1"/>
  <c r="D3" i="2"/>
  <c r="B4" i="1" l="1"/>
  <c r="L4" i="1" s="1"/>
  <c r="B5" i="1"/>
  <c r="L5" i="1" s="1"/>
  <c r="B6" i="1"/>
  <c r="L6" i="1" s="1"/>
  <c r="B7" i="1"/>
  <c r="L7" i="1" s="1"/>
  <c r="B8" i="1"/>
  <c r="L8" i="1" s="1"/>
  <c r="B9" i="1"/>
  <c r="L9" i="1" s="1"/>
  <c r="B10" i="1"/>
  <c r="L10" i="1" s="1"/>
  <c r="B11" i="1"/>
  <c r="L11" i="1" s="1"/>
  <c r="B12" i="1"/>
  <c r="L12" i="1" s="1"/>
  <c r="B13" i="1"/>
  <c r="L13" i="1" s="1"/>
  <c r="B14" i="1"/>
  <c r="L14" i="1" s="1"/>
  <c r="B15" i="1"/>
  <c r="L15" i="1" s="1"/>
  <c r="B16" i="1"/>
  <c r="L16" i="1" s="1"/>
  <c r="B17" i="1"/>
  <c r="L17" i="1" s="1"/>
  <c r="B18" i="1"/>
  <c r="L18" i="1" s="1"/>
  <c r="B19" i="1"/>
  <c r="L19" i="1" s="1"/>
  <c r="B20" i="1"/>
  <c r="L20" i="1" s="1"/>
  <c r="B21" i="1"/>
  <c r="L21" i="1" s="1"/>
  <c r="B22" i="1"/>
  <c r="L22" i="1" s="1"/>
  <c r="B23" i="1"/>
  <c r="L23" i="1" s="1"/>
  <c r="B24" i="1"/>
  <c r="L24" i="1" s="1"/>
  <c r="B25" i="1"/>
  <c r="L25" i="1" s="1"/>
  <c r="B26" i="1"/>
  <c r="L26" i="1" s="1"/>
  <c r="B27" i="1"/>
  <c r="L27" i="1" s="1"/>
  <c r="B28" i="1"/>
  <c r="L28" i="1" s="1"/>
  <c r="B29" i="1"/>
  <c r="L29" i="1" s="1"/>
  <c r="B30" i="1"/>
  <c r="L30" i="1" s="1"/>
  <c r="B31" i="1"/>
  <c r="L31" i="1" s="1"/>
  <c r="B32" i="1"/>
  <c r="L32" i="1" s="1"/>
  <c r="B33" i="1"/>
  <c r="L33" i="1" s="1"/>
  <c r="B34" i="1"/>
  <c r="L34" i="1" s="1"/>
  <c r="B35" i="1"/>
  <c r="L35" i="1" s="1"/>
  <c r="B36" i="1"/>
  <c r="L36" i="1" s="1"/>
  <c r="B37" i="1"/>
  <c r="L37" i="1" s="1"/>
  <c r="B38" i="1"/>
  <c r="L38" i="1" s="1"/>
  <c r="B39" i="1"/>
  <c r="L39" i="1" s="1"/>
  <c r="B40" i="1"/>
  <c r="L40" i="1" s="1"/>
  <c r="B41" i="1"/>
  <c r="L41" i="1" s="1"/>
  <c r="B42" i="1"/>
  <c r="L42" i="1" s="1"/>
  <c r="B43" i="1"/>
  <c r="L43" i="1" s="1"/>
  <c r="B44" i="1"/>
  <c r="L44" i="1" s="1"/>
  <c r="B45" i="1"/>
  <c r="L45" i="1" s="1"/>
  <c r="B46" i="1"/>
  <c r="L46" i="1" s="1"/>
  <c r="B47" i="1"/>
  <c r="L47" i="1" s="1"/>
  <c r="B48" i="1"/>
  <c r="L48" i="1" s="1"/>
  <c r="B49" i="1"/>
  <c r="L49" i="1" s="1"/>
  <c r="B50" i="1"/>
  <c r="L50" i="1" s="1"/>
  <c r="B51" i="1"/>
  <c r="L51" i="1" s="1"/>
  <c r="B52" i="1"/>
  <c r="L52" i="1" s="1"/>
  <c r="B53" i="1"/>
  <c r="L53" i="1" s="1"/>
  <c r="B54" i="1"/>
  <c r="L54" i="1" s="1"/>
  <c r="B55" i="1"/>
  <c r="L55" i="1" s="1"/>
  <c r="B56" i="1"/>
  <c r="L56" i="1" s="1"/>
  <c r="B57" i="1"/>
  <c r="L57" i="1" s="1"/>
  <c r="B58" i="1"/>
  <c r="L58" i="1" s="1"/>
  <c r="B59" i="1"/>
  <c r="L59" i="1" s="1"/>
  <c r="B60" i="1"/>
  <c r="L60" i="1" s="1"/>
  <c r="B61" i="1"/>
  <c r="L61" i="1" s="1"/>
  <c r="B62" i="1"/>
  <c r="L62" i="1" s="1"/>
  <c r="B63" i="1"/>
  <c r="L63" i="1" s="1"/>
  <c r="B64" i="1"/>
  <c r="L64" i="1" s="1"/>
  <c r="B65" i="1"/>
  <c r="L65" i="1" s="1"/>
  <c r="B66" i="1"/>
  <c r="L66" i="1" s="1"/>
  <c r="B67" i="1"/>
  <c r="L67" i="1" s="1"/>
  <c r="B3" i="1"/>
  <c r="L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/>
</calcChain>
</file>

<file path=xl/sharedStrings.xml><?xml version="1.0" encoding="utf-8"?>
<sst xmlns="http://schemas.openxmlformats.org/spreadsheetml/2006/main" count="21" uniqueCount="16">
  <si>
    <t>T</t>
  </si>
  <si>
    <t>J/g-K</t>
  </si>
  <si>
    <t>Cp (Neumann-Kopp Rule)</t>
  </si>
  <si>
    <t>Cp (Measured)</t>
  </si>
  <si>
    <t>J/mol-K</t>
  </si>
  <si>
    <t>MA</t>
  </si>
  <si>
    <t>C</t>
  </si>
  <si>
    <t>K</t>
  </si>
  <si>
    <t>Federov model</t>
  </si>
  <si>
    <t>J/kg/K</t>
  </si>
  <si>
    <t>Cal/mol-K</t>
  </si>
  <si>
    <t>A</t>
  </si>
  <si>
    <t>B</t>
  </si>
  <si>
    <t>J/kg-K</t>
  </si>
  <si>
    <t>Enthalpy</t>
  </si>
  <si>
    <t>cal/g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</si>
</sst>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U_Zr_specific_heat!$A$3:$A$67</c:f>
              <c:numCache>
                <c:formatCode>General</c:formatCode>
                <c:ptCount val="65"/>
                <c:pt idx="0">
                  <c:v>23.18</c:v>
                </c:pt>
                <c:pt idx="1">
                  <c:v>49.64</c:v>
                </c:pt>
                <c:pt idx="2">
                  <c:v>53.29</c:v>
                </c:pt>
                <c:pt idx="3">
                  <c:v>65.62</c:v>
                </c:pt>
                <c:pt idx="4">
                  <c:v>102.58</c:v>
                </c:pt>
                <c:pt idx="5">
                  <c:v>102.64</c:v>
                </c:pt>
                <c:pt idx="6">
                  <c:v>153.81</c:v>
                </c:pt>
                <c:pt idx="7">
                  <c:v>157.24</c:v>
                </c:pt>
                <c:pt idx="8">
                  <c:v>164.3</c:v>
                </c:pt>
                <c:pt idx="9">
                  <c:v>201.44</c:v>
                </c:pt>
                <c:pt idx="10">
                  <c:v>206.64</c:v>
                </c:pt>
                <c:pt idx="11">
                  <c:v>241.93</c:v>
                </c:pt>
                <c:pt idx="12">
                  <c:v>245.45</c:v>
                </c:pt>
                <c:pt idx="13">
                  <c:v>250.81</c:v>
                </c:pt>
                <c:pt idx="14">
                  <c:v>294.91000000000003</c:v>
                </c:pt>
                <c:pt idx="15">
                  <c:v>300.13</c:v>
                </c:pt>
                <c:pt idx="16">
                  <c:v>324.91000000000003</c:v>
                </c:pt>
                <c:pt idx="17">
                  <c:v>353.06</c:v>
                </c:pt>
                <c:pt idx="18">
                  <c:v>376.09</c:v>
                </c:pt>
                <c:pt idx="19">
                  <c:v>402.45</c:v>
                </c:pt>
                <c:pt idx="20">
                  <c:v>448.31</c:v>
                </c:pt>
                <c:pt idx="21">
                  <c:v>448.42</c:v>
                </c:pt>
                <c:pt idx="22">
                  <c:v>494.29</c:v>
                </c:pt>
                <c:pt idx="23">
                  <c:v>503.01</c:v>
                </c:pt>
                <c:pt idx="24">
                  <c:v>531.35</c:v>
                </c:pt>
                <c:pt idx="25">
                  <c:v>543.74</c:v>
                </c:pt>
                <c:pt idx="26">
                  <c:v>548.86</c:v>
                </c:pt>
                <c:pt idx="27">
                  <c:v>559.66999999999996</c:v>
                </c:pt>
                <c:pt idx="28">
                  <c:v>570.32000000000005</c:v>
                </c:pt>
                <c:pt idx="29">
                  <c:v>572.16999999999996</c:v>
                </c:pt>
                <c:pt idx="30">
                  <c:v>577.53</c:v>
                </c:pt>
                <c:pt idx="31">
                  <c:v>579.42999999999995</c:v>
                </c:pt>
                <c:pt idx="32">
                  <c:v>588.41999999999996</c:v>
                </c:pt>
                <c:pt idx="33">
                  <c:v>592.95000000000005</c:v>
                </c:pt>
                <c:pt idx="34">
                  <c:v>593.96</c:v>
                </c:pt>
                <c:pt idx="35">
                  <c:v>594.29999999999995</c:v>
                </c:pt>
                <c:pt idx="36">
                  <c:v>601.69000000000005</c:v>
                </c:pt>
                <c:pt idx="37">
                  <c:v>603.54999999999995</c:v>
                </c:pt>
                <c:pt idx="38">
                  <c:v>607.13</c:v>
                </c:pt>
                <c:pt idx="39">
                  <c:v>614.04</c:v>
                </c:pt>
                <c:pt idx="40">
                  <c:v>617.07000000000005</c:v>
                </c:pt>
                <c:pt idx="41">
                  <c:v>621.62</c:v>
                </c:pt>
                <c:pt idx="42">
                  <c:v>626.54</c:v>
                </c:pt>
                <c:pt idx="43">
                  <c:v>633.48</c:v>
                </c:pt>
                <c:pt idx="44">
                  <c:v>651.13</c:v>
                </c:pt>
                <c:pt idx="45">
                  <c:v>654.72</c:v>
                </c:pt>
                <c:pt idx="46">
                  <c:v>675.9</c:v>
                </c:pt>
                <c:pt idx="47">
                  <c:v>702.33</c:v>
                </c:pt>
                <c:pt idx="48">
                  <c:v>705.89</c:v>
                </c:pt>
                <c:pt idx="49">
                  <c:v>730.59</c:v>
                </c:pt>
                <c:pt idx="50">
                  <c:v>760.54</c:v>
                </c:pt>
                <c:pt idx="51">
                  <c:v>765.85</c:v>
                </c:pt>
                <c:pt idx="52">
                  <c:v>785.24</c:v>
                </c:pt>
                <c:pt idx="53">
                  <c:v>804.64</c:v>
                </c:pt>
                <c:pt idx="54">
                  <c:v>809.91</c:v>
                </c:pt>
                <c:pt idx="55">
                  <c:v>836.38</c:v>
                </c:pt>
                <c:pt idx="56">
                  <c:v>857.54</c:v>
                </c:pt>
                <c:pt idx="57">
                  <c:v>866.33</c:v>
                </c:pt>
                <c:pt idx="58">
                  <c:v>892.76</c:v>
                </c:pt>
                <c:pt idx="59">
                  <c:v>898.03</c:v>
                </c:pt>
                <c:pt idx="60">
                  <c:v>929.79</c:v>
                </c:pt>
                <c:pt idx="61">
                  <c:v>956.23</c:v>
                </c:pt>
                <c:pt idx="62">
                  <c:v>975.67</c:v>
                </c:pt>
                <c:pt idx="63">
                  <c:v>998.57</c:v>
                </c:pt>
                <c:pt idx="64">
                  <c:v>998.58</c:v>
                </c:pt>
              </c:numCache>
            </c:numRef>
          </c:xVal>
          <c:yVal>
            <c:numRef>
              <c:f>U_Zr_specific_heat!$C$3:$C$67</c:f>
              <c:numCache>
                <c:formatCode>General</c:formatCode>
                <c:ptCount val="65"/>
                <c:pt idx="0">
                  <c:v>0.23491000000000001</c:v>
                </c:pt>
                <c:pt idx="1">
                  <c:v>0.22325999999999999</c:v>
                </c:pt>
                <c:pt idx="2">
                  <c:v>0.21751999999999999</c:v>
                </c:pt>
                <c:pt idx="3">
                  <c:v>0.20544000000000001</c:v>
                </c:pt>
                <c:pt idx="4">
                  <c:v>0.19939000000000001</c:v>
                </c:pt>
                <c:pt idx="5">
                  <c:v>0.19939999999999999</c:v>
                </c:pt>
                <c:pt idx="6">
                  <c:v>0.20846000000000001</c:v>
                </c:pt>
                <c:pt idx="7">
                  <c:v>0.20918</c:v>
                </c:pt>
                <c:pt idx="8">
                  <c:v>0.21059</c:v>
                </c:pt>
                <c:pt idx="9">
                  <c:v>0.2145</c:v>
                </c:pt>
                <c:pt idx="10">
                  <c:v>0.21440999999999999</c:v>
                </c:pt>
                <c:pt idx="11">
                  <c:v>0.21190999999999999</c:v>
                </c:pt>
                <c:pt idx="12">
                  <c:v>0.2117</c:v>
                </c:pt>
                <c:pt idx="13">
                  <c:v>0.21148</c:v>
                </c:pt>
                <c:pt idx="14">
                  <c:v>0.2145</c:v>
                </c:pt>
                <c:pt idx="15">
                  <c:v>0.21548999999999999</c:v>
                </c:pt>
                <c:pt idx="16">
                  <c:v>0.22356000000000001</c:v>
                </c:pt>
                <c:pt idx="17">
                  <c:v>0.23441999999999999</c:v>
                </c:pt>
                <c:pt idx="18">
                  <c:v>0.24168999999999999</c:v>
                </c:pt>
                <c:pt idx="19">
                  <c:v>0.24826000000000001</c:v>
                </c:pt>
                <c:pt idx="20">
                  <c:v>0.25678000000000001</c:v>
                </c:pt>
                <c:pt idx="21">
                  <c:v>0.25679999999999997</c:v>
                </c:pt>
                <c:pt idx="22">
                  <c:v>0.26284000000000002</c:v>
                </c:pt>
                <c:pt idx="23">
                  <c:v>0.26517000000000002</c:v>
                </c:pt>
                <c:pt idx="24">
                  <c:v>0.27794999999999997</c:v>
                </c:pt>
                <c:pt idx="25">
                  <c:v>0.29909000000000002</c:v>
                </c:pt>
                <c:pt idx="26">
                  <c:v>0.31147999999999998</c:v>
                </c:pt>
                <c:pt idx="27">
                  <c:v>0.33534999999999998</c:v>
                </c:pt>
                <c:pt idx="28">
                  <c:v>0.37159999999999999</c:v>
                </c:pt>
                <c:pt idx="29">
                  <c:v>0.42296</c:v>
                </c:pt>
                <c:pt idx="30">
                  <c:v>0.46223999999999998</c:v>
                </c:pt>
                <c:pt idx="31">
                  <c:v>0.53776000000000002</c:v>
                </c:pt>
                <c:pt idx="32">
                  <c:v>0.63444</c:v>
                </c:pt>
                <c:pt idx="33">
                  <c:v>0.71972000000000003</c:v>
                </c:pt>
                <c:pt idx="34">
                  <c:v>0.77644000000000002</c:v>
                </c:pt>
                <c:pt idx="35">
                  <c:v>0.96677000000000002</c:v>
                </c:pt>
                <c:pt idx="36">
                  <c:v>1.1571</c:v>
                </c:pt>
                <c:pt idx="37">
                  <c:v>1.1989000000000001</c:v>
                </c:pt>
                <c:pt idx="38">
                  <c:v>1.24471</c:v>
                </c:pt>
                <c:pt idx="39">
                  <c:v>1.16012</c:v>
                </c:pt>
                <c:pt idx="40">
                  <c:v>0.87914999999999999</c:v>
                </c:pt>
                <c:pt idx="41">
                  <c:v>0.45921000000000001</c:v>
                </c:pt>
                <c:pt idx="42">
                  <c:v>0.24773000000000001</c:v>
                </c:pt>
                <c:pt idx="43">
                  <c:v>0.18126999999999999</c:v>
                </c:pt>
                <c:pt idx="44">
                  <c:v>0.19334999999999999</c:v>
                </c:pt>
                <c:pt idx="45">
                  <c:v>0.19991</c:v>
                </c:pt>
                <c:pt idx="46">
                  <c:v>0.23263</c:v>
                </c:pt>
                <c:pt idx="47">
                  <c:v>0.23857</c:v>
                </c:pt>
                <c:pt idx="48">
                  <c:v>0.23866999999999999</c:v>
                </c:pt>
                <c:pt idx="49">
                  <c:v>0.24471000000000001</c:v>
                </c:pt>
                <c:pt idx="50">
                  <c:v>0.24102000000000001</c:v>
                </c:pt>
                <c:pt idx="51">
                  <c:v>0.23866999999999999</c:v>
                </c:pt>
                <c:pt idx="52">
                  <c:v>0.22772999999999999</c:v>
                </c:pt>
                <c:pt idx="53">
                  <c:v>0.21843000000000001</c:v>
                </c:pt>
                <c:pt idx="54">
                  <c:v>0.21751999999999999</c:v>
                </c:pt>
                <c:pt idx="55">
                  <c:v>0.22961000000000001</c:v>
                </c:pt>
                <c:pt idx="56">
                  <c:v>0.21623999999999999</c:v>
                </c:pt>
                <c:pt idx="57">
                  <c:v>0.20846000000000001</c:v>
                </c:pt>
                <c:pt idx="58">
                  <c:v>0.19636999999999999</c:v>
                </c:pt>
                <c:pt idx="59">
                  <c:v>0.19534000000000001</c:v>
                </c:pt>
                <c:pt idx="60">
                  <c:v>0.19334999999999999</c:v>
                </c:pt>
                <c:pt idx="61">
                  <c:v>0.19766</c:v>
                </c:pt>
                <c:pt idx="62">
                  <c:v>0.20241999999999999</c:v>
                </c:pt>
                <c:pt idx="63">
                  <c:v>0.20794000000000001</c:v>
                </c:pt>
                <c:pt idx="64">
                  <c:v>0.20794000000000001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E2E-8330-AB16903A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7296"/>
        <c:axId val="445957624"/>
      </c:scatterChart>
      <c:valAx>
        <c:axId val="445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7624"/>
        <c:crosses val="autoZero"/>
        <c:crossBetween val="midCat"/>
      </c:valAx>
      <c:valAx>
        <c:axId val="4459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74286725083882E-2"/>
          <c:y val="0.10356720161242271"/>
          <c:w val="0.85299805950698215"/>
          <c:h val="0.7724444927176477"/>
        </c:manualLayout>
      </c:layout>
      <c:scatterChart>
        <c:scatterStyle val="lineMarker"/>
        <c:varyColors val="0"/>
        <c:ser>
          <c:idx val="0"/>
          <c:order val="0"/>
          <c:tx>
            <c:v>Neumann-Kopp rule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U_Zr_specific_heat!$B$3:$B$500</c:f>
              <c:numCache>
                <c:formatCode>General</c:formatCode>
                <c:ptCount val="498"/>
                <c:pt idx="0">
                  <c:v>296.33</c:v>
                </c:pt>
                <c:pt idx="1">
                  <c:v>322.78999999999996</c:v>
                </c:pt>
                <c:pt idx="2">
                  <c:v>326.44</c:v>
                </c:pt>
                <c:pt idx="3">
                  <c:v>338.77</c:v>
                </c:pt>
                <c:pt idx="4">
                  <c:v>375.72999999999996</c:v>
                </c:pt>
                <c:pt idx="5">
                  <c:v>375.78999999999996</c:v>
                </c:pt>
                <c:pt idx="6">
                  <c:v>426.96</c:v>
                </c:pt>
                <c:pt idx="7">
                  <c:v>430.39</c:v>
                </c:pt>
                <c:pt idx="8">
                  <c:v>437.45</c:v>
                </c:pt>
                <c:pt idx="9">
                  <c:v>474.59</c:v>
                </c:pt>
                <c:pt idx="10">
                  <c:v>479.78999999999996</c:v>
                </c:pt>
                <c:pt idx="11">
                  <c:v>515.07999999999993</c:v>
                </c:pt>
                <c:pt idx="12">
                  <c:v>518.59999999999991</c:v>
                </c:pt>
                <c:pt idx="13">
                  <c:v>523.96</c:v>
                </c:pt>
                <c:pt idx="14">
                  <c:v>568.05999999999995</c:v>
                </c:pt>
                <c:pt idx="15">
                  <c:v>573.28</c:v>
                </c:pt>
                <c:pt idx="16">
                  <c:v>598.05999999999995</c:v>
                </c:pt>
                <c:pt idx="17">
                  <c:v>626.21</c:v>
                </c:pt>
                <c:pt idx="18">
                  <c:v>649.24</c:v>
                </c:pt>
                <c:pt idx="19">
                  <c:v>675.59999999999991</c:v>
                </c:pt>
                <c:pt idx="20">
                  <c:v>721.46</c:v>
                </c:pt>
                <c:pt idx="21">
                  <c:v>721.56999999999994</c:v>
                </c:pt>
                <c:pt idx="22">
                  <c:v>767.44</c:v>
                </c:pt>
                <c:pt idx="23">
                  <c:v>776.16</c:v>
                </c:pt>
                <c:pt idx="24">
                  <c:v>804.5</c:v>
                </c:pt>
                <c:pt idx="25">
                  <c:v>816.89</c:v>
                </c:pt>
                <c:pt idx="26">
                  <c:v>822.01</c:v>
                </c:pt>
                <c:pt idx="27">
                  <c:v>832.81999999999994</c:v>
                </c:pt>
                <c:pt idx="28">
                  <c:v>843.47</c:v>
                </c:pt>
                <c:pt idx="29">
                  <c:v>845.31999999999994</c:v>
                </c:pt>
                <c:pt idx="30">
                  <c:v>850.68</c:v>
                </c:pt>
                <c:pt idx="31">
                  <c:v>852.57999999999993</c:v>
                </c:pt>
                <c:pt idx="32">
                  <c:v>861.56999999999994</c:v>
                </c:pt>
                <c:pt idx="33">
                  <c:v>866.1</c:v>
                </c:pt>
                <c:pt idx="34">
                  <c:v>867.11</c:v>
                </c:pt>
                <c:pt idx="35">
                  <c:v>867.44999999999993</c:v>
                </c:pt>
                <c:pt idx="36">
                  <c:v>874.84</c:v>
                </c:pt>
                <c:pt idx="37">
                  <c:v>876.69999999999993</c:v>
                </c:pt>
                <c:pt idx="38">
                  <c:v>880.28</c:v>
                </c:pt>
                <c:pt idx="39">
                  <c:v>887.18999999999994</c:v>
                </c:pt>
                <c:pt idx="40">
                  <c:v>890.22</c:v>
                </c:pt>
                <c:pt idx="41">
                  <c:v>894.77</c:v>
                </c:pt>
                <c:pt idx="42">
                  <c:v>899.68999999999994</c:v>
                </c:pt>
                <c:pt idx="43">
                  <c:v>906.63</c:v>
                </c:pt>
                <c:pt idx="44">
                  <c:v>924.28</c:v>
                </c:pt>
                <c:pt idx="45">
                  <c:v>927.87</c:v>
                </c:pt>
                <c:pt idx="46">
                  <c:v>949.05</c:v>
                </c:pt>
                <c:pt idx="47">
                  <c:v>975.48</c:v>
                </c:pt>
                <c:pt idx="48">
                  <c:v>979.04</c:v>
                </c:pt>
                <c:pt idx="49">
                  <c:v>1003.74</c:v>
                </c:pt>
                <c:pt idx="50">
                  <c:v>1033.69</c:v>
                </c:pt>
                <c:pt idx="51">
                  <c:v>1039</c:v>
                </c:pt>
                <c:pt idx="52">
                  <c:v>1058.3899999999999</c:v>
                </c:pt>
                <c:pt idx="53">
                  <c:v>1077.79</c:v>
                </c:pt>
                <c:pt idx="54">
                  <c:v>1083.06</c:v>
                </c:pt>
                <c:pt idx="55">
                  <c:v>1109.53</c:v>
                </c:pt>
                <c:pt idx="56">
                  <c:v>1130.69</c:v>
                </c:pt>
                <c:pt idx="57">
                  <c:v>1139.48</c:v>
                </c:pt>
                <c:pt idx="58">
                  <c:v>1165.9099999999999</c:v>
                </c:pt>
                <c:pt idx="59">
                  <c:v>1171.1799999999998</c:v>
                </c:pt>
                <c:pt idx="60">
                  <c:v>1202.94</c:v>
                </c:pt>
                <c:pt idx="61">
                  <c:v>1229.3800000000001</c:v>
                </c:pt>
                <c:pt idx="62">
                  <c:v>1248.82</c:v>
                </c:pt>
                <c:pt idx="63">
                  <c:v>1271.72</c:v>
                </c:pt>
                <c:pt idx="64">
                  <c:v>1271.73</c:v>
                </c:pt>
              </c:numCache>
            </c:numRef>
          </c:xVal>
          <c:yVal>
            <c:numRef>
              <c:f>U_Zr_specific_heat!$I$3:$I$500</c:f>
              <c:numCache>
                <c:formatCode>General</c:formatCode>
                <c:ptCount val="498"/>
                <c:pt idx="0">
                  <c:v>21.607980000000001</c:v>
                </c:pt>
                <c:pt idx="1">
                  <c:v>21.607980000000001</c:v>
                </c:pt>
                <c:pt idx="2">
                  <c:v>21.786779999999997</c:v>
                </c:pt>
                <c:pt idx="3">
                  <c:v>22.476650000000003</c:v>
                </c:pt>
                <c:pt idx="4">
                  <c:v>23.857880000000002</c:v>
                </c:pt>
                <c:pt idx="5">
                  <c:v>23.859369999999998</c:v>
                </c:pt>
                <c:pt idx="6">
                  <c:v>23.029440000000001</c:v>
                </c:pt>
                <c:pt idx="7">
                  <c:v>22.957919999999998</c:v>
                </c:pt>
                <c:pt idx="8">
                  <c:v>23.857880000000002</c:v>
                </c:pt>
                <c:pt idx="9">
                  <c:v>24.219950000000001</c:v>
                </c:pt>
                <c:pt idx="10">
                  <c:v>24.307860000000002</c:v>
                </c:pt>
                <c:pt idx="11">
                  <c:v>25.659289999999999</c:v>
                </c:pt>
                <c:pt idx="12">
                  <c:v>25.207819999999998</c:v>
                </c:pt>
                <c:pt idx="13">
                  <c:v>25.2257</c:v>
                </c:pt>
                <c:pt idx="14">
                  <c:v>25.991560000000003</c:v>
                </c:pt>
                <c:pt idx="15">
                  <c:v>26.109269999999999</c:v>
                </c:pt>
                <c:pt idx="16">
                  <c:v>26.72017</c:v>
                </c:pt>
                <c:pt idx="17">
                  <c:v>27.459210000000002</c:v>
                </c:pt>
                <c:pt idx="18">
                  <c:v>27.977729999999998</c:v>
                </c:pt>
                <c:pt idx="19">
                  <c:v>28.359169999999999</c:v>
                </c:pt>
                <c:pt idx="20">
                  <c:v>28.809149999999999</c:v>
                </c:pt>
                <c:pt idx="21">
                  <c:v>28.812129999999996</c:v>
                </c:pt>
                <c:pt idx="22">
                  <c:v>30.378119999999999</c:v>
                </c:pt>
                <c:pt idx="23">
                  <c:v>30.610560000000003</c:v>
                </c:pt>
                <c:pt idx="24">
                  <c:v>30.761050000000001</c:v>
                </c:pt>
                <c:pt idx="25">
                  <c:v>30.652279999999998</c:v>
                </c:pt>
                <c:pt idx="26">
                  <c:v>30.610560000000003</c:v>
                </c:pt>
                <c:pt idx="27">
                  <c:v>30.55245</c:v>
                </c:pt>
                <c:pt idx="28">
                  <c:v>30.528609999999997</c:v>
                </c:pt>
                <c:pt idx="29">
                  <c:v>30.52712</c:v>
                </c:pt>
                <c:pt idx="30">
                  <c:v>30.528609999999997</c:v>
                </c:pt>
                <c:pt idx="31">
                  <c:v>30.531590000000001</c:v>
                </c:pt>
                <c:pt idx="32">
                  <c:v>30.565859999999997</c:v>
                </c:pt>
                <c:pt idx="33">
                  <c:v>30.610560000000003</c:v>
                </c:pt>
                <c:pt idx="34">
                  <c:v>30.626950000000001</c:v>
                </c:pt>
                <c:pt idx="35">
                  <c:v>30.634399999999999</c:v>
                </c:pt>
                <c:pt idx="36">
                  <c:v>31.3794</c:v>
                </c:pt>
                <c:pt idx="37">
                  <c:v>31.51052</c:v>
                </c:pt>
                <c:pt idx="38">
                  <c:v>31.725079999999998</c:v>
                </c:pt>
                <c:pt idx="39">
                  <c:v>32.072249999999997</c:v>
                </c:pt>
                <c:pt idx="40">
                  <c:v>32.207839999999997</c:v>
                </c:pt>
                <c:pt idx="41">
                  <c:v>32.398559999999996</c:v>
                </c:pt>
                <c:pt idx="42">
                  <c:v>32.587789999999998</c:v>
                </c:pt>
                <c:pt idx="43">
                  <c:v>32.827680000000001</c:v>
                </c:pt>
                <c:pt idx="44">
                  <c:v>33.26276</c:v>
                </c:pt>
                <c:pt idx="45">
                  <c:v>33.31044</c:v>
                </c:pt>
                <c:pt idx="46">
                  <c:v>33.2121</c:v>
                </c:pt>
                <c:pt idx="47">
                  <c:v>32.860460000000003</c:v>
                </c:pt>
                <c:pt idx="48">
                  <c:v>32.863440000000004</c:v>
                </c:pt>
                <c:pt idx="49">
                  <c:v>33.134619999999998</c:v>
                </c:pt>
                <c:pt idx="50">
                  <c:v>33.76191</c:v>
                </c:pt>
                <c:pt idx="51">
                  <c:v>33.885580000000004</c:v>
                </c:pt>
                <c:pt idx="52">
                  <c:v>34.211890000000004</c:v>
                </c:pt>
                <c:pt idx="53">
                  <c:v>34.211890000000004</c:v>
                </c:pt>
                <c:pt idx="54">
                  <c:v>34.334069999999997</c:v>
                </c:pt>
                <c:pt idx="55">
                  <c:v>34.65889</c:v>
                </c:pt>
                <c:pt idx="56">
                  <c:v>33.76191</c:v>
                </c:pt>
                <c:pt idx="57">
                  <c:v>32.619080000000004</c:v>
                </c:pt>
                <c:pt idx="58">
                  <c:v>27.579899999999999</c:v>
                </c:pt>
                <c:pt idx="59">
                  <c:v>27.009229999999999</c:v>
                </c:pt>
                <c:pt idx="60">
                  <c:v>26.580109999999998</c:v>
                </c:pt>
                <c:pt idx="61">
                  <c:v>27.459210000000002</c:v>
                </c:pt>
                <c:pt idx="62">
                  <c:v>27.971770000000003</c:v>
                </c:pt>
                <c:pt idx="63">
                  <c:v>28.359169999999999</c:v>
                </c:pt>
                <c:pt idx="64">
                  <c:v>28.809149999999999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7-4A97-B8B4-D033761BD6BA}"/>
            </c:ext>
          </c:extLst>
        </c:ser>
        <c:ser>
          <c:idx val="1"/>
          <c:order val="1"/>
          <c:tx>
            <c:v>Federov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U_Zr_specific_heat!$B$3:$B$500</c:f>
              <c:numCache>
                <c:formatCode>General</c:formatCode>
                <c:ptCount val="498"/>
                <c:pt idx="0">
                  <c:v>296.33</c:v>
                </c:pt>
                <c:pt idx="1">
                  <c:v>322.78999999999996</c:v>
                </c:pt>
                <c:pt idx="2">
                  <c:v>326.44</c:v>
                </c:pt>
                <c:pt idx="3">
                  <c:v>338.77</c:v>
                </c:pt>
                <c:pt idx="4">
                  <c:v>375.72999999999996</c:v>
                </c:pt>
                <c:pt idx="5">
                  <c:v>375.78999999999996</c:v>
                </c:pt>
                <c:pt idx="6">
                  <c:v>426.96</c:v>
                </c:pt>
                <c:pt idx="7">
                  <c:v>430.39</c:v>
                </c:pt>
                <c:pt idx="8">
                  <c:v>437.45</c:v>
                </c:pt>
                <c:pt idx="9">
                  <c:v>474.59</c:v>
                </c:pt>
                <c:pt idx="10">
                  <c:v>479.78999999999996</c:v>
                </c:pt>
                <c:pt idx="11">
                  <c:v>515.07999999999993</c:v>
                </c:pt>
                <c:pt idx="12">
                  <c:v>518.59999999999991</c:v>
                </c:pt>
                <c:pt idx="13">
                  <c:v>523.96</c:v>
                </c:pt>
                <c:pt idx="14">
                  <c:v>568.05999999999995</c:v>
                </c:pt>
                <c:pt idx="15">
                  <c:v>573.28</c:v>
                </c:pt>
                <c:pt idx="16">
                  <c:v>598.05999999999995</c:v>
                </c:pt>
                <c:pt idx="17">
                  <c:v>626.21</c:v>
                </c:pt>
                <c:pt idx="18">
                  <c:v>649.24</c:v>
                </c:pt>
                <c:pt idx="19">
                  <c:v>675.59999999999991</c:v>
                </c:pt>
                <c:pt idx="20">
                  <c:v>721.46</c:v>
                </c:pt>
                <c:pt idx="21">
                  <c:v>721.56999999999994</c:v>
                </c:pt>
                <c:pt idx="22">
                  <c:v>767.44</c:v>
                </c:pt>
                <c:pt idx="23">
                  <c:v>776.16</c:v>
                </c:pt>
                <c:pt idx="24">
                  <c:v>804.5</c:v>
                </c:pt>
                <c:pt idx="25">
                  <c:v>816.89</c:v>
                </c:pt>
                <c:pt idx="26">
                  <c:v>822.01</c:v>
                </c:pt>
                <c:pt idx="27">
                  <c:v>832.81999999999994</c:v>
                </c:pt>
                <c:pt idx="28">
                  <c:v>843.47</c:v>
                </c:pt>
                <c:pt idx="29">
                  <c:v>845.31999999999994</c:v>
                </c:pt>
                <c:pt idx="30">
                  <c:v>850.68</c:v>
                </c:pt>
                <c:pt idx="31">
                  <c:v>852.57999999999993</c:v>
                </c:pt>
                <c:pt idx="32">
                  <c:v>861.56999999999994</c:v>
                </c:pt>
                <c:pt idx="33">
                  <c:v>866.1</c:v>
                </c:pt>
                <c:pt idx="34">
                  <c:v>867.11</c:v>
                </c:pt>
                <c:pt idx="35">
                  <c:v>867.44999999999993</c:v>
                </c:pt>
                <c:pt idx="36">
                  <c:v>874.84</c:v>
                </c:pt>
                <c:pt idx="37">
                  <c:v>876.69999999999993</c:v>
                </c:pt>
                <c:pt idx="38">
                  <c:v>880.28</c:v>
                </c:pt>
                <c:pt idx="39">
                  <c:v>887.18999999999994</c:v>
                </c:pt>
                <c:pt idx="40">
                  <c:v>890.22</c:v>
                </c:pt>
                <c:pt idx="41">
                  <c:v>894.77</c:v>
                </c:pt>
                <c:pt idx="42">
                  <c:v>899.68999999999994</c:v>
                </c:pt>
                <c:pt idx="43">
                  <c:v>906.63</c:v>
                </c:pt>
                <c:pt idx="44">
                  <c:v>924.28</c:v>
                </c:pt>
                <c:pt idx="45">
                  <c:v>927.87</c:v>
                </c:pt>
                <c:pt idx="46">
                  <c:v>949.05</c:v>
                </c:pt>
                <c:pt idx="47">
                  <c:v>975.48</c:v>
                </c:pt>
                <c:pt idx="48">
                  <c:v>979.04</c:v>
                </c:pt>
                <c:pt idx="49">
                  <c:v>1003.74</c:v>
                </c:pt>
                <c:pt idx="50">
                  <c:v>1033.69</c:v>
                </c:pt>
                <c:pt idx="51">
                  <c:v>1039</c:v>
                </c:pt>
                <c:pt idx="52">
                  <c:v>1058.3899999999999</c:v>
                </c:pt>
                <c:pt idx="53">
                  <c:v>1077.79</c:v>
                </c:pt>
                <c:pt idx="54">
                  <c:v>1083.06</c:v>
                </c:pt>
                <c:pt idx="55">
                  <c:v>1109.53</c:v>
                </c:pt>
                <c:pt idx="56">
                  <c:v>1130.69</c:v>
                </c:pt>
                <c:pt idx="57">
                  <c:v>1139.48</c:v>
                </c:pt>
                <c:pt idx="58">
                  <c:v>1165.9099999999999</c:v>
                </c:pt>
                <c:pt idx="59">
                  <c:v>1171.1799999999998</c:v>
                </c:pt>
                <c:pt idx="60">
                  <c:v>1202.94</c:v>
                </c:pt>
                <c:pt idx="61">
                  <c:v>1229.3800000000001</c:v>
                </c:pt>
                <c:pt idx="62">
                  <c:v>1248.82</c:v>
                </c:pt>
                <c:pt idx="63">
                  <c:v>1271.72</c:v>
                </c:pt>
                <c:pt idx="64">
                  <c:v>1271.73</c:v>
                </c:pt>
              </c:numCache>
            </c:numRef>
          </c:xVal>
          <c:yVal>
            <c:numRef>
              <c:f>U_Zr_specific_heat!$L$3:$L$500</c:f>
              <c:numCache>
                <c:formatCode>General</c:formatCode>
                <c:ptCount val="498"/>
                <c:pt idx="0">
                  <c:v>28.129523728162173</c:v>
                </c:pt>
                <c:pt idx="1">
                  <c:v>28.327142424306214</c:v>
                </c:pt>
                <c:pt idx="2">
                  <c:v>28.368259826506257</c:v>
                </c:pt>
                <c:pt idx="3">
                  <c:v>28.527925324392644</c:v>
                </c:pt>
                <c:pt idx="4">
                  <c:v>29.16359259233575</c:v>
                </c:pt>
                <c:pt idx="5">
                  <c:v>29.164783155456274</c:v>
                </c:pt>
                <c:pt idx="6">
                  <c:v>30.3177383146128</c:v>
                </c:pt>
                <c:pt idx="7">
                  <c:v>30.403226137709137</c:v>
                </c:pt>
                <c:pt idx="8">
                  <c:v>30.58183066632731</c:v>
                </c:pt>
                <c:pt idx="9">
                  <c:v>31.572346949833026</c:v>
                </c:pt>
                <c:pt idx="10">
                  <c:v>31.716940789089936</c:v>
                </c:pt>
                <c:pt idx="11">
                  <c:v>32.729079564350435</c:v>
                </c:pt>
                <c:pt idx="12">
                  <c:v>32.832655529428799</c:v>
                </c:pt>
                <c:pt idx="13">
                  <c:v>32.991184758715164</c:v>
                </c:pt>
                <c:pt idx="14">
                  <c:v>34.328156054068288</c:v>
                </c:pt>
                <c:pt idx="15">
                  <c:v>34.48978187096052</c:v>
                </c:pt>
                <c:pt idx="16">
                  <c:v>35.265198006431767</c:v>
                </c:pt>
                <c:pt idx="17">
                  <c:v>36.160432313292311</c:v>
                </c:pt>
                <c:pt idx="18">
                  <c:v>36.902463991805533</c:v>
                </c:pt>
                <c:pt idx="19">
                  <c:v>37.760824747630629</c:v>
                </c:pt>
                <c:pt idx="20">
                  <c:v>39.273204701539676</c:v>
                </c:pt>
                <c:pt idx="21">
                  <c:v>39.276857543107482</c:v>
                </c:pt>
                <c:pt idx="22">
                  <c:v>40.808974066300102</c:v>
                </c:pt>
                <c:pt idx="23">
                  <c:v>41.102051828540517</c:v>
                </c:pt>
                <c:pt idx="24">
                  <c:v>42.058024222776943</c:v>
                </c:pt>
                <c:pt idx="25">
                  <c:v>42.47750097616175</c:v>
                </c:pt>
                <c:pt idx="26">
                  <c:v>42.65109646564499</c:v>
                </c:pt>
                <c:pt idx="27">
                  <c:v>43.018076444005807</c:v>
                </c:pt>
                <c:pt idx="28">
                  <c:v>43.380213460393719</c:v>
                </c:pt>
                <c:pt idx="29">
                  <c:v>43.443177279111787</c:v>
                </c:pt>
                <c:pt idx="30">
                  <c:v>43.625695409891364</c:v>
                </c:pt>
                <c:pt idx="31">
                  <c:v>43.690426804546661</c:v>
                </c:pt>
                <c:pt idx="32">
                  <c:v>43.996935492985031</c:v>
                </c:pt>
                <c:pt idx="33">
                  <c:v>44.151521779641257</c:v>
                </c:pt>
                <c:pt idx="34">
                  <c:v>44.186000421401857</c:v>
                </c:pt>
                <c:pt idx="35">
                  <c:v>44.197608099557478</c:v>
                </c:pt>
                <c:pt idx="36">
                  <c:v>44.450028018251984</c:v>
                </c:pt>
                <c:pt idx="37">
                  <c:v>44.513596650192376</c:v>
                </c:pt>
                <c:pt idx="38">
                  <c:v>44.635989904495545</c:v>
                </c:pt>
                <c:pt idx="39">
                  <c:v>44.872378173691473</c:v>
                </c:pt>
                <c:pt idx="40">
                  <c:v>44.976093800614457</c:v>
                </c:pt>
                <c:pt idx="41">
                  <c:v>45.131906253002036</c:v>
                </c:pt>
                <c:pt idx="42">
                  <c:v>45.300479154421929</c:v>
                </c:pt>
                <c:pt idx="43">
                  <c:v>45.538418022975002</c:v>
                </c:pt>
                <c:pt idx="44">
                  <c:v>46.144334201602597</c:v>
                </c:pt>
                <c:pt idx="45">
                  <c:v>46.26770930847978</c:v>
                </c:pt>
                <c:pt idx="46">
                  <c:v>46.996443203305816</c:v>
                </c:pt>
                <c:pt idx="47">
                  <c:v>47.907721320958458</c:v>
                </c:pt>
                <c:pt idx="48">
                  <c:v>48.030617081594428</c:v>
                </c:pt>
                <c:pt idx="49">
                  <c:v>48.884207485970876</c:v>
                </c:pt>
                <c:pt idx="50">
                  <c:v>49.921214848449743</c:v>
                </c:pt>
                <c:pt idx="51">
                  <c:v>50.105281400282166</c:v>
                </c:pt>
                <c:pt idx="52">
                  <c:v>50.777919016018579</c:v>
                </c:pt>
                <c:pt idx="53">
                  <c:v>51.451646721743678</c:v>
                </c:pt>
                <c:pt idx="54">
                  <c:v>51.634785979354398</c:v>
                </c:pt>
                <c:pt idx="55">
                  <c:v>52.555389565014529</c:v>
                </c:pt>
                <c:pt idx="56">
                  <c:v>53.292145577957939</c:v>
                </c:pt>
                <c:pt idx="57">
                  <c:v>53.598401257709519</c:v>
                </c:pt>
                <c:pt idx="58">
                  <c:v>54.519929014177904</c:v>
                </c:pt>
                <c:pt idx="59">
                  <c:v>54.703791468571026</c:v>
                </c:pt>
                <c:pt idx="60">
                  <c:v>55.812602248586344</c:v>
                </c:pt>
                <c:pt idx="61">
                  <c:v>56.736596719088745</c:v>
                </c:pt>
                <c:pt idx="62">
                  <c:v>57.416450894281034</c:v>
                </c:pt>
                <c:pt idx="63">
                  <c:v>58.217800091820742</c:v>
                </c:pt>
                <c:pt idx="64">
                  <c:v>58.218150137120013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7-4002-B932-A718613B5E35}"/>
            </c:ext>
          </c:extLst>
        </c:ser>
        <c:ser>
          <c:idx val="2"/>
          <c:order val="2"/>
          <c:tx>
            <c:v>Measured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U_Zr_specific_heat!$B$3:$B$500</c:f>
              <c:numCache>
                <c:formatCode>General</c:formatCode>
                <c:ptCount val="498"/>
                <c:pt idx="0">
                  <c:v>296.33</c:v>
                </c:pt>
                <c:pt idx="1">
                  <c:v>322.78999999999996</c:v>
                </c:pt>
                <c:pt idx="2">
                  <c:v>326.44</c:v>
                </c:pt>
                <c:pt idx="3">
                  <c:v>338.77</c:v>
                </c:pt>
                <c:pt idx="4">
                  <c:v>375.72999999999996</c:v>
                </c:pt>
                <c:pt idx="5">
                  <c:v>375.78999999999996</c:v>
                </c:pt>
                <c:pt idx="6">
                  <c:v>426.96</c:v>
                </c:pt>
                <c:pt idx="7">
                  <c:v>430.39</c:v>
                </c:pt>
                <c:pt idx="8">
                  <c:v>437.45</c:v>
                </c:pt>
                <c:pt idx="9">
                  <c:v>474.59</c:v>
                </c:pt>
                <c:pt idx="10">
                  <c:v>479.78999999999996</c:v>
                </c:pt>
                <c:pt idx="11">
                  <c:v>515.07999999999993</c:v>
                </c:pt>
                <c:pt idx="12">
                  <c:v>518.59999999999991</c:v>
                </c:pt>
                <c:pt idx="13">
                  <c:v>523.96</c:v>
                </c:pt>
                <c:pt idx="14">
                  <c:v>568.05999999999995</c:v>
                </c:pt>
                <c:pt idx="15">
                  <c:v>573.28</c:v>
                </c:pt>
                <c:pt idx="16">
                  <c:v>598.05999999999995</c:v>
                </c:pt>
                <c:pt idx="17">
                  <c:v>626.21</c:v>
                </c:pt>
                <c:pt idx="18">
                  <c:v>649.24</c:v>
                </c:pt>
                <c:pt idx="19">
                  <c:v>675.59999999999991</c:v>
                </c:pt>
                <c:pt idx="20">
                  <c:v>721.46</c:v>
                </c:pt>
                <c:pt idx="21">
                  <c:v>721.56999999999994</c:v>
                </c:pt>
                <c:pt idx="22">
                  <c:v>767.44</c:v>
                </c:pt>
                <c:pt idx="23">
                  <c:v>776.16</c:v>
                </c:pt>
                <c:pt idx="24">
                  <c:v>804.5</c:v>
                </c:pt>
                <c:pt idx="25">
                  <c:v>816.89</c:v>
                </c:pt>
                <c:pt idx="26">
                  <c:v>822.01</c:v>
                </c:pt>
                <c:pt idx="27">
                  <c:v>832.81999999999994</c:v>
                </c:pt>
                <c:pt idx="28">
                  <c:v>843.47</c:v>
                </c:pt>
                <c:pt idx="29">
                  <c:v>845.31999999999994</c:v>
                </c:pt>
                <c:pt idx="30">
                  <c:v>850.68</c:v>
                </c:pt>
                <c:pt idx="31">
                  <c:v>852.57999999999993</c:v>
                </c:pt>
                <c:pt idx="32">
                  <c:v>861.56999999999994</c:v>
                </c:pt>
                <c:pt idx="33">
                  <c:v>866.1</c:v>
                </c:pt>
                <c:pt idx="34">
                  <c:v>867.11</c:v>
                </c:pt>
                <c:pt idx="35">
                  <c:v>867.44999999999993</c:v>
                </c:pt>
                <c:pt idx="36">
                  <c:v>874.84</c:v>
                </c:pt>
                <c:pt idx="37">
                  <c:v>876.69999999999993</c:v>
                </c:pt>
                <c:pt idx="38">
                  <c:v>880.28</c:v>
                </c:pt>
                <c:pt idx="39">
                  <c:v>887.18999999999994</c:v>
                </c:pt>
                <c:pt idx="40">
                  <c:v>890.22</c:v>
                </c:pt>
                <c:pt idx="41">
                  <c:v>894.77</c:v>
                </c:pt>
                <c:pt idx="42">
                  <c:v>899.68999999999994</c:v>
                </c:pt>
                <c:pt idx="43">
                  <c:v>906.63</c:v>
                </c:pt>
                <c:pt idx="44">
                  <c:v>924.28</c:v>
                </c:pt>
                <c:pt idx="45">
                  <c:v>927.87</c:v>
                </c:pt>
                <c:pt idx="46">
                  <c:v>949.05</c:v>
                </c:pt>
                <c:pt idx="47">
                  <c:v>975.48</c:v>
                </c:pt>
                <c:pt idx="48">
                  <c:v>979.04</c:v>
                </c:pt>
                <c:pt idx="49">
                  <c:v>1003.74</c:v>
                </c:pt>
                <c:pt idx="50">
                  <c:v>1033.69</c:v>
                </c:pt>
                <c:pt idx="51">
                  <c:v>1039</c:v>
                </c:pt>
                <c:pt idx="52">
                  <c:v>1058.3899999999999</c:v>
                </c:pt>
                <c:pt idx="53">
                  <c:v>1077.79</c:v>
                </c:pt>
                <c:pt idx="54">
                  <c:v>1083.06</c:v>
                </c:pt>
                <c:pt idx="55">
                  <c:v>1109.53</c:v>
                </c:pt>
                <c:pt idx="56">
                  <c:v>1130.69</c:v>
                </c:pt>
                <c:pt idx="57">
                  <c:v>1139.48</c:v>
                </c:pt>
                <c:pt idx="58">
                  <c:v>1165.9099999999999</c:v>
                </c:pt>
                <c:pt idx="59">
                  <c:v>1171.1799999999998</c:v>
                </c:pt>
                <c:pt idx="60">
                  <c:v>1202.94</c:v>
                </c:pt>
                <c:pt idx="61">
                  <c:v>1229.3800000000001</c:v>
                </c:pt>
                <c:pt idx="62">
                  <c:v>1248.82</c:v>
                </c:pt>
                <c:pt idx="63">
                  <c:v>1271.72</c:v>
                </c:pt>
                <c:pt idx="64">
                  <c:v>1271.73</c:v>
                </c:pt>
              </c:numCache>
            </c:numRef>
          </c:xVal>
          <c:yVal>
            <c:numRef>
              <c:f>U_Zr_specific_heat!$H$3:$H$500</c:f>
              <c:numCache>
                <c:formatCode>General</c:formatCode>
                <c:ptCount val="498"/>
                <c:pt idx="0">
                  <c:v>35.00159</c:v>
                </c:pt>
                <c:pt idx="1">
                  <c:v>33.265740000000001</c:v>
                </c:pt>
                <c:pt idx="2">
                  <c:v>32.41048</c:v>
                </c:pt>
                <c:pt idx="3">
                  <c:v>30.610560000000003</c:v>
                </c:pt>
                <c:pt idx="4">
                  <c:v>29.709110000000003</c:v>
                </c:pt>
                <c:pt idx="5">
                  <c:v>29.710599999999999</c:v>
                </c:pt>
                <c:pt idx="6">
                  <c:v>31.06054</c:v>
                </c:pt>
                <c:pt idx="7">
                  <c:v>31.167819999999999</c:v>
                </c:pt>
                <c:pt idx="8">
                  <c:v>31.37791</c:v>
                </c:pt>
                <c:pt idx="9">
                  <c:v>31.9605</c:v>
                </c:pt>
                <c:pt idx="10">
                  <c:v>31.947089999999999</c:v>
                </c:pt>
                <c:pt idx="11">
                  <c:v>31.574589999999997</c:v>
                </c:pt>
                <c:pt idx="12">
                  <c:v>31.543299999999999</c:v>
                </c:pt>
                <c:pt idx="13">
                  <c:v>31.51052</c:v>
                </c:pt>
                <c:pt idx="14">
                  <c:v>31.9605</c:v>
                </c:pt>
                <c:pt idx="15">
                  <c:v>32.10801</c:v>
                </c:pt>
                <c:pt idx="16">
                  <c:v>33.31044</c:v>
                </c:pt>
                <c:pt idx="17">
                  <c:v>34.928579999999997</c:v>
                </c:pt>
                <c:pt idx="18">
                  <c:v>36.011809999999997</c:v>
                </c:pt>
                <c:pt idx="19">
                  <c:v>36.990740000000002</c:v>
                </c:pt>
                <c:pt idx="20">
                  <c:v>38.260220000000004</c:v>
                </c:pt>
                <c:pt idx="21">
                  <c:v>38.263199999999998</c:v>
                </c:pt>
                <c:pt idx="22">
                  <c:v>39.163160000000005</c:v>
                </c:pt>
                <c:pt idx="23">
                  <c:v>39.510330000000003</c:v>
                </c:pt>
                <c:pt idx="24">
                  <c:v>41.414549999999998</c:v>
                </c:pt>
                <c:pt idx="25">
                  <c:v>44.564410000000002</c:v>
                </c:pt>
                <c:pt idx="26">
                  <c:v>46.410519999999998</c:v>
                </c:pt>
                <c:pt idx="27">
                  <c:v>49.967149999999997</c:v>
                </c:pt>
                <c:pt idx="28">
                  <c:v>55.368400000000001</c:v>
                </c:pt>
                <c:pt idx="29">
                  <c:v>63.021039999999999</c:v>
                </c:pt>
                <c:pt idx="30">
                  <c:v>68.873760000000004</c:v>
                </c:pt>
                <c:pt idx="31">
                  <c:v>80.126239999999996</c:v>
                </c:pt>
                <c:pt idx="32">
                  <c:v>94.531559999999999</c:v>
                </c:pt>
                <c:pt idx="33">
                  <c:v>107.23828</c:v>
                </c:pt>
                <c:pt idx="34">
                  <c:v>115.68956</c:v>
                </c:pt>
                <c:pt idx="35">
                  <c:v>144.04873000000001</c:v>
                </c:pt>
                <c:pt idx="36">
                  <c:v>172.40790000000001</c:v>
                </c:pt>
                <c:pt idx="37">
                  <c:v>178.6361</c:v>
                </c:pt>
                <c:pt idx="38">
                  <c:v>185.46179000000001</c:v>
                </c:pt>
                <c:pt idx="39">
                  <c:v>172.85787999999999</c:v>
                </c:pt>
                <c:pt idx="40">
                  <c:v>130.99334999999999</c:v>
                </c:pt>
                <c:pt idx="41">
                  <c:v>68.422290000000004</c:v>
                </c:pt>
                <c:pt idx="42">
                  <c:v>36.911770000000004</c:v>
                </c:pt>
                <c:pt idx="43">
                  <c:v>27.009229999999999</c:v>
                </c:pt>
                <c:pt idx="44">
                  <c:v>28.809149999999999</c:v>
                </c:pt>
                <c:pt idx="45">
                  <c:v>29.78659</c:v>
                </c:pt>
                <c:pt idx="46">
                  <c:v>34.66187</c:v>
                </c:pt>
                <c:pt idx="47">
                  <c:v>35.546930000000003</c:v>
                </c:pt>
                <c:pt idx="48">
                  <c:v>35.56183</c:v>
                </c:pt>
                <c:pt idx="49">
                  <c:v>36.461790000000001</c:v>
                </c:pt>
                <c:pt idx="50">
                  <c:v>35.91198</c:v>
                </c:pt>
                <c:pt idx="51">
                  <c:v>35.56183</c:v>
                </c:pt>
                <c:pt idx="52">
                  <c:v>33.93177</c:v>
                </c:pt>
                <c:pt idx="53">
                  <c:v>32.54607</c:v>
                </c:pt>
                <c:pt idx="54">
                  <c:v>32.41048</c:v>
                </c:pt>
                <c:pt idx="55">
                  <c:v>34.211890000000004</c:v>
                </c:pt>
                <c:pt idx="56">
                  <c:v>32.219760000000001</c:v>
                </c:pt>
                <c:pt idx="57">
                  <c:v>31.06054</c:v>
                </c:pt>
                <c:pt idx="58">
                  <c:v>29.259129999999999</c:v>
                </c:pt>
                <c:pt idx="59">
                  <c:v>29.10566</c:v>
                </c:pt>
                <c:pt idx="60">
                  <c:v>28.809149999999999</c:v>
                </c:pt>
                <c:pt idx="61">
                  <c:v>29.451340000000002</c:v>
                </c:pt>
                <c:pt idx="62">
                  <c:v>30.16058</c:v>
                </c:pt>
                <c:pt idx="63">
                  <c:v>30.983060000000002</c:v>
                </c:pt>
                <c:pt idx="64">
                  <c:v>30.983060000000002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7-4002-B932-A718613B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85464"/>
        <c:axId val="910679232"/>
      </c:scatterChart>
      <c:valAx>
        <c:axId val="9106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79232"/>
        <c:crosses val="autoZero"/>
        <c:crossBetween val="midCat"/>
      </c:valAx>
      <c:valAx>
        <c:axId val="9106792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heat, J/mol-K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6073068230154"/>
          <c:y val="0.11548271871846956"/>
          <c:w val="0.30973929495562169"/>
          <c:h val="0.2241610004688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U_Zr_specific_heat!$O$3:$O$67</c:f>
              <c:numCache>
                <c:formatCode>General</c:formatCode>
                <c:ptCount val="65"/>
                <c:pt idx="0">
                  <c:v>296.33</c:v>
                </c:pt>
                <c:pt idx="1">
                  <c:v>322.78999999999996</c:v>
                </c:pt>
                <c:pt idx="2">
                  <c:v>326.44</c:v>
                </c:pt>
                <c:pt idx="3">
                  <c:v>338.77</c:v>
                </c:pt>
                <c:pt idx="4">
                  <c:v>375.72999999999996</c:v>
                </c:pt>
                <c:pt idx="5">
                  <c:v>375.78999999999996</c:v>
                </c:pt>
                <c:pt idx="6">
                  <c:v>426.96</c:v>
                </c:pt>
                <c:pt idx="7">
                  <c:v>430.39</c:v>
                </c:pt>
                <c:pt idx="8">
                  <c:v>437.45</c:v>
                </c:pt>
                <c:pt idx="9">
                  <c:v>474.59</c:v>
                </c:pt>
                <c:pt idx="10">
                  <c:v>479.78999999999996</c:v>
                </c:pt>
                <c:pt idx="11">
                  <c:v>515.07999999999993</c:v>
                </c:pt>
                <c:pt idx="12">
                  <c:v>518.59999999999991</c:v>
                </c:pt>
                <c:pt idx="13">
                  <c:v>523.96</c:v>
                </c:pt>
                <c:pt idx="14">
                  <c:v>568.05999999999995</c:v>
                </c:pt>
                <c:pt idx="15">
                  <c:v>573.28</c:v>
                </c:pt>
                <c:pt idx="16">
                  <c:v>598.05999999999995</c:v>
                </c:pt>
                <c:pt idx="17">
                  <c:v>626.21</c:v>
                </c:pt>
                <c:pt idx="18">
                  <c:v>649.24</c:v>
                </c:pt>
                <c:pt idx="19">
                  <c:v>675.59999999999991</c:v>
                </c:pt>
                <c:pt idx="20">
                  <c:v>721.46</c:v>
                </c:pt>
                <c:pt idx="21">
                  <c:v>721.56999999999994</c:v>
                </c:pt>
                <c:pt idx="22">
                  <c:v>767.44</c:v>
                </c:pt>
                <c:pt idx="23">
                  <c:v>776.16</c:v>
                </c:pt>
                <c:pt idx="24">
                  <c:v>804.5</c:v>
                </c:pt>
                <c:pt idx="25">
                  <c:v>816.89</c:v>
                </c:pt>
                <c:pt idx="26">
                  <c:v>822.01</c:v>
                </c:pt>
                <c:pt idx="27">
                  <c:v>832.81999999999994</c:v>
                </c:pt>
                <c:pt idx="28">
                  <c:v>843.47</c:v>
                </c:pt>
                <c:pt idx="29">
                  <c:v>845.31999999999994</c:v>
                </c:pt>
                <c:pt idx="30">
                  <c:v>850.68</c:v>
                </c:pt>
                <c:pt idx="31">
                  <c:v>852.57999999999993</c:v>
                </c:pt>
                <c:pt idx="32">
                  <c:v>861.56999999999994</c:v>
                </c:pt>
                <c:pt idx="33">
                  <c:v>866.1</c:v>
                </c:pt>
                <c:pt idx="34">
                  <c:v>867.11</c:v>
                </c:pt>
                <c:pt idx="35">
                  <c:v>867.44999999999993</c:v>
                </c:pt>
                <c:pt idx="36">
                  <c:v>874.84</c:v>
                </c:pt>
                <c:pt idx="37">
                  <c:v>876.69999999999993</c:v>
                </c:pt>
                <c:pt idx="38">
                  <c:v>880.28</c:v>
                </c:pt>
                <c:pt idx="39">
                  <c:v>887.18999999999994</c:v>
                </c:pt>
                <c:pt idx="40">
                  <c:v>890.22</c:v>
                </c:pt>
                <c:pt idx="41">
                  <c:v>894.77</c:v>
                </c:pt>
                <c:pt idx="42">
                  <c:v>899.68999999999994</c:v>
                </c:pt>
                <c:pt idx="43">
                  <c:v>906.63</c:v>
                </c:pt>
                <c:pt idx="44">
                  <c:v>924.28</c:v>
                </c:pt>
                <c:pt idx="45">
                  <c:v>927.87</c:v>
                </c:pt>
                <c:pt idx="46">
                  <c:v>949.05</c:v>
                </c:pt>
                <c:pt idx="47">
                  <c:v>975.48</c:v>
                </c:pt>
                <c:pt idx="48">
                  <c:v>979.04</c:v>
                </c:pt>
                <c:pt idx="49">
                  <c:v>1003.74</c:v>
                </c:pt>
                <c:pt idx="50">
                  <c:v>1033.69</c:v>
                </c:pt>
                <c:pt idx="51">
                  <c:v>1039</c:v>
                </c:pt>
                <c:pt idx="52">
                  <c:v>1058.3899999999999</c:v>
                </c:pt>
                <c:pt idx="53">
                  <c:v>1077.79</c:v>
                </c:pt>
                <c:pt idx="54">
                  <c:v>1083.06</c:v>
                </c:pt>
                <c:pt idx="55">
                  <c:v>1109.53</c:v>
                </c:pt>
                <c:pt idx="56">
                  <c:v>1130.69</c:v>
                </c:pt>
                <c:pt idx="57">
                  <c:v>1139.48</c:v>
                </c:pt>
                <c:pt idx="58">
                  <c:v>1165.9099999999999</c:v>
                </c:pt>
                <c:pt idx="59">
                  <c:v>1171.1799999999998</c:v>
                </c:pt>
                <c:pt idx="60">
                  <c:v>1202.94</c:v>
                </c:pt>
                <c:pt idx="61">
                  <c:v>1229.3800000000001</c:v>
                </c:pt>
                <c:pt idx="62">
                  <c:v>1248.82</c:v>
                </c:pt>
                <c:pt idx="63">
                  <c:v>1271.72</c:v>
                </c:pt>
                <c:pt idx="64">
                  <c:v>1271.73</c:v>
                </c:pt>
              </c:numCache>
            </c:numRef>
          </c:xVal>
          <c:yVal>
            <c:numRef>
              <c:f>U_Zr_specific_heat!$P$3:$P$67</c:f>
              <c:numCache>
                <c:formatCode>General</c:formatCode>
                <c:ptCount val="65"/>
                <c:pt idx="0">
                  <c:v>0</c:v>
                </c:pt>
                <c:pt idx="1">
                  <c:v>1.4487545650095588</c:v>
                </c:pt>
                <c:pt idx="2">
                  <c:v>1.6410163957934993</c:v>
                </c:pt>
                <c:pt idx="3">
                  <c:v>2.264235420650095</c:v>
                </c:pt>
                <c:pt idx="4">
                  <c:v>4.0522990917782007</c:v>
                </c:pt>
                <c:pt idx="5">
                  <c:v>4.0551584847036306</c:v>
                </c:pt>
                <c:pt idx="6">
                  <c:v>6.5492067877629045</c:v>
                </c:pt>
                <c:pt idx="7">
                  <c:v>6.7203952676864231</c:v>
                </c:pt>
                <c:pt idx="8">
                  <c:v>7.0745511233269589</c:v>
                </c:pt>
                <c:pt idx="9">
                  <c:v>8.9612435946462696</c:v>
                </c:pt>
                <c:pt idx="10">
                  <c:v>9.2277746653919674</c:v>
                </c:pt>
                <c:pt idx="11">
                  <c:v>11.025675334608026</c:v>
                </c:pt>
                <c:pt idx="12">
                  <c:v>11.203866921606114</c:v>
                </c:pt>
                <c:pt idx="13">
                  <c:v>11.474928680688338</c:v>
                </c:pt>
                <c:pt idx="14">
                  <c:v>13.719875860420647</c:v>
                </c:pt>
                <c:pt idx="15">
                  <c:v>13.988105760038239</c:v>
                </c:pt>
                <c:pt idx="16">
                  <c:v>15.288256214149136</c:v>
                </c:pt>
                <c:pt idx="17">
                  <c:v>16.82890356118547</c:v>
                </c:pt>
                <c:pt idx="18">
                  <c:v>18.139230198374761</c:v>
                </c:pt>
                <c:pt idx="19">
                  <c:v>19.682619538718924</c:v>
                </c:pt>
                <c:pt idx="20">
                  <c:v>22.450441527246657</c:v>
                </c:pt>
                <c:pt idx="21">
                  <c:v>22.457192698374758</c:v>
                </c:pt>
                <c:pt idx="22">
                  <c:v>25.305649533938819</c:v>
                </c:pt>
                <c:pt idx="23">
                  <c:v>25.855870279636711</c:v>
                </c:pt>
                <c:pt idx="24">
                  <c:v>27.695260910611857</c:v>
                </c:pt>
                <c:pt idx="25">
                  <c:v>28.549649725143404</c:v>
                </c:pt>
                <c:pt idx="26">
                  <c:v>28.923229839866156</c:v>
                </c:pt>
                <c:pt idx="27">
                  <c:v>29.758821653919689</c:v>
                </c:pt>
                <c:pt idx="28">
                  <c:v>30.658560838910137</c:v>
                </c:pt>
                <c:pt idx="29">
                  <c:v>30.834222406787759</c:v>
                </c:pt>
                <c:pt idx="30">
                  <c:v>31.401224318833648</c:v>
                </c:pt>
                <c:pt idx="31">
                  <c:v>31.628279768164429</c:v>
                </c:pt>
                <c:pt idx="32">
                  <c:v>32.887610313097511</c:v>
                </c:pt>
                <c:pt idx="33">
                  <c:v>33.62068211042066</c:v>
                </c:pt>
                <c:pt idx="34">
                  <c:v>33.80126547562142</c:v>
                </c:pt>
                <c:pt idx="35">
                  <c:v>33.872093797801135</c:v>
                </c:pt>
                <c:pt idx="36">
                  <c:v>35.747739029636726</c:v>
                </c:pt>
                <c:pt idx="37">
                  <c:v>36.271419717973217</c:v>
                </c:pt>
                <c:pt idx="38">
                  <c:v>37.31684560229445</c:v>
                </c:pt>
                <c:pt idx="39">
                  <c:v>39.302669610420637</c:v>
                </c:pt>
                <c:pt idx="40">
                  <c:v>40.041076410133854</c:v>
                </c:pt>
                <c:pt idx="41">
                  <c:v>40.768793666347996</c:v>
                </c:pt>
                <c:pt idx="42">
                  <c:v>41.184441945506691</c:v>
                </c:pt>
                <c:pt idx="43">
                  <c:v>41.540233054493306</c:v>
                </c:pt>
                <c:pt idx="44">
                  <c:v>42.330391156787762</c:v>
                </c:pt>
                <c:pt idx="45">
                  <c:v>42.499105712237096</c:v>
                </c:pt>
                <c:pt idx="46">
                  <c:v>43.59389505258126</c:v>
                </c:pt>
                <c:pt idx="47">
                  <c:v>45.082161782982794</c:v>
                </c:pt>
                <c:pt idx="48">
                  <c:v>45.285194096558314</c:v>
                </c:pt>
                <c:pt idx="49">
                  <c:v>46.711996916826003</c:v>
                </c:pt>
                <c:pt idx="50">
                  <c:v>48.45047845363289</c:v>
                </c:pt>
                <c:pt idx="51">
                  <c:v>48.754870650095604</c:v>
                </c:pt>
                <c:pt idx="52">
                  <c:v>49.835594359464622</c:v>
                </c:pt>
                <c:pt idx="53">
                  <c:v>50.869951912045892</c:v>
                </c:pt>
                <c:pt idx="54">
                  <c:v>51.144504553059278</c:v>
                </c:pt>
                <c:pt idx="55">
                  <c:v>52.558884464627155</c:v>
                </c:pt>
                <c:pt idx="56">
                  <c:v>53.686296749522</c:v>
                </c:pt>
                <c:pt idx="57">
                  <c:v>54.132414459847048</c:v>
                </c:pt>
                <c:pt idx="58">
                  <c:v>55.411054146749528</c:v>
                </c:pt>
                <c:pt idx="59">
                  <c:v>55.657745315487574</c:v>
                </c:pt>
                <c:pt idx="60">
                  <c:v>57.13298365200766</c:v>
                </c:pt>
                <c:pt idx="61">
                  <c:v>58.368440678776302</c:v>
                </c:pt>
                <c:pt idx="62">
                  <c:v>59.297880831739967</c:v>
                </c:pt>
                <c:pt idx="63">
                  <c:v>60.420878441682611</c:v>
                </c:pt>
                <c:pt idx="64">
                  <c:v>60.421375430210333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2-4659-BF48-353C7BC48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45496"/>
        <c:axId val="443940248"/>
      </c:scatterChart>
      <c:valAx>
        <c:axId val="44394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0248"/>
        <c:crosses val="autoZero"/>
        <c:crossBetween val="midCat"/>
      </c:valAx>
      <c:valAx>
        <c:axId val="4439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Enthalpy, cal/g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141493</xdr:colOff>
      <xdr:row>22</xdr:row>
      <xdr:rowOff>97597</xdr:rowOff>
    </xdr:from>
    <xdr:to>
      <xdr:col>38</xdr:col>
      <xdr:colOff>170068</xdr:colOff>
      <xdr:row>40</xdr:row>
      <xdr:rowOff>83309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F6AF2-FD0B-44B2-9126-83E90501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571182</xdr:colOff>
      <xdr:row>1</xdr:row>
      <xdr:rowOff>151040</xdr:rowOff>
    </xdr:from>
    <xdr:to>
      <xdr:col>37</xdr:col>
      <xdr:colOff>585035</xdr:colOff>
      <xdr:row>21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04BB14-F778-4E09-9B4D-E7DD0A1A1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9882" y="335190"/>
          <a:ext cx="4890653" cy="3703410"/>
        </a:xfrm>
        <a:prstGeom prst="rect">
          <a:avLst/>
        </a:prstGeom>
      </xdr:spPr>
    </xdr:pic>
    <xdr:clientData/>
  </xdr:twoCellAnchor>
  <xdr:twoCellAnchor>
    <xdr:from>
      <xdr:col>21</xdr:col>
      <xdr:colOff>82825</xdr:colOff>
      <xdr:row>1</xdr:row>
      <xdr:rowOff>149225</xdr:rowOff>
    </xdr:from>
    <xdr:to>
      <xdr:col>29</xdr:col>
      <xdr:colOff>581024</xdr:colOff>
      <xdr:row>21</xdr:row>
      <xdr:rowOff>163512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4417D-23B9-485E-8DF5-18274900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80064</xdr:colOff>
      <xdr:row>22</xdr:row>
      <xdr:rowOff>13804</xdr:rowOff>
    </xdr:from>
    <xdr:to>
      <xdr:col>28</xdr:col>
      <xdr:colOff>405847</xdr:colOff>
      <xdr:row>39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1B3F2-34F3-67FD-AEB3-F0483F6F1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400051</xdr:colOff>
      <xdr:row>5</xdr:row>
      <xdr:rowOff>171451</xdr:rowOff>
    </xdr:from>
    <xdr:ext cx="2676524" cy="352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22AA2-79EA-4BA0-893F-EEA79E29C20A}"/>
                </a:ext>
              </a:extLst>
            </xdr:cNvPr>
            <xdr:cNvSpPr txBox="1"/>
          </xdr:nvSpPr>
          <xdr:spPr>
            <a:xfrm>
              <a:off x="400051" y="1123951"/>
              <a:ext cx="2676524" cy="352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22AA2-79EA-4BA0-893F-EEA79E29C20A}"/>
                </a:ext>
              </a:extLst>
            </xdr:cNvPr>
            <xdr:cNvSpPr txBox="1"/>
          </xdr:nvSpPr>
          <xdr:spPr>
            <a:xfrm>
              <a:off x="400051" y="1123951"/>
              <a:ext cx="2676524" cy="352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𝐶_𝑝=𝐴+𝐵𝑇+𝐶𝑇^(−2)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topLeftCell="O13" zoomScale="115" zoomScaleNormal="115" workbookViewId="0">
      <selection activeCell="AG42" sqref="AG42"/>
    </sheetView>
  </sheetViews>
  <sheetFormatPr defaultRowHeight="15" x14ac:dyDescent="0.25"/>
  <cols>
    <col min="3" max="3" width="17.7109375" customWidth="1"/>
    <col min="4" max="4" width="13.5703125" customWidth="1"/>
    <col min="6" max="6" width="8" customWidth="1"/>
    <col min="7" max="7" width="7.42578125" customWidth="1"/>
    <col min="9" max="9" width="9.85546875" customWidth="1"/>
    <col min="12" max="12" width="12" bestFit="1" customWidth="1"/>
  </cols>
  <sheetData>
    <row r="1" spans="1:16" x14ac:dyDescent="0.25">
      <c r="A1" t="s">
        <v>0</v>
      </c>
      <c r="C1" t="s">
        <v>3</v>
      </c>
      <c r="E1" t="s">
        <v>2</v>
      </c>
      <c r="J1" t="s">
        <v>5</v>
      </c>
      <c r="L1" t="s">
        <v>8</v>
      </c>
      <c r="P1" t="s">
        <v>14</v>
      </c>
    </row>
    <row r="2" spans="1:16" x14ac:dyDescent="0.25">
      <c r="A2" t="s">
        <v>6</v>
      </c>
      <c r="B2" t="s">
        <v>7</v>
      </c>
      <c r="C2" t="s">
        <v>1</v>
      </c>
      <c r="D2" t="s">
        <v>13</v>
      </c>
      <c r="E2" t="s">
        <v>1</v>
      </c>
      <c r="H2" t="s">
        <v>4</v>
      </c>
      <c r="J2">
        <v>149</v>
      </c>
      <c r="L2" t="s">
        <v>4</v>
      </c>
      <c r="O2" t="s">
        <v>7</v>
      </c>
      <c r="P2" t="s">
        <v>15</v>
      </c>
    </row>
    <row r="3" spans="1:16" x14ac:dyDescent="0.25">
      <c r="A3">
        <v>23.18</v>
      </c>
      <c r="B3">
        <f>A3+273.15</f>
        <v>296.33</v>
      </c>
      <c r="C3">
        <v>0.23491000000000001</v>
      </c>
      <c r="D3">
        <f>C3*1000</f>
        <v>234.91</v>
      </c>
      <c r="E3">
        <v>0.14502000000000001</v>
      </c>
      <c r="H3">
        <f>C3*$J$2</f>
        <v>35.00159</v>
      </c>
      <c r="I3">
        <f>E3*$J$2</f>
        <v>21.607980000000001</v>
      </c>
      <c r="L3">
        <f>(3.08+0.00843*B3+98300/B3^2)*4.2</f>
        <v>28.129523728162173</v>
      </c>
      <c r="O3">
        <v>296.33</v>
      </c>
      <c r="P3">
        <v>0</v>
      </c>
    </row>
    <row r="4" spans="1:16" x14ac:dyDescent="0.25">
      <c r="A4">
        <v>49.64</v>
      </c>
      <c r="B4">
        <f t="shared" ref="B4:B67" si="0">A4+273.15</f>
        <v>322.78999999999996</v>
      </c>
      <c r="C4">
        <v>0.22325999999999999</v>
      </c>
      <c r="D4">
        <f t="shared" ref="D4:D67" si="1">C4*1000</f>
        <v>223.26</v>
      </c>
      <c r="E4">
        <v>0.14502000000000001</v>
      </c>
      <c r="H4">
        <f t="shared" ref="H4:H67" si="2">C4*$J$2</f>
        <v>33.265740000000001</v>
      </c>
      <c r="I4">
        <f t="shared" ref="I4:I67" si="3">E4*$J$2</f>
        <v>21.607980000000001</v>
      </c>
      <c r="L4">
        <f t="shared" ref="L4:L67" si="4">(3.08+0.00843*B4+98300/B4^2)*4.2</f>
        <v>28.327142424306214</v>
      </c>
      <c r="O4">
        <v>322.78999999999996</v>
      </c>
      <c r="P4">
        <f>(B4-B3)*(C4+C3)/2/4.184+P3</f>
        <v>1.4487545650095588</v>
      </c>
    </row>
    <row r="5" spans="1:16" x14ac:dyDescent="0.25">
      <c r="A5">
        <v>53.29</v>
      </c>
      <c r="B5">
        <f t="shared" si="0"/>
        <v>326.44</v>
      </c>
      <c r="C5">
        <v>0.21751999999999999</v>
      </c>
      <c r="D5">
        <f t="shared" si="1"/>
        <v>217.51999999999998</v>
      </c>
      <c r="E5">
        <v>0.14621999999999999</v>
      </c>
      <c r="H5">
        <f t="shared" si="2"/>
        <v>32.41048</v>
      </c>
      <c r="I5">
        <f t="shared" si="3"/>
        <v>21.786779999999997</v>
      </c>
      <c r="L5">
        <f t="shared" si="4"/>
        <v>28.368259826506257</v>
      </c>
      <c r="O5">
        <v>326.44</v>
      </c>
      <c r="P5">
        <f t="shared" ref="P5:P67" si="5">(B5-B4)*(C5+C4)/2/4.184+P4</f>
        <v>1.6410163957934993</v>
      </c>
    </row>
    <row r="6" spans="1:16" x14ac:dyDescent="0.25">
      <c r="A6">
        <v>65.62</v>
      </c>
      <c r="B6">
        <f t="shared" si="0"/>
        <v>338.77</v>
      </c>
      <c r="C6">
        <v>0.20544000000000001</v>
      </c>
      <c r="D6">
        <f t="shared" si="1"/>
        <v>205.44</v>
      </c>
      <c r="E6">
        <v>0.15085000000000001</v>
      </c>
      <c r="H6">
        <f t="shared" si="2"/>
        <v>30.610560000000003</v>
      </c>
      <c r="I6">
        <f t="shared" si="3"/>
        <v>22.476650000000003</v>
      </c>
      <c r="L6">
        <f t="shared" si="4"/>
        <v>28.527925324392644</v>
      </c>
      <c r="O6">
        <v>338.77</v>
      </c>
      <c r="P6">
        <f t="shared" si="5"/>
        <v>2.264235420650095</v>
      </c>
    </row>
    <row r="7" spans="1:16" x14ac:dyDescent="0.25">
      <c r="A7">
        <v>102.58</v>
      </c>
      <c r="B7">
        <f t="shared" si="0"/>
        <v>375.72999999999996</v>
      </c>
      <c r="C7">
        <v>0.19939000000000001</v>
      </c>
      <c r="D7">
        <f t="shared" si="1"/>
        <v>199.39000000000001</v>
      </c>
      <c r="E7">
        <v>0.16012000000000001</v>
      </c>
      <c r="H7">
        <f t="shared" si="2"/>
        <v>29.709110000000003</v>
      </c>
      <c r="I7">
        <f t="shared" si="3"/>
        <v>23.857880000000002</v>
      </c>
      <c r="L7">
        <f t="shared" si="4"/>
        <v>29.16359259233575</v>
      </c>
      <c r="O7">
        <v>375.72999999999996</v>
      </c>
      <c r="P7">
        <f t="shared" si="5"/>
        <v>4.0522990917782007</v>
      </c>
    </row>
    <row r="8" spans="1:16" x14ac:dyDescent="0.25">
      <c r="A8">
        <v>102.64</v>
      </c>
      <c r="B8">
        <f t="shared" si="0"/>
        <v>375.78999999999996</v>
      </c>
      <c r="C8">
        <v>0.19939999999999999</v>
      </c>
      <c r="D8">
        <f t="shared" si="1"/>
        <v>199.4</v>
      </c>
      <c r="E8">
        <v>0.16012999999999999</v>
      </c>
      <c r="H8">
        <f t="shared" si="2"/>
        <v>29.710599999999999</v>
      </c>
      <c r="I8">
        <f t="shared" si="3"/>
        <v>23.859369999999998</v>
      </c>
      <c r="L8">
        <f t="shared" si="4"/>
        <v>29.164783155456274</v>
      </c>
      <c r="O8">
        <v>375.78999999999996</v>
      </c>
      <c r="P8">
        <f t="shared" si="5"/>
        <v>4.0551584847036306</v>
      </c>
    </row>
    <row r="9" spans="1:16" x14ac:dyDescent="0.25">
      <c r="A9">
        <v>153.81</v>
      </c>
      <c r="B9">
        <f t="shared" si="0"/>
        <v>426.96</v>
      </c>
      <c r="C9">
        <v>0.20846000000000001</v>
      </c>
      <c r="D9">
        <f t="shared" si="1"/>
        <v>208.46</v>
      </c>
      <c r="E9">
        <v>0.15456</v>
      </c>
      <c r="H9">
        <f t="shared" si="2"/>
        <v>31.06054</v>
      </c>
      <c r="I9">
        <f t="shared" si="3"/>
        <v>23.029440000000001</v>
      </c>
      <c r="L9">
        <f t="shared" si="4"/>
        <v>30.3177383146128</v>
      </c>
      <c r="O9">
        <v>426.96</v>
      </c>
      <c r="P9">
        <f t="shared" si="5"/>
        <v>6.5492067877629045</v>
      </c>
    </row>
    <row r="10" spans="1:16" x14ac:dyDescent="0.25">
      <c r="A10">
        <v>157.24</v>
      </c>
      <c r="B10">
        <f t="shared" si="0"/>
        <v>430.39</v>
      </c>
      <c r="C10">
        <v>0.20918</v>
      </c>
      <c r="D10">
        <f t="shared" si="1"/>
        <v>209.18</v>
      </c>
      <c r="E10">
        <v>0.15407999999999999</v>
      </c>
      <c r="H10">
        <f t="shared" si="2"/>
        <v>31.167819999999999</v>
      </c>
      <c r="I10">
        <f t="shared" si="3"/>
        <v>22.957919999999998</v>
      </c>
      <c r="L10">
        <f t="shared" si="4"/>
        <v>30.403226137709137</v>
      </c>
      <c r="O10">
        <v>430.39</v>
      </c>
      <c r="P10">
        <f t="shared" si="5"/>
        <v>6.7203952676864231</v>
      </c>
    </row>
    <row r="11" spans="1:16" x14ac:dyDescent="0.25">
      <c r="A11">
        <v>164.3</v>
      </c>
      <c r="B11">
        <f t="shared" si="0"/>
        <v>437.45</v>
      </c>
      <c r="C11">
        <v>0.21059</v>
      </c>
      <c r="D11">
        <f t="shared" si="1"/>
        <v>210.59</v>
      </c>
      <c r="E11">
        <v>0.16012000000000001</v>
      </c>
      <c r="H11">
        <f t="shared" si="2"/>
        <v>31.37791</v>
      </c>
      <c r="I11">
        <f t="shared" si="3"/>
        <v>23.857880000000002</v>
      </c>
      <c r="L11">
        <f t="shared" si="4"/>
        <v>30.58183066632731</v>
      </c>
      <c r="O11">
        <v>437.45</v>
      </c>
      <c r="P11">
        <f t="shared" si="5"/>
        <v>7.0745511233269589</v>
      </c>
    </row>
    <row r="12" spans="1:16" x14ac:dyDescent="0.25">
      <c r="A12">
        <v>201.44</v>
      </c>
      <c r="B12">
        <f t="shared" si="0"/>
        <v>474.59</v>
      </c>
      <c r="C12">
        <v>0.2145</v>
      </c>
      <c r="D12">
        <f t="shared" si="1"/>
        <v>214.5</v>
      </c>
      <c r="E12">
        <v>0.16255</v>
      </c>
      <c r="H12">
        <f t="shared" si="2"/>
        <v>31.9605</v>
      </c>
      <c r="I12">
        <f t="shared" si="3"/>
        <v>24.219950000000001</v>
      </c>
      <c r="L12">
        <f t="shared" si="4"/>
        <v>31.572346949833026</v>
      </c>
      <c r="O12">
        <v>474.59</v>
      </c>
      <c r="P12">
        <f t="shared" si="5"/>
        <v>8.9612435946462696</v>
      </c>
    </row>
    <row r="13" spans="1:16" x14ac:dyDescent="0.25">
      <c r="A13">
        <v>206.64</v>
      </c>
      <c r="B13">
        <f t="shared" si="0"/>
        <v>479.78999999999996</v>
      </c>
      <c r="C13">
        <v>0.21440999999999999</v>
      </c>
      <c r="D13">
        <f t="shared" si="1"/>
        <v>214.41</v>
      </c>
      <c r="E13">
        <v>0.16314000000000001</v>
      </c>
      <c r="H13">
        <f t="shared" si="2"/>
        <v>31.947089999999999</v>
      </c>
      <c r="I13">
        <f t="shared" si="3"/>
        <v>24.307860000000002</v>
      </c>
      <c r="L13">
        <f t="shared" si="4"/>
        <v>31.716940789089936</v>
      </c>
      <c r="O13">
        <v>479.78999999999996</v>
      </c>
      <c r="P13">
        <f t="shared" si="5"/>
        <v>9.2277746653919674</v>
      </c>
    </row>
    <row r="14" spans="1:16" x14ac:dyDescent="0.25">
      <c r="A14">
        <v>241.93</v>
      </c>
      <c r="B14">
        <f t="shared" si="0"/>
        <v>515.07999999999993</v>
      </c>
      <c r="C14">
        <v>0.21190999999999999</v>
      </c>
      <c r="D14">
        <f t="shared" si="1"/>
        <v>211.91</v>
      </c>
      <c r="E14">
        <v>0.17221</v>
      </c>
      <c r="H14">
        <f t="shared" si="2"/>
        <v>31.574589999999997</v>
      </c>
      <c r="I14">
        <f t="shared" si="3"/>
        <v>25.659289999999999</v>
      </c>
      <c r="L14">
        <f t="shared" si="4"/>
        <v>32.729079564350435</v>
      </c>
      <c r="O14">
        <v>515.07999999999993</v>
      </c>
      <c r="P14">
        <f t="shared" si="5"/>
        <v>11.025675334608026</v>
      </c>
    </row>
    <row r="15" spans="1:16" x14ac:dyDescent="0.25">
      <c r="A15">
        <v>245.45</v>
      </c>
      <c r="B15">
        <f t="shared" si="0"/>
        <v>518.59999999999991</v>
      </c>
      <c r="C15">
        <v>0.2117</v>
      </c>
      <c r="D15">
        <f t="shared" si="1"/>
        <v>211.7</v>
      </c>
      <c r="E15">
        <v>0.16918</v>
      </c>
      <c r="H15">
        <f t="shared" si="2"/>
        <v>31.543299999999999</v>
      </c>
      <c r="I15">
        <f t="shared" si="3"/>
        <v>25.207819999999998</v>
      </c>
      <c r="L15">
        <f t="shared" si="4"/>
        <v>32.832655529428799</v>
      </c>
      <c r="O15">
        <v>518.59999999999991</v>
      </c>
      <c r="P15">
        <f t="shared" si="5"/>
        <v>11.203866921606114</v>
      </c>
    </row>
    <row r="16" spans="1:16" x14ac:dyDescent="0.25">
      <c r="A16">
        <v>250.81</v>
      </c>
      <c r="B16">
        <f t="shared" si="0"/>
        <v>523.96</v>
      </c>
      <c r="C16">
        <v>0.21148</v>
      </c>
      <c r="D16">
        <f t="shared" si="1"/>
        <v>211.48</v>
      </c>
      <c r="E16">
        <v>0.16930000000000001</v>
      </c>
      <c r="H16">
        <f t="shared" si="2"/>
        <v>31.51052</v>
      </c>
      <c r="I16">
        <f t="shared" si="3"/>
        <v>25.2257</v>
      </c>
      <c r="L16">
        <f t="shared" si="4"/>
        <v>32.991184758715164</v>
      </c>
      <c r="O16">
        <v>523.96</v>
      </c>
      <c r="P16">
        <f t="shared" si="5"/>
        <v>11.474928680688338</v>
      </c>
    </row>
    <row r="17" spans="1:16" x14ac:dyDescent="0.25">
      <c r="A17">
        <v>294.91000000000003</v>
      </c>
      <c r="B17">
        <f t="shared" si="0"/>
        <v>568.05999999999995</v>
      </c>
      <c r="C17">
        <v>0.2145</v>
      </c>
      <c r="D17">
        <f t="shared" si="1"/>
        <v>214.5</v>
      </c>
      <c r="E17">
        <v>0.17444000000000001</v>
      </c>
      <c r="H17">
        <f t="shared" si="2"/>
        <v>31.9605</v>
      </c>
      <c r="I17">
        <f t="shared" si="3"/>
        <v>25.991560000000003</v>
      </c>
      <c r="L17">
        <f t="shared" si="4"/>
        <v>34.328156054068288</v>
      </c>
      <c r="O17">
        <v>568.05999999999995</v>
      </c>
      <c r="P17">
        <f t="shared" si="5"/>
        <v>13.719875860420647</v>
      </c>
    </row>
    <row r="18" spans="1:16" x14ac:dyDescent="0.25">
      <c r="A18">
        <v>300.13</v>
      </c>
      <c r="B18">
        <f t="shared" si="0"/>
        <v>573.28</v>
      </c>
      <c r="C18">
        <v>0.21548999999999999</v>
      </c>
      <c r="D18">
        <f t="shared" si="1"/>
        <v>215.48999999999998</v>
      </c>
      <c r="E18">
        <v>0.17523</v>
      </c>
      <c r="H18">
        <f t="shared" si="2"/>
        <v>32.10801</v>
      </c>
      <c r="I18">
        <f t="shared" si="3"/>
        <v>26.109269999999999</v>
      </c>
      <c r="L18">
        <f t="shared" si="4"/>
        <v>34.48978187096052</v>
      </c>
      <c r="O18">
        <v>573.28</v>
      </c>
      <c r="P18">
        <f t="shared" si="5"/>
        <v>13.988105760038239</v>
      </c>
    </row>
    <row r="19" spans="1:16" x14ac:dyDescent="0.25">
      <c r="A19">
        <v>324.91000000000003</v>
      </c>
      <c r="B19">
        <f t="shared" si="0"/>
        <v>598.05999999999995</v>
      </c>
      <c r="C19">
        <v>0.22356000000000001</v>
      </c>
      <c r="D19">
        <f t="shared" si="1"/>
        <v>223.56</v>
      </c>
      <c r="E19">
        <v>0.17932999999999999</v>
      </c>
      <c r="H19">
        <f t="shared" si="2"/>
        <v>33.31044</v>
      </c>
      <c r="I19">
        <f t="shared" si="3"/>
        <v>26.72017</v>
      </c>
      <c r="L19">
        <f t="shared" si="4"/>
        <v>35.265198006431767</v>
      </c>
      <c r="O19">
        <v>598.05999999999995</v>
      </c>
      <c r="P19">
        <f t="shared" si="5"/>
        <v>15.288256214149136</v>
      </c>
    </row>
    <row r="20" spans="1:16" x14ac:dyDescent="0.25">
      <c r="A20">
        <v>353.06</v>
      </c>
      <c r="B20">
        <f t="shared" si="0"/>
        <v>626.21</v>
      </c>
      <c r="C20">
        <v>0.23441999999999999</v>
      </c>
      <c r="D20">
        <f t="shared" si="1"/>
        <v>234.42</v>
      </c>
      <c r="E20">
        <v>0.18429000000000001</v>
      </c>
      <c r="H20">
        <f t="shared" si="2"/>
        <v>34.928579999999997</v>
      </c>
      <c r="I20">
        <f t="shared" si="3"/>
        <v>27.459210000000002</v>
      </c>
      <c r="L20">
        <f t="shared" si="4"/>
        <v>36.160432313292311</v>
      </c>
      <c r="O20">
        <v>626.21</v>
      </c>
      <c r="P20">
        <f t="shared" si="5"/>
        <v>16.82890356118547</v>
      </c>
    </row>
    <row r="21" spans="1:16" x14ac:dyDescent="0.25">
      <c r="A21">
        <v>376.09</v>
      </c>
      <c r="B21">
        <f t="shared" si="0"/>
        <v>649.24</v>
      </c>
      <c r="C21">
        <v>0.24168999999999999</v>
      </c>
      <c r="D21">
        <f t="shared" si="1"/>
        <v>241.69</v>
      </c>
      <c r="E21">
        <v>0.18776999999999999</v>
      </c>
      <c r="H21">
        <f t="shared" si="2"/>
        <v>36.011809999999997</v>
      </c>
      <c r="I21">
        <f t="shared" si="3"/>
        <v>27.977729999999998</v>
      </c>
      <c r="L21">
        <f t="shared" si="4"/>
        <v>36.902463991805533</v>
      </c>
      <c r="O21">
        <v>649.24</v>
      </c>
      <c r="P21">
        <f t="shared" si="5"/>
        <v>18.139230198374761</v>
      </c>
    </row>
    <row r="22" spans="1:16" x14ac:dyDescent="0.25">
      <c r="A22">
        <v>402.45</v>
      </c>
      <c r="B22">
        <f t="shared" si="0"/>
        <v>675.59999999999991</v>
      </c>
      <c r="C22">
        <v>0.24826000000000001</v>
      </c>
      <c r="D22">
        <f t="shared" si="1"/>
        <v>248.26000000000002</v>
      </c>
      <c r="E22">
        <v>0.19033</v>
      </c>
      <c r="H22">
        <f t="shared" si="2"/>
        <v>36.990740000000002</v>
      </c>
      <c r="I22">
        <f t="shared" si="3"/>
        <v>28.359169999999999</v>
      </c>
      <c r="L22">
        <f t="shared" si="4"/>
        <v>37.760824747630629</v>
      </c>
      <c r="O22">
        <v>675.59999999999991</v>
      </c>
      <c r="P22">
        <f t="shared" si="5"/>
        <v>19.682619538718924</v>
      </c>
    </row>
    <row r="23" spans="1:16" x14ac:dyDescent="0.25">
      <c r="A23">
        <v>448.31</v>
      </c>
      <c r="B23">
        <f t="shared" si="0"/>
        <v>721.46</v>
      </c>
      <c r="C23">
        <v>0.25678000000000001</v>
      </c>
      <c r="D23">
        <f t="shared" si="1"/>
        <v>256.78000000000003</v>
      </c>
      <c r="E23">
        <v>0.19334999999999999</v>
      </c>
      <c r="H23">
        <f t="shared" si="2"/>
        <v>38.260220000000004</v>
      </c>
      <c r="I23">
        <f t="shared" si="3"/>
        <v>28.809149999999999</v>
      </c>
      <c r="L23">
        <f t="shared" si="4"/>
        <v>39.273204701539676</v>
      </c>
      <c r="O23">
        <v>721.46</v>
      </c>
      <c r="P23">
        <f t="shared" si="5"/>
        <v>22.450441527246657</v>
      </c>
    </row>
    <row r="24" spans="1:16" x14ac:dyDescent="0.25">
      <c r="A24">
        <v>448.42</v>
      </c>
      <c r="B24">
        <f t="shared" si="0"/>
        <v>721.56999999999994</v>
      </c>
      <c r="C24">
        <v>0.25679999999999997</v>
      </c>
      <c r="D24">
        <f t="shared" si="1"/>
        <v>256.79999999999995</v>
      </c>
      <c r="E24">
        <v>0.19336999999999999</v>
      </c>
      <c r="H24">
        <f t="shared" si="2"/>
        <v>38.263199999999998</v>
      </c>
      <c r="I24">
        <f t="shared" si="3"/>
        <v>28.812129999999996</v>
      </c>
      <c r="L24">
        <f t="shared" si="4"/>
        <v>39.276857543107482</v>
      </c>
      <c r="O24">
        <v>721.56999999999994</v>
      </c>
      <c r="P24">
        <f t="shared" si="5"/>
        <v>22.457192698374758</v>
      </c>
    </row>
    <row r="25" spans="1:16" x14ac:dyDescent="0.25">
      <c r="A25">
        <v>494.29</v>
      </c>
      <c r="B25">
        <f t="shared" si="0"/>
        <v>767.44</v>
      </c>
      <c r="C25">
        <v>0.26284000000000002</v>
      </c>
      <c r="D25">
        <f t="shared" si="1"/>
        <v>262.84000000000003</v>
      </c>
      <c r="E25">
        <v>0.20388000000000001</v>
      </c>
      <c r="H25">
        <f t="shared" si="2"/>
        <v>39.163160000000005</v>
      </c>
      <c r="I25">
        <f t="shared" si="3"/>
        <v>30.378119999999999</v>
      </c>
      <c r="L25">
        <f t="shared" si="4"/>
        <v>40.808974066300102</v>
      </c>
      <c r="O25">
        <v>767.44</v>
      </c>
      <c r="P25">
        <f t="shared" si="5"/>
        <v>25.305649533938819</v>
      </c>
    </row>
    <row r="26" spans="1:16" x14ac:dyDescent="0.25">
      <c r="A26">
        <v>503.01</v>
      </c>
      <c r="B26">
        <f t="shared" si="0"/>
        <v>776.16</v>
      </c>
      <c r="C26">
        <v>0.26517000000000002</v>
      </c>
      <c r="D26">
        <f t="shared" si="1"/>
        <v>265.17</v>
      </c>
      <c r="E26">
        <v>0.20544000000000001</v>
      </c>
      <c r="H26">
        <f t="shared" si="2"/>
        <v>39.510330000000003</v>
      </c>
      <c r="I26">
        <f t="shared" si="3"/>
        <v>30.610560000000003</v>
      </c>
      <c r="L26">
        <f t="shared" si="4"/>
        <v>41.102051828540517</v>
      </c>
      <c r="O26">
        <v>776.16</v>
      </c>
      <c r="P26">
        <f t="shared" si="5"/>
        <v>25.855870279636711</v>
      </c>
    </row>
    <row r="27" spans="1:16" x14ac:dyDescent="0.25">
      <c r="A27">
        <v>531.35</v>
      </c>
      <c r="B27">
        <f t="shared" si="0"/>
        <v>804.5</v>
      </c>
      <c r="C27">
        <v>0.27794999999999997</v>
      </c>
      <c r="D27">
        <f t="shared" si="1"/>
        <v>277.95</v>
      </c>
      <c r="E27">
        <v>0.20644999999999999</v>
      </c>
      <c r="H27">
        <f t="shared" si="2"/>
        <v>41.414549999999998</v>
      </c>
      <c r="I27">
        <f t="shared" si="3"/>
        <v>30.761050000000001</v>
      </c>
      <c r="L27">
        <f t="shared" si="4"/>
        <v>42.058024222776943</v>
      </c>
      <c r="O27">
        <v>804.5</v>
      </c>
      <c r="P27">
        <f t="shared" si="5"/>
        <v>27.695260910611857</v>
      </c>
    </row>
    <row r="28" spans="1:16" x14ac:dyDescent="0.25">
      <c r="A28">
        <v>543.74</v>
      </c>
      <c r="B28">
        <f t="shared" si="0"/>
        <v>816.89</v>
      </c>
      <c r="C28">
        <v>0.29909000000000002</v>
      </c>
      <c r="D28">
        <f t="shared" si="1"/>
        <v>299.09000000000003</v>
      </c>
      <c r="E28">
        <v>0.20571999999999999</v>
      </c>
      <c r="H28">
        <f t="shared" si="2"/>
        <v>44.564410000000002</v>
      </c>
      <c r="I28">
        <f t="shared" si="3"/>
        <v>30.652279999999998</v>
      </c>
      <c r="L28">
        <f t="shared" si="4"/>
        <v>42.47750097616175</v>
      </c>
      <c r="O28">
        <v>816.89</v>
      </c>
      <c r="P28">
        <f t="shared" si="5"/>
        <v>28.549649725143404</v>
      </c>
    </row>
    <row r="29" spans="1:16" x14ac:dyDescent="0.25">
      <c r="A29">
        <v>548.86</v>
      </c>
      <c r="B29">
        <f t="shared" si="0"/>
        <v>822.01</v>
      </c>
      <c r="C29">
        <v>0.31147999999999998</v>
      </c>
      <c r="D29">
        <f t="shared" si="1"/>
        <v>311.47999999999996</v>
      </c>
      <c r="E29">
        <v>0.20544000000000001</v>
      </c>
      <c r="H29">
        <f t="shared" si="2"/>
        <v>46.410519999999998</v>
      </c>
      <c r="I29">
        <f t="shared" si="3"/>
        <v>30.610560000000003</v>
      </c>
      <c r="L29">
        <f t="shared" si="4"/>
        <v>42.65109646564499</v>
      </c>
      <c r="O29">
        <v>822.01</v>
      </c>
      <c r="P29">
        <f t="shared" si="5"/>
        <v>28.923229839866156</v>
      </c>
    </row>
    <row r="30" spans="1:16" x14ac:dyDescent="0.25">
      <c r="A30">
        <v>559.66999999999996</v>
      </c>
      <c r="B30">
        <f t="shared" si="0"/>
        <v>832.81999999999994</v>
      </c>
      <c r="C30">
        <v>0.33534999999999998</v>
      </c>
      <c r="D30">
        <f t="shared" si="1"/>
        <v>335.34999999999997</v>
      </c>
      <c r="E30">
        <v>0.20505000000000001</v>
      </c>
      <c r="H30">
        <f t="shared" si="2"/>
        <v>49.967149999999997</v>
      </c>
      <c r="I30">
        <f t="shared" si="3"/>
        <v>30.55245</v>
      </c>
      <c r="L30">
        <f t="shared" si="4"/>
        <v>43.018076444005807</v>
      </c>
      <c r="O30">
        <v>832.81999999999994</v>
      </c>
      <c r="P30">
        <f t="shared" si="5"/>
        <v>29.758821653919689</v>
      </c>
    </row>
    <row r="31" spans="1:16" x14ac:dyDescent="0.25">
      <c r="A31">
        <v>570.32000000000005</v>
      </c>
      <c r="B31">
        <f t="shared" si="0"/>
        <v>843.47</v>
      </c>
      <c r="C31">
        <v>0.37159999999999999</v>
      </c>
      <c r="D31">
        <f t="shared" si="1"/>
        <v>371.59999999999997</v>
      </c>
      <c r="E31">
        <v>0.20488999999999999</v>
      </c>
      <c r="H31">
        <f t="shared" si="2"/>
        <v>55.368400000000001</v>
      </c>
      <c r="I31">
        <f t="shared" si="3"/>
        <v>30.528609999999997</v>
      </c>
      <c r="L31">
        <f t="shared" si="4"/>
        <v>43.380213460393719</v>
      </c>
      <c r="O31">
        <v>843.47</v>
      </c>
      <c r="P31">
        <f t="shared" si="5"/>
        <v>30.658560838910137</v>
      </c>
    </row>
    <row r="32" spans="1:16" x14ac:dyDescent="0.25">
      <c r="A32">
        <v>572.16999999999996</v>
      </c>
      <c r="B32">
        <f t="shared" si="0"/>
        <v>845.31999999999994</v>
      </c>
      <c r="C32">
        <v>0.42296</v>
      </c>
      <c r="D32">
        <f t="shared" si="1"/>
        <v>422.96</v>
      </c>
      <c r="E32">
        <v>0.20488000000000001</v>
      </c>
      <c r="H32">
        <f t="shared" si="2"/>
        <v>63.021039999999999</v>
      </c>
      <c r="I32">
        <f t="shared" si="3"/>
        <v>30.52712</v>
      </c>
      <c r="L32">
        <f t="shared" si="4"/>
        <v>43.443177279111787</v>
      </c>
      <c r="O32">
        <v>845.31999999999994</v>
      </c>
      <c r="P32">
        <f t="shared" si="5"/>
        <v>30.834222406787759</v>
      </c>
    </row>
    <row r="33" spans="1:16" x14ac:dyDescent="0.25">
      <c r="A33">
        <v>577.53</v>
      </c>
      <c r="B33">
        <f t="shared" si="0"/>
        <v>850.68</v>
      </c>
      <c r="C33">
        <v>0.46223999999999998</v>
      </c>
      <c r="D33">
        <f t="shared" si="1"/>
        <v>462.24</v>
      </c>
      <c r="E33">
        <v>0.20488999999999999</v>
      </c>
      <c r="H33">
        <f t="shared" si="2"/>
        <v>68.873760000000004</v>
      </c>
      <c r="I33">
        <f t="shared" si="3"/>
        <v>30.528609999999997</v>
      </c>
      <c r="L33">
        <f t="shared" si="4"/>
        <v>43.625695409891364</v>
      </c>
      <c r="O33">
        <v>850.68</v>
      </c>
      <c r="P33">
        <f t="shared" si="5"/>
        <v>31.401224318833648</v>
      </c>
    </row>
    <row r="34" spans="1:16" x14ac:dyDescent="0.25">
      <c r="A34">
        <v>579.42999999999995</v>
      </c>
      <c r="B34">
        <f t="shared" si="0"/>
        <v>852.57999999999993</v>
      </c>
      <c r="C34">
        <v>0.53776000000000002</v>
      </c>
      <c r="D34">
        <f t="shared" si="1"/>
        <v>537.76</v>
      </c>
      <c r="E34">
        <v>0.20491000000000001</v>
      </c>
      <c r="H34">
        <f t="shared" si="2"/>
        <v>80.126239999999996</v>
      </c>
      <c r="I34">
        <f t="shared" si="3"/>
        <v>30.531590000000001</v>
      </c>
      <c r="L34">
        <f t="shared" si="4"/>
        <v>43.690426804546661</v>
      </c>
      <c r="O34">
        <v>852.57999999999993</v>
      </c>
      <c r="P34">
        <f t="shared" si="5"/>
        <v>31.628279768164429</v>
      </c>
    </row>
    <row r="35" spans="1:16" x14ac:dyDescent="0.25">
      <c r="A35">
        <v>588.41999999999996</v>
      </c>
      <c r="B35">
        <f t="shared" si="0"/>
        <v>861.56999999999994</v>
      </c>
      <c r="C35">
        <v>0.63444</v>
      </c>
      <c r="D35">
        <f t="shared" si="1"/>
        <v>634.44000000000005</v>
      </c>
      <c r="E35">
        <v>0.20513999999999999</v>
      </c>
      <c r="H35">
        <f t="shared" si="2"/>
        <v>94.531559999999999</v>
      </c>
      <c r="I35">
        <f t="shared" si="3"/>
        <v>30.565859999999997</v>
      </c>
      <c r="L35">
        <f t="shared" si="4"/>
        <v>43.996935492985031</v>
      </c>
      <c r="O35">
        <v>861.56999999999994</v>
      </c>
      <c r="P35">
        <f t="shared" si="5"/>
        <v>32.887610313097511</v>
      </c>
    </row>
    <row r="36" spans="1:16" x14ac:dyDescent="0.25">
      <c r="A36">
        <v>592.95000000000005</v>
      </c>
      <c r="B36">
        <f t="shared" si="0"/>
        <v>866.1</v>
      </c>
      <c r="C36">
        <v>0.71972000000000003</v>
      </c>
      <c r="D36">
        <f t="shared" si="1"/>
        <v>719.72</v>
      </c>
      <c r="E36">
        <v>0.20544000000000001</v>
      </c>
      <c r="H36">
        <f t="shared" si="2"/>
        <v>107.23828</v>
      </c>
      <c r="I36">
        <f t="shared" si="3"/>
        <v>30.610560000000003</v>
      </c>
      <c r="L36">
        <f t="shared" si="4"/>
        <v>44.151521779641257</v>
      </c>
      <c r="O36">
        <v>866.1</v>
      </c>
      <c r="P36">
        <f t="shared" si="5"/>
        <v>33.62068211042066</v>
      </c>
    </row>
    <row r="37" spans="1:16" x14ac:dyDescent="0.25">
      <c r="A37">
        <v>593.96</v>
      </c>
      <c r="B37">
        <f t="shared" si="0"/>
        <v>867.11</v>
      </c>
      <c r="C37">
        <v>0.77644000000000002</v>
      </c>
      <c r="D37">
        <f t="shared" si="1"/>
        <v>776.44</v>
      </c>
      <c r="E37">
        <v>0.20555000000000001</v>
      </c>
      <c r="H37">
        <f t="shared" si="2"/>
        <v>115.68956</v>
      </c>
      <c r="I37">
        <f t="shared" si="3"/>
        <v>30.626950000000001</v>
      </c>
      <c r="L37">
        <f t="shared" si="4"/>
        <v>44.186000421401857</v>
      </c>
      <c r="O37">
        <v>867.11</v>
      </c>
      <c r="P37">
        <f t="shared" si="5"/>
        <v>33.80126547562142</v>
      </c>
    </row>
    <row r="38" spans="1:16" x14ac:dyDescent="0.25">
      <c r="A38">
        <v>594.29999999999995</v>
      </c>
      <c r="B38">
        <f t="shared" si="0"/>
        <v>867.44999999999993</v>
      </c>
      <c r="C38">
        <v>0.96677000000000002</v>
      </c>
      <c r="D38">
        <f t="shared" si="1"/>
        <v>966.77</v>
      </c>
      <c r="E38">
        <v>0.2056</v>
      </c>
      <c r="H38">
        <f t="shared" si="2"/>
        <v>144.04873000000001</v>
      </c>
      <c r="I38">
        <f t="shared" si="3"/>
        <v>30.634399999999999</v>
      </c>
      <c r="L38">
        <f t="shared" si="4"/>
        <v>44.197608099557478</v>
      </c>
      <c r="O38">
        <v>867.44999999999993</v>
      </c>
      <c r="P38">
        <f t="shared" si="5"/>
        <v>33.872093797801135</v>
      </c>
    </row>
    <row r="39" spans="1:16" x14ac:dyDescent="0.25">
      <c r="A39">
        <v>601.69000000000005</v>
      </c>
      <c r="B39">
        <f t="shared" si="0"/>
        <v>874.84</v>
      </c>
      <c r="C39">
        <v>1.1571</v>
      </c>
      <c r="D39">
        <f t="shared" si="1"/>
        <v>1157.0999999999999</v>
      </c>
      <c r="E39">
        <v>0.21060000000000001</v>
      </c>
      <c r="H39">
        <f t="shared" si="2"/>
        <v>172.40790000000001</v>
      </c>
      <c r="I39">
        <f t="shared" si="3"/>
        <v>31.3794</v>
      </c>
      <c r="L39">
        <f t="shared" si="4"/>
        <v>44.450028018251984</v>
      </c>
      <c r="O39">
        <v>874.84</v>
      </c>
      <c r="P39">
        <f t="shared" si="5"/>
        <v>35.747739029636726</v>
      </c>
    </row>
    <row r="40" spans="1:16" x14ac:dyDescent="0.25">
      <c r="A40">
        <v>603.54999999999995</v>
      </c>
      <c r="B40">
        <f t="shared" si="0"/>
        <v>876.69999999999993</v>
      </c>
      <c r="C40">
        <v>1.1989000000000001</v>
      </c>
      <c r="D40">
        <f t="shared" si="1"/>
        <v>1198.9000000000001</v>
      </c>
      <c r="E40">
        <v>0.21148</v>
      </c>
      <c r="H40">
        <f t="shared" si="2"/>
        <v>178.6361</v>
      </c>
      <c r="I40">
        <f t="shared" si="3"/>
        <v>31.51052</v>
      </c>
      <c r="L40">
        <f t="shared" si="4"/>
        <v>44.513596650192376</v>
      </c>
      <c r="O40">
        <v>876.69999999999993</v>
      </c>
      <c r="P40">
        <f t="shared" si="5"/>
        <v>36.271419717973217</v>
      </c>
    </row>
    <row r="41" spans="1:16" x14ac:dyDescent="0.25">
      <c r="A41">
        <v>607.13</v>
      </c>
      <c r="B41">
        <f t="shared" si="0"/>
        <v>880.28</v>
      </c>
      <c r="C41">
        <v>1.24471</v>
      </c>
      <c r="D41">
        <f t="shared" si="1"/>
        <v>1244.71</v>
      </c>
      <c r="E41">
        <v>0.21292</v>
      </c>
      <c r="H41">
        <f t="shared" si="2"/>
        <v>185.46179000000001</v>
      </c>
      <c r="I41">
        <f t="shared" si="3"/>
        <v>31.725079999999998</v>
      </c>
      <c r="L41">
        <f t="shared" si="4"/>
        <v>44.635989904495545</v>
      </c>
      <c r="O41">
        <v>880.28</v>
      </c>
      <c r="P41">
        <f t="shared" si="5"/>
        <v>37.31684560229445</v>
      </c>
    </row>
    <row r="42" spans="1:16" x14ac:dyDescent="0.25">
      <c r="A42">
        <v>614.04</v>
      </c>
      <c r="B42">
        <f t="shared" si="0"/>
        <v>887.18999999999994</v>
      </c>
      <c r="C42">
        <v>1.16012</v>
      </c>
      <c r="D42">
        <f t="shared" si="1"/>
        <v>1160.1200000000001</v>
      </c>
      <c r="E42">
        <v>0.21525</v>
      </c>
      <c r="H42">
        <f t="shared" si="2"/>
        <v>172.85787999999999</v>
      </c>
      <c r="I42">
        <f t="shared" si="3"/>
        <v>32.072249999999997</v>
      </c>
      <c r="L42">
        <f t="shared" si="4"/>
        <v>44.872378173691473</v>
      </c>
      <c r="O42">
        <v>887.18999999999994</v>
      </c>
      <c r="P42">
        <f t="shared" si="5"/>
        <v>39.302669610420637</v>
      </c>
    </row>
    <row r="43" spans="1:16" x14ac:dyDescent="0.25">
      <c r="A43">
        <v>617.07000000000005</v>
      </c>
      <c r="B43">
        <f t="shared" si="0"/>
        <v>890.22</v>
      </c>
      <c r="C43">
        <v>0.87914999999999999</v>
      </c>
      <c r="D43">
        <f t="shared" si="1"/>
        <v>879.15</v>
      </c>
      <c r="E43">
        <v>0.21615999999999999</v>
      </c>
      <c r="H43">
        <f t="shared" si="2"/>
        <v>130.99334999999999</v>
      </c>
      <c r="I43">
        <f t="shared" si="3"/>
        <v>32.207839999999997</v>
      </c>
      <c r="L43">
        <f t="shared" si="4"/>
        <v>44.976093800614457</v>
      </c>
      <c r="O43">
        <v>890.22</v>
      </c>
      <c r="P43">
        <f t="shared" si="5"/>
        <v>40.041076410133854</v>
      </c>
    </row>
    <row r="44" spans="1:16" x14ac:dyDescent="0.25">
      <c r="A44">
        <v>621.62</v>
      </c>
      <c r="B44">
        <f t="shared" si="0"/>
        <v>894.77</v>
      </c>
      <c r="C44">
        <v>0.45921000000000001</v>
      </c>
      <c r="D44">
        <f t="shared" si="1"/>
        <v>459.21</v>
      </c>
      <c r="E44">
        <v>0.21743999999999999</v>
      </c>
      <c r="H44">
        <f t="shared" si="2"/>
        <v>68.422290000000004</v>
      </c>
      <c r="I44">
        <f t="shared" si="3"/>
        <v>32.398559999999996</v>
      </c>
      <c r="L44">
        <f t="shared" si="4"/>
        <v>45.131906253002036</v>
      </c>
      <c r="O44">
        <v>894.77</v>
      </c>
      <c r="P44">
        <f t="shared" si="5"/>
        <v>40.768793666347996</v>
      </c>
    </row>
    <row r="45" spans="1:16" x14ac:dyDescent="0.25">
      <c r="A45">
        <v>626.54</v>
      </c>
      <c r="B45">
        <f t="shared" si="0"/>
        <v>899.68999999999994</v>
      </c>
      <c r="C45">
        <v>0.24773000000000001</v>
      </c>
      <c r="D45">
        <f t="shared" si="1"/>
        <v>247.73000000000002</v>
      </c>
      <c r="E45">
        <v>0.21870999999999999</v>
      </c>
      <c r="H45">
        <f t="shared" si="2"/>
        <v>36.911770000000004</v>
      </c>
      <c r="I45">
        <f t="shared" si="3"/>
        <v>32.587789999999998</v>
      </c>
      <c r="L45">
        <f t="shared" si="4"/>
        <v>45.300479154421929</v>
      </c>
      <c r="O45">
        <v>899.68999999999994</v>
      </c>
      <c r="P45">
        <f t="shared" si="5"/>
        <v>41.184441945506691</v>
      </c>
    </row>
    <row r="46" spans="1:16" x14ac:dyDescent="0.25">
      <c r="A46">
        <v>633.48</v>
      </c>
      <c r="B46">
        <f t="shared" si="0"/>
        <v>906.63</v>
      </c>
      <c r="C46">
        <v>0.18126999999999999</v>
      </c>
      <c r="D46">
        <f t="shared" si="1"/>
        <v>181.26999999999998</v>
      </c>
      <c r="E46">
        <v>0.22031999999999999</v>
      </c>
      <c r="H46">
        <f t="shared" si="2"/>
        <v>27.009229999999999</v>
      </c>
      <c r="I46">
        <f t="shared" si="3"/>
        <v>32.827680000000001</v>
      </c>
      <c r="L46">
        <f t="shared" si="4"/>
        <v>45.538418022975002</v>
      </c>
      <c r="O46">
        <v>906.63</v>
      </c>
      <c r="P46">
        <f t="shared" si="5"/>
        <v>41.540233054493306</v>
      </c>
    </row>
    <row r="47" spans="1:16" x14ac:dyDescent="0.25">
      <c r="A47">
        <v>651.13</v>
      </c>
      <c r="B47">
        <f t="shared" si="0"/>
        <v>924.28</v>
      </c>
      <c r="C47">
        <v>0.19334999999999999</v>
      </c>
      <c r="D47">
        <f t="shared" si="1"/>
        <v>193.35</v>
      </c>
      <c r="E47">
        <v>0.22323999999999999</v>
      </c>
      <c r="H47">
        <f t="shared" si="2"/>
        <v>28.809149999999999</v>
      </c>
      <c r="I47">
        <f t="shared" si="3"/>
        <v>33.26276</v>
      </c>
      <c r="L47">
        <f t="shared" si="4"/>
        <v>46.144334201602597</v>
      </c>
      <c r="O47">
        <v>924.28</v>
      </c>
      <c r="P47">
        <f t="shared" si="5"/>
        <v>42.330391156787762</v>
      </c>
    </row>
    <row r="48" spans="1:16" x14ac:dyDescent="0.25">
      <c r="A48">
        <v>654.72</v>
      </c>
      <c r="B48">
        <f t="shared" si="0"/>
        <v>927.87</v>
      </c>
      <c r="C48">
        <v>0.19991</v>
      </c>
      <c r="D48">
        <f t="shared" si="1"/>
        <v>199.91</v>
      </c>
      <c r="E48">
        <v>0.22356000000000001</v>
      </c>
      <c r="H48">
        <f t="shared" si="2"/>
        <v>29.78659</v>
      </c>
      <c r="I48">
        <f t="shared" si="3"/>
        <v>33.31044</v>
      </c>
      <c r="L48">
        <f t="shared" si="4"/>
        <v>46.26770930847978</v>
      </c>
      <c r="O48">
        <v>927.87</v>
      </c>
      <c r="P48">
        <f t="shared" si="5"/>
        <v>42.499105712237096</v>
      </c>
    </row>
    <row r="49" spans="1:16" x14ac:dyDescent="0.25">
      <c r="A49">
        <v>675.9</v>
      </c>
      <c r="B49">
        <f t="shared" si="0"/>
        <v>949.05</v>
      </c>
      <c r="C49">
        <v>0.23263</v>
      </c>
      <c r="D49">
        <f t="shared" si="1"/>
        <v>232.63</v>
      </c>
      <c r="E49">
        <v>0.22289999999999999</v>
      </c>
      <c r="H49">
        <f t="shared" si="2"/>
        <v>34.66187</v>
      </c>
      <c r="I49">
        <f t="shared" si="3"/>
        <v>33.2121</v>
      </c>
      <c r="L49">
        <f t="shared" si="4"/>
        <v>46.996443203305816</v>
      </c>
      <c r="O49">
        <v>949.05</v>
      </c>
      <c r="P49">
        <f t="shared" si="5"/>
        <v>43.59389505258126</v>
      </c>
    </row>
    <row r="50" spans="1:16" x14ac:dyDescent="0.25">
      <c r="A50">
        <v>702.33</v>
      </c>
      <c r="B50">
        <f t="shared" si="0"/>
        <v>975.48</v>
      </c>
      <c r="C50">
        <v>0.23857</v>
      </c>
      <c r="D50">
        <f t="shared" si="1"/>
        <v>238.57</v>
      </c>
      <c r="E50">
        <v>0.22054000000000001</v>
      </c>
      <c r="H50">
        <f t="shared" si="2"/>
        <v>35.546930000000003</v>
      </c>
      <c r="I50">
        <f t="shared" si="3"/>
        <v>32.860460000000003</v>
      </c>
      <c r="L50">
        <f t="shared" si="4"/>
        <v>47.907721320958458</v>
      </c>
      <c r="O50">
        <v>975.48</v>
      </c>
      <c r="P50">
        <f t="shared" si="5"/>
        <v>45.082161782982794</v>
      </c>
    </row>
    <row r="51" spans="1:16" x14ac:dyDescent="0.25">
      <c r="A51">
        <v>705.89</v>
      </c>
      <c r="B51">
        <f t="shared" si="0"/>
        <v>979.04</v>
      </c>
      <c r="C51">
        <v>0.23866999999999999</v>
      </c>
      <c r="D51">
        <f t="shared" si="1"/>
        <v>238.67</v>
      </c>
      <c r="E51">
        <v>0.22056000000000001</v>
      </c>
      <c r="H51">
        <f t="shared" si="2"/>
        <v>35.56183</v>
      </c>
      <c r="I51">
        <f t="shared" si="3"/>
        <v>32.863440000000004</v>
      </c>
      <c r="L51">
        <f t="shared" si="4"/>
        <v>48.030617081594428</v>
      </c>
      <c r="O51">
        <v>979.04</v>
      </c>
      <c r="P51">
        <f t="shared" si="5"/>
        <v>45.285194096558314</v>
      </c>
    </row>
    <row r="52" spans="1:16" x14ac:dyDescent="0.25">
      <c r="A52">
        <v>730.59</v>
      </c>
      <c r="B52">
        <f t="shared" si="0"/>
        <v>1003.74</v>
      </c>
      <c r="C52">
        <v>0.24471000000000001</v>
      </c>
      <c r="D52">
        <f t="shared" si="1"/>
        <v>244.71</v>
      </c>
      <c r="E52">
        <v>0.22237999999999999</v>
      </c>
      <c r="H52">
        <f t="shared" si="2"/>
        <v>36.461790000000001</v>
      </c>
      <c r="I52">
        <f t="shared" si="3"/>
        <v>33.134619999999998</v>
      </c>
      <c r="L52">
        <f t="shared" si="4"/>
        <v>48.884207485970876</v>
      </c>
      <c r="O52">
        <v>1003.74</v>
      </c>
      <c r="P52">
        <f t="shared" si="5"/>
        <v>46.711996916826003</v>
      </c>
    </row>
    <row r="53" spans="1:16" x14ac:dyDescent="0.25">
      <c r="A53">
        <v>760.54</v>
      </c>
      <c r="B53">
        <f t="shared" si="0"/>
        <v>1033.69</v>
      </c>
      <c r="C53">
        <v>0.24102000000000001</v>
      </c>
      <c r="D53">
        <f t="shared" si="1"/>
        <v>241.02</v>
      </c>
      <c r="E53">
        <v>0.22659000000000001</v>
      </c>
      <c r="H53">
        <f t="shared" si="2"/>
        <v>35.91198</v>
      </c>
      <c r="I53">
        <f t="shared" si="3"/>
        <v>33.76191</v>
      </c>
      <c r="L53">
        <f t="shared" si="4"/>
        <v>49.921214848449743</v>
      </c>
      <c r="O53">
        <v>1033.69</v>
      </c>
      <c r="P53">
        <f t="shared" si="5"/>
        <v>48.45047845363289</v>
      </c>
    </row>
    <row r="54" spans="1:16" x14ac:dyDescent="0.25">
      <c r="A54">
        <v>765.85</v>
      </c>
      <c r="B54">
        <f t="shared" si="0"/>
        <v>1039</v>
      </c>
      <c r="C54">
        <v>0.23866999999999999</v>
      </c>
      <c r="D54">
        <f t="shared" si="1"/>
        <v>238.67</v>
      </c>
      <c r="E54">
        <v>0.22742000000000001</v>
      </c>
      <c r="H54">
        <f t="shared" si="2"/>
        <v>35.56183</v>
      </c>
      <c r="I54">
        <f t="shared" si="3"/>
        <v>33.885580000000004</v>
      </c>
      <c r="L54">
        <f t="shared" si="4"/>
        <v>50.105281400282166</v>
      </c>
      <c r="O54">
        <v>1039</v>
      </c>
      <c r="P54">
        <f t="shared" si="5"/>
        <v>48.754870650095604</v>
      </c>
    </row>
    <row r="55" spans="1:16" x14ac:dyDescent="0.25">
      <c r="A55">
        <v>785.24</v>
      </c>
      <c r="B55">
        <f t="shared" si="0"/>
        <v>1058.3899999999999</v>
      </c>
      <c r="C55">
        <v>0.22772999999999999</v>
      </c>
      <c r="D55">
        <f t="shared" si="1"/>
        <v>227.73</v>
      </c>
      <c r="E55">
        <v>0.22961000000000001</v>
      </c>
      <c r="H55">
        <f t="shared" si="2"/>
        <v>33.93177</v>
      </c>
      <c r="I55">
        <f t="shared" si="3"/>
        <v>34.211890000000004</v>
      </c>
      <c r="L55">
        <f t="shared" si="4"/>
        <v>50.777919016018579</v>
      </c>
      <c r="O55">
        <v>1058.3899999999999</v>
      </c>
      <c r="P55">
        <f t="shared" si="5"/>
        <v>49.835594359464622</v>
      </c>
    </row>
    <row r="56" spans="1:16" x14ac:dyDescent="0.25">
      <c r="A56">
        <v>804.64</v>
      </c>
      <c r="B56">
        <f t="shared" si="0"/>
        <v>1077.79</v>
      </c>
      <c r="C56">
        <v>0.21843000000000001</v>
      </c>
      <c r="D56">
        <f t="shared" si="1"/>
        <v>218.43</v>
      </c>
      <c r="E56">
        <v>0.22961000000000001</v>
      </c>
      <c r="H56">
        <f t="shared" si="2"/>
        <v>32.54607</v>
      </c>
      <c r="I56">
        <f t="shared" si="3"/>
        <v>34.211890000000004</v>
      </c>
      <c r="L56">
        <f t="shared" si="4"/>
        <v>51.451646721743678</v>
      </c>
      <c r="O56">
        <v>1077.79</v>
      </c>
      <c r="P56">
        <f t="shared" si="5"/>
        <v>50.869951912045892</v>
      </c>
    </row>
    <row r="57" spans="1:16" x14ac:dyDescent="0.25">
      <c r="A57">
        <v>809.91</v>
      </c>
      <c r="B57">
        <f t="shared" si="0"/>
        <v>1083.06</v>
      </c>
      <c r="C57">
        <v>0.21751999999999999</v>
      </c>
      <c r="D57">
        <f t="shared" si="1"/>
        <v>217.51999999999998</v>
      </c>
      <c r="E57">
        <v>0.23043</v>
      </c>
      <c r="H57">
        <f t="shared" si="2"/>
        <v>32.41048</v>
      </c>
      <c r="I57">
        <f t="shared" si="3"/>
        <v>34.334069999999997</v>
      </c>
      <c r="L57">
        <f t="shared" si="4"/>
        <v>51.634785979354398</v>
      </c>
      <c r="O57">
        <v>1083.06</v>
      </c>
      <c r="P57">
        <f t="shared" si="5"/>
        <v>51.144504553059278</v>
      </c>
    </row>
    <row r="58" spans="1:16" x14ac:dyDescent="0.25">
      <c r="A58">
        <v>836.38</v>
      </c>
      <c r="B58">
        <f t="shared" si="0"/>
        <v>1109.53</v>
      </c>
      <c r="C58">
        <v>0.22961000000000001</v>
      </c>
      <c r="D58">
        <f t="shared" si="1"/>
        <v>229.61</v>
      </c>
      <c r="E58">
        <v>0.23261000000000001</v>
      </c>
      <c r="H58">
        <f t="shared" si="2"/>
        <v>34.211890000000004</v>
      </c>
      <c r="I58">
        <f t="shared" si="3"/>
        <v>34.65889</v>
      </c>
      <c r="L58">
        <f t="shared" si="4"/>
        <v>52.555389565014529</v>
      </c>
      <c r="O58">
        <v>1109.53</v>
      </c>
      <c r="P58">
        <f t="shared" si="5"/>
        <v>52.558884464627155</v>
      </c>
    </row>
    <row r="59" spans="1:16" x14ac:dyDescent="0.25">
      <c r="A59">
        <v>857.54</v>
      </c>
      <c r="B59">
        <f t="shared" si="0"/>
        <v>1130.69</v>
      </c>
      <c r="C59">
        <v>0.21623999999999999</v>
      </c>
      <c r="D59">
        <f t="shared" si="1"/>
        <v>216.23999999999998</v>
      </c>
      <c r="E59">
        <v>0.22659000000000001</v>
      </c>
      <c r="H59">
        <f t="shared" si="2"/>
        <v>32.219760000000001</v>
      </c>
      <c r="I59">
        <f t="shared" si="3"/>
        <v>33.76191</v>
      </c>
      <c r="L59">
        <f t="shared" si="4"/>
        <v>53.292145577957939</v>
      </c>
      <c r="O59">
        <v>1130.69</v>
      </c>
      <c r="P59">
        <f t="shared" si="5"/>
        <v>53.686296749522</v>
      </c>
    </row>
    <row r="60" spans="1:16" x14ac:dyDescent="0.25">
      <c r="A60">
        <v>866.33</v>
      </c>
      <c r="B60">
        <f t="shared" si="0"/>
        <v>1139.48</v>
      </c>
      <c r="C60">
        <v>0.20846000000000001</v>
      </c>
      <c r="D60">
        <f t="shared" si="1"/>
        <v>208.46</v>
      </c>
      <c r="E60">
        <v>0.21892</v>
      </c>
      <c r="H60">
        <f t="shared" si="2"/>
        <v>31.06054</v>
      </c>
      <c r="I60">
        <f t="shared" si="3"/>
        <v>32.619080000000004</v>
      </c>
      <c r="L60">
        <f t="shared" si="4"/>
        <v>53.598401257709519</v>
      </c>
      <c r="O60">
        <v>1139.48</v>
      </c>
      <c r="P60">
        <f t="shared" si="5"/>
        <v>54.132414459847048</v>
      </c>
    </row>
    <row r="61" spans="1:16" x14ac:dyDescent="0.25">
      <c r="A61">
        <v>892.76</v>
      </c>
      <c r="B61">
        <f t="shared" si="0"/>
        <v>1165.9099999999999</v>
      </c>
      <c r="C61">
        <v>0.19636999999999999</v>
      </c>
      <c r="D61">
        <f t="shared" si="1"/>
        <v>196.36999999999998</v>
      </c>
      <c r="E61">
        <v>0.18509999999999999</v>
      </c>
      <c r="H61">
        <f t="shared" si="2"/>
        <v>29.259129999999999</v>
      </c>
      <c r="I61">
        <f t="shared" si="3"/>
        <v>27.579899999999999</v>
      </c>
      <c r="L61">
        <f t="shared" si="4"/>
        <v>54.519929014177904</v>
      </c>
      <c r="O61">
        <v>1165.9099999999999</v>
      </c>
      <c r="P61">
        <f t="shared" si="5"/>
        <v>55.411054146749528</v>
      </c>
    </row>
    <row r="62" spans="1:16" x14ac:dyDescent="0.25">
      <c r="A62">
        <v>898.03</v>
      </c>
      <c r="B62">
        <f t="shared" si="0"/>
        <v>1171.1799999999998</v>
      </c>
      <c r="C62">
        <v>0.19534000000000001</v>
      </c>
      <c r="D62">
        <f t="shared" si="1"/>
        <v>195.34</v>
      </c>
      <c r="E62">
        <v>0.18126999999999999</v>
      </c>
      <c r="H62">
        <f t="shared" si="2"/>
        <v>29.10566</v>
      </c>
      <c r="I62">
        <f t="shared" si="3"/>
        <v>27.009229999999999</v>
      </c>
      <c r="L62">
        <f t="shared" si="4"/>
        <v>54.703791468571026</v>
      </c>
      <c r="O62">
        <v>1171.1799999999998</v>
      </c>
      <c r="P62">
        <f t="shared" si="5"/>
        <v>55.657745315487574</v>
      </c>
    </row>
    <row r="63" spans="1:16" x14ac:dyDescent="0.25">
      <c r="A63">
        <v>929.79</v>
      </c>
      <c r="B63">
        <f t="shared" si="0"/>
        <v>1202.94</v>
      </c>
      <c r="C63">
        <v>0.19334999999999999</v>
      </c>
      <c r="D63">
        <f t="shared" si="1"/>
        <v>193.35</v>
      </c>
      <c r="E63">
        <v>0.17838999999999999</v>
      </c>
      <c r="H63">
        <f t="shared" si="2"/>
        <v>28.809149999999999</v>
      </c>
      <c r="I63">
        <f t="shared" si="3"/>
        <v>26.580109999999998</v>
      </c>
      <c r="L63">
        <f t="shared" si="4"/>
        <v>55.812602248586344</v>
      </c>
      <c r="O63">
        <v>1202.94</v>
      </c>
      <c r="P63">
        <f t="shared" si="5"/>
        <v>57.13298365200766</v>
      </c>
    </row>
    <row r="64" spans="1:16" x14ac:dyDescent="0.25">
      <c r="A64">
        <v>956.23</v>
      </c>
      <c r="B64">
        <f t="shared" si="0"/>
        <v>1229.3800000000001</v>
      </c>
      <c r="C64">
        <v>0.19766</v>
      </c>
      <c r="D64">
        <f t="shared" si="1"/>
        <v>197.66</v>
      </c>
      <c r="E64">
        <v>0.18429000000000001</v>
      </c>
      <c r="H64">
        <f t="shared" si="2"/>
        <v>29.451340000000002</v>
      </c>
      <c r="I64">
        <f t="shared" si="3"/>
        <v>27.459210000000002</v>
      </c>
      <c r="L64">
        <f t="shared" si="4"/>
        <v>56.736596719088745</v>
      </c>
      <c r="O64">
        <v>1229.3800000000001</v>
      </c>
      <c r="P64">
        <f t="shared" si="5"/>
        <v>58.368440678776302</v>
      </c>
    </row>
    <row r="65" spans="1:16" x14ac:dyDescent="0.25">
      <c r="A65">
        <v>975.67</v>
      </c>
      <c r="B65">
        <f t="shared" si="0"/>
        <v>1248.82</v>
      </c>
      <c r="C65">
        <v>0.20241999999999999</v>
      </c>
      <c r="D65">
        <f t="shared" si="1"/>
        <v>202.42</v>
      </c>
      <c r="E65">
        <v>0.18773000000000001</v>
      </c>
      <c r="H65">
        <f t="shared" si="2"/>
        <v>30.16058</v>
      </c>
      <c r="I65">
        <f t="shared" si="3"/>
        <v>27.971770000000003</v>
      </c>
      <c r="L65">
        <f t="shared" si="4"/>
        <v>57.416450894281034</v>
      </c>
      <c r="O65">
        <v>1248.82</v>
      </c>
      <c r="P65">
        <f t="shared" si="5"/>
        <v>59.297880831739967</v>
      </c>
    </row>
    <row r="66" spans="1:16" x14ac:dyDescent="0.25">
      <c r="A66">
        <v>998.57</v>
      </c>
      <c r="B66">
        <f t="shared" si="0"/>
        <v>1271.72</v>
      </c>
      <c r="C66">
        <v>0.20794000000000001</v>
      </c>
      <c r="D66">
        <f t="shared" si="1"/>
        <v>207.94000000000003</v>
      </c>
      <c r="E66">
        <v>0.19033</v>
      </c>
      <c r="H66">
        <f t="shared" si="2"/>
        <v>30.983060000000002</v>
      </c>
      <c r="I66">
        <f t="shared" si="3"/>
        <v>28.359169999999999</v>
      </c>
      <c r="L66">
        <f t="shared" si="4"/>
        <v>58.217800091820742</v>
      </c>
      <c r="O66">
        <v>1271.72</v>
      </c>
      <c r="P66">
        <f t="shared" si="5"/>
        <v>60.420878441682611</v>
      </c>
    </row>
    <row r="67" spans="1:16" x14ac:dyDescent="0.25">
      <c r="A67">
        <v>998.58</v>
      </c>
      <c r="B67">
        <f t="shared" si="0"/>
        <v>1271.73</v>
      </c>
      <c r="C67">
        <v>0.20794000000000001</v>
      </c>
      <c r="D67">
        <f t="shared" si="1"/>
        <v>207.94000000000003</v>
      </c>
      <c r="E67">
        <v>0.19334999999999999</v>
      </c>
      <c r="H67">
        <f t="shared" si="2"/>
        <v>30.983060000000002</v>
      </c>
      <c r="I67">
        <f t="shared" si="3"/>
        <v>28.809149999999999</v>
      </c>
      <c r="L67">
        <f t="shared" si="4"/>
        <v>58.218150137120013</v>
      </c>
      <c r="O67">
        <v>1271.73</v>
      </c>
      <c r="P67">
        <f t="shared" si="5"/>
        <v>60.421375430210333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AF40-7C85-48C5-A220-3DAC977455D8}">
  <dimension ref="A1:D5"/>
  <sheetViews>
    <sheetView topLeftCell="B1" workbookViewId="0">
      <selection activeCell="B23" sqref="B23"/>
    </sheetView>
  </sheetViews>
  <sheetFormatPr defaultRowHeight="15" x14ac:dyDescent="0.25"/>
  <sheetData>
    <row r="1" spans="1:4" x14ac:dyDescent="0.25">
      <c r="B1" t="s">
        <v>9</v>
      </c>
      <c r="C1" t="s">
        <v>4</v>
      </c>
      <c r="D1" t="s">
        <v>10</v>
      </c>
    </row>
    <row r="3" spans="1:4" x14ac:dyDescent="0.25">
      <c r="A3" t="s">
        <v>11</v>
      </c>
      <c r="B3">
        <v>94.58</v>
      </c>
      <c r="C3">
        <f>B3/1000*140.93</f>
        <v>13.3291594</v>
      </c>
      <c r="D3">
        <f>C3/4.18</f>
        <v>3.1887941148325361</v>
      </c>
    </row>
    <row r="4" spans="1:4" x14ac:dyDescent="0.25">
      <c r="A4" t="s">
        <v>12</v>
      </c>
      <c r="B4">
        <v>0.22</v>
      </c>
      <c r="C4">
        <f t="shared" ref="C4:C5" si="0">B4/1000*140.93</f>
        <v>3.1004600000000004E-2</v>
      </c>
      <c r="D4">
        <f t="shared" ref="D4:D5" si="1">C4/4.18</f>
        <v>7.4173684210526326E-3</v>
      </c>
    </row>
    <row r="5" spans="1:4" x14ac:dyDescent="0.25">
      <c r="A5" t="s">
        <v>6</v>
      </c>
      <c r="B5" s="1">
        <v>3920000</v>
      </c>
      <c r="C5">
        <f t="shared" si="0"/>
        <v>552445.6</v>
      </c>
      <c r="D5">
        <f t="shared" si="1"/>
        <v>132164.01913875598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U_Zr_specific_heat</vt:lpstr>
      <vt:lpstr>UTK_model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Wenfeng</cp:lastModifiedBy>
  <dcterms:created xsi:type="dcterms:W3CDTF">2021-11-01T22:18:02Z</dcterms:created>
  <dcterms:modified xsi:type="dcterms:W3CDTF">2022-08-08T23:51:13Z</dcterms:modified>
</cp:coreProperties>
</file>