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值班统计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<sst xmlns="http://schemas.openxmlformats.org/spreadsheetml/2006/main" uniqueCount="206">
  <si>
    <t>姓名</t>
  </si>
  <si>
    <t>值班总次数</t>
  </si>
  <si>
    <t>未签退</t>
  </si>
  <si>
    <t>按要求在岗</t>
  </si>
  <si>
    <t>早退次数</t>
  </si>
  <si>
    <t>额外值班次数</t>
  </si>
  <si>
    <t>缺勤次数</t>
  </si>
  <si>
    <t>缺勤时间</t>
  </si>
  <si>
    <t>正式彭体奎</t>
  </si>
  <si>
    <t>正式高嘉君</t>
  </si>
  <si>
    <t>正式刘书成</t>
  </si>
  <si>
    <t>正式孙骞</t>
  </si>
  <si>
    <t>正式李明新</t>
  </si>
  <si>
    <t>正式鲍英东</t>
  </si>
  <si>
    <t>正式肖雄</t>
  </si>
  <si>
    <t>正式王帅</t>
  </si>
  <si>
    <t>正式李守真</t>
  </si>
  <si>
    <t>正式胡伟宽</t>
  </si>
  <si>
    <t>正式金纯</t>
  </si>
  <si>
    <t>正式韩兵</t>
  </si>
  <si>
    <t>正式王鹏程</t>
  </si>
  <si>
    <t>正式刘明宇</t>
  </si>
  <si>
    <t>正式王江勤</t>
  </si>
  <si>
    <t>正式袁金鑫</t>
  </si>
  <si>
    <t>正式刘鹏展</t>
  </si>
  <si>
    <t>正式刘红娅</t>
  </si>
  <si>
    <t>正式常文馨</t>
  </si>
  <si>
    <t>正式马精慧</t>
  </si>
  <si>
    <t>正式田启彤</t>
  </si>
  <si>
    <t>正式信鑫</t>
  </si>
  <si>
    <t>正式张森</t>
  </si>
  <si>
    <t>正式梁玉可</t>
  </si>
  <si>
    <t>正式杨定栋</t>
  </si>
  <si>
    <t>正式郝鸿敏</t>
  </si>
  <si>
    <t>正式王琳</t>
  </si>
  <si>
    <t>正式赵志浩</t>
  </si>
  <si>
    <t>正式崔鹏志</t>
  </si>
  <si>
    <t>正式冯银霞</t>
  </si>
  <si>
    <t>正式曹书鑫</t>
  </si>
  <si>
    <t>正式黄棉</t>
  </si>
  <si>
    <t>试用郭俊婷</t>
  </si>
  <si>
    <t>正式杨红</t>
  </si>
  <si>
    <t>试用赵霞</t>
  </si>
  <si>
    <t>正式刘萌</t>
  </si>
  <si>
    <t>正式历新燕</t>
  </si>
  <si>
    <t>正式孙伟华</t>
  </si>
  <si>
    <t>正式陈修娜</t>
  </si>
  <si>
    <t>正式公维国</t>
  </si>
  <si>
    <t>正式熊若羽</t>
  </si>
  <si>
    <t>正式闫晓晓</t>
  </si>
  <si>
    <t>试用杨宇哲</t>
  </si>
  <si>
    <t>正式弋昕</t>
  </si>
  <si>
    <t>正式路白云</t>
  </si>
  <si>
    <t>正式张庆玲</t>
  </si>
  <si>
    <t>正式丁欢</t>
  </si>
  <si>
    <t>正式祁田</t>
  </si>
  <si>
    <t>正式南慧明</t>
  </si>
  <si>
    <t>正式李晓明</t>
  </si>
  <si>
    <t>正式孙孟琳</t>
  </si>
  <si>
    <t>正式彭利</t>
  </si>
  <si>
    <t>正式宋璐</t>
  </si>
  <si>
    <t>正式周凯</t>
  </si>
  <si>
    <t>正式付超群</t>
  </si>
  <si>
    <t>正式孙萍萍</t>
  </si>
  <si>
    <t>正式吴佳慧</t>
  </si>
  <si>
    <t>正式袁振亭</t>
  </si>
  <si>
    <t>正式王雅雯</t>
  </si>
  <si>
    <t>正式丰永政</t>
  </si>
  <si>
    <t>正式杨宇恒</t>
  </si>
  <si>
    <t>试用张存玮</t>
  </si>
  <si>
    <t>试用殷晓涵</t>
  </si>
  <si>
    <t>试用徐阳</t>
  </si>
  <si>
    <t>试用李作恩</t>
  </si>
  <si>
    <t>试用杜进胜</t>
  </si>
  <si>
    <t>试用宋希昱</t>
  </si>
  <si>
    <t>试用李淑香</t>
  </si>
  <si>
    <t>试用杨丽君</t>
  </si>
  <si>
    <t>试用刘莹</t>
  </si>
  <si>
    <t>试用李丽丽</t>
  </si>
  <si>
    <t>试用陈玮</t>
  </si>
  <si>
    <t>试用陈嘉丽</t>
  </si>
  <si>
    <t>试用王梦茹</t>
  </si>
  <si>
    <t>试用让冉</t>
  </si>
  <si>
    <t>试用唐敏婕</t>
  </si>
  <si>
    <t>试用张瑞珺</t>
  </si>
  <si>
    <t>试用谢金城</t>
  </si>
  <si>
    <t>试用惠鑫</t>
  </si>
  <si>
    <t>试用彭瀚</t>
  </si>
  <si>
    <t>试用翟兆钧</t>
  </si>
  <si>
    <t>试用汤海英</t>
  </si>
  <si>
    <t>试用黄雅琪</t>
  </si>
  <si>
    <t>试用王梦瑶</t>
  </si>
  <si>
    <t>试用郝风娟</t>
  </si>
  <si>
    <t>试用于再捷</t>
  </si>
  <si>
    <t>试用盖奕洁</t>
  </si>
  <si>
    <t>试用刘舒</t>
  </si>
  <si>
    <t>试用王欣琦</t>
  </si>
  <si>
    <t>试用孙岩</t>
  </si>
  <si>
    <t>试用张唯宝</t>
  </si>
  <si>
    <t>试用尚慧玲</t>
  </si>
  <si>
    <t>试用阚梅</t>
  </si>
  <si>
    <t>试用吴建敏</t>
  </si>
  <si>
    <t>试用孟玲子</t>
  </si>
  <si>
    <t>试用张亚萍</t>
  </si>
  <si>
    <t>试用曲迎雪</t>
  </si>
  <si>
    <t>试用王玉捷</t>
  </si>
  <si>
    <t>试用赵志君</t>
  </si>
  <si>
    <t>试用姚雪岩</t>
  </si>
  <si>
    <t>试用乔文琪</t>
  </si>
  <si>
    <t>试用梁琨</t>
  </si>
  <si>
    <t>试用宋泽宇</t>
  </si>
  <si>
    <t>试用牟鑫</t>
  </si>
  <si>
    <t>试用王晓珊</t>
  </si>
  <si>
    <t>试用龙宇</t>
  </si>
  <si>
    <t>试用王虓</t>
  </si>
  <si>
    <t>试用李梦浩</t>
  </si>
  <si>
    <t>试用陈翔宇</t>
  </si>
  <si>
    <t>试用张玉良</t>
  </si>
  <si>
    <t>试用袁梦</t>
  </si>
  <si>
    <t>试用刘玉奇</t>
  </si>
  <si>
    <t>试用董骁</t>
  </si>
  <si>
    <t>试用陈冲</t>
  </si>
  <si>
    <t>试用窦慧冉</t>
  </si>
  <si>
    <t>试用吴金梓</t>
  </si>
  <si>
    <t>试用赵楠</t>
  </si>
  <si>
    <t>试用刘金发</t>
  </si>
  <si>
    <t>试用邱雪艳</t>
  </si>
  <si>
    <t>试用周志媖</t>
  </si>
  <si>
    <t>试用雷港</t>
  </si>
  <si>
    <t>试用王涵</t>
  </si>
  <si>
    <t>试用姜洵</t>
  </si>
  <si>
    <t>试用冯雅轩</t>
  </si>
  <si>
    <t>试用马欣</t>
  </si>
  <si>
    <t>试用栾风光</t>
  </si>
  <si>
    <t>试用史晓娜</t>
  </si>
  <si>
    <t>试用李晨</t>
  </si>
  <si>
    <t>试用石时玮</t>
  </si>
  <si>
    <t>试用蒋仲一</t>
  </si>
  <si>
    <t>试用孙鑫淇</t>
  </si>
  <si>
    <t>试用曹铮</t>
  </si>
  <si>
    <t>试用孙同超</t>
  </si>
  <si>
    <t>试用高华</t>
  </si>
  <si>
    <t>试用李嘉节</t>
  </si>
  <si>
    <t>试用莫凤麟</t>
  </si>
  <si>
    <t>试用刘广廷</t>
  </si>
  <si>
    <t>试用姜彦盛</t>
  </si>
  <si>
    <t>试用倪浩</t>
  </si>
  <si>
    <t>试用胡华聘</t>
  </si>
  <si>
    <t>试用冯浩</t>
  </si>
  <si>
    <t>试用刘晗</t>
  </si>
  <si>
    <t>试用张雪寒</t>
  </si>
  <si>
    <t>试用赵玉瑞</t>
  </si>
  <si>
    <t>试用王鸿琪</t>
  </si>
  <si>
    <t>试用李伟镇</t>
  </si>
  <si>
    <t>试用张子号</t>
  </si>
  <si>
    <t>试用李超</t>
  </si>
  <si>
    <t>试用吴广源</t>
  </si>
  <si>
    <t>试用张洪毓</t>
  </si>
  <si>
    <t>试用高文霞</t>
  </si>
  <si>
    <t>试用李霄</t>
  </si>
  <si>
    <t>试用毕红蕾</t>
  </si>
  <si>
    <t>试用宋怡慧</t>
  </si>
  <si>
    <t>试用董安琪</t>
  </si>
  <si>
    <t>试用李新宇</t>
  </si>
  <si>
    <t>试用夏纪含</t>
  </si>
  <si>
    <t>试用冯衍昊</t>
  </si>
  <si>
    <t>试用秦肖伟</t>
  </si>
  <si>
    <t>试用李艳茹</t>
  </si>
  <si>
    <t>试用刘爽</t>
  </si>
  <si>
    <t>试用刘静</t>
  </si>
  <si>
    <t>试用王浩</t>
  </si>
  <si>
    <t>试用薛畅</t>
  </si>
  <si>
    <t>试用刘振</t>
  </si>
  <si>
    <t>试用修文婧</t>
  </si>
  <si>
    <t>试用杨镇华</t>
  </si>
  <si>
    <t>试用贠玙颖</t>
  </si>
  <si>
    <t>试用李晓雪</t>
  </si>
  <si>
    <t>试用孙怡凡</t>
  </si>
  <si>
    <t>试用张亚楠</t>
  </si>
  <si>
    <t>试用王博</t>
  </si>
  <si>
    <t>试用王金荣</t>
  </si>
  <si>
    <t>试用胡勤</t>
  </si>
  <si>
    <t>试用李晓佩</t>
  </si>
  <si>
    <t>试用曾琦</t>
  </si>
  <si>
    <t>试用徐红博</t>
  </si>
  <si>
    <t>试用夏玉婵</t>
  </si>
  <si>
    <t>试用陈曦</t>
  </si>
  <si>
    <t>试用高仕达</t>
  </si>
  <si>
    <t>试用赵蒙蒙</t>
  </si>
  <si>
    <t>试用刘玉英</t>
  </si>
  <si>
    <t>试用张华芳</t>
  </si>
  <si>
    <t>试用肖芝卉</t>
  </si>
  <si>
    <t>试用李厚敏</t>
  </si>
  <si>
    <t>试用李祥红</t>
  </si>
  <si>
    <t>试用席悦</t>
  </si>
  <si>
    <t>试用丁明阳</t>
  </si>
  <si>
    <t>试用杨星伟</t>
  </si>
  <si>
    <t>试用陈湘魁</t>
  </si>
  <si>
    <t>试用王远亮</t>
  </si>
  <si>
    <t>试用吕岩松</t>
  </si>
  <si>
    <t>试用张悦</t>
  </si>
  <si>
    <t>试用王敏</t>
  </si>
  <si>
    <t>试用钱进</t>
  </si>
  <si>
    <t>试用魏国菲</t>
  </si>
  <si>
    <t>正式张强</t>
  </si>
  <si>
    <t>正式陈鹏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</si>
</sst>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0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30" customWidth="true" style="0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>
        <v>1</v>
      </c>
      <c r="C2" s="1">
        <v>0</v>
      </c>
      <c r="D2" s="1">
        <v>0</v>
      </c>
      <c r="E2" s="1">
        <v>0</v>
      </c>
      <c r="F2" s="1">
        <v>-25</v>
      </c>
      <c r="G2" s="1">
        <v>26</v>
      </c>
      <c r="H2" s="1" t="str">
        <f>"2016-09-28 Wednesday 第九，十节"&amp;CHAR(10)&amp;"2016-10-05 Wednesday 第九，十节"&amp;CHAR(10)&amp;"2016-10-12 Wednesday 第九，十节"&amp;CHAR(10)&amp;"2016-10-19 Wednesday 第九，十节"&amp;CHAR(10)&amp;"2016-10-26 Wednesday 第九，十节"&amp;CHAR(10)&amp;"2016-11-02 Wednesday 第九，十节"&amp;CHAR(10)&amp;"2016-11-09 Wednesday 第九，十节"&amp;CHAR(10)&amp;"2016-11-16 Wednesday 第九，十节"&amp;CHAR(10)&amp;"2016-11-23 Wednesday 第九，十节"&amp;CHAR(10)&amp;"2016-11-30 Wednesday 第九，十节"&amp;CHAR(10)&amp;"2016-12-07 Wednesday 第九，十节"&amp;CHAR(10)&amp;"2016-12-14 Wednesday 第九，十节"&amp;CHAR(10)&amp;"2016-12-21 Wednesday 第九，十节"&amp;CHAR(10)&amp;"2016-09-30 Friday 第一，二节"&amp;CHAR(10)&amp;"2016-10-07 Friday 第一，二节"&amp;CHAR(10)&amp;"2016-10-14 Friday 第一，二节"&amp;CHAR(10)&amp;"2016-10-21 Friday 第一，二节"&amp;CHAR(10)&amp;"2016-10-28 Friday 第一，二节"&amp;CHAR(10)&amp;"2016-11-04 Friday 第一，二节"&amp;CHAR(10)&amp;"2016-11-11 Friday 第一，二节"&amp;CHAR(10)&amp;"2016-11-18 Friday 第一，二节"&amp;CHAR(10)&amp;"2016-11-25 Friday 第一，二节"&amp;CHAR(10)&amp;"2016-12-02 Friday 第一，二节"&amp;CHAR(10)&amp;"2016-12-09 Friday 第一，二节"&amp;CHAR(10)&amp;"2016-12-16 Friday 第一，二节"&amp;CHAR(10)&amp;"2016-12-23 Friday 第一，二节"&amp;CHAR(10)&amp;" "</f>
        <v>0</v>
      </c>
    </row>
    <row r="3" spans="1:8">
      <c r="A3" s="1" t="s">
        <v>9</v>
      </c>
      <c r="B3" s="1">
        <v>2</v>
      </c>
      <c r="C3" s="1">
        <v>1</v>
      </c>
      <c r="D3" s="1">
        <v>0</v>
      </c>
      <c r="E3" s="1">
        <v>1</v>
      </c>
      <c r="F3" s="1">
        <v>-24</v>
      </c>
      <c r="G3" s="1">
        <v>26</v>
      </c>
      <c r="H3" s="1" t="str">
        <f>"2016-09-28 Wednesday 第九，十节"&amp;CHAR(10)&amp;"2016-10-05 Wednesday 第九，十节"&amp;CHAR(10)&amp;"2016-10-12 Wednesday 第九，十节"&amp;CHAR(10)&amp;"2016-10-19 Wednesday 第九，十节"&amp;CHAR(10)&amp;"2016-10-26 Wednesday 第九，十节"&amp;CHAR(10)&amp;"2016-11-02 Wednesday 第九，十节"&amp;CHAR(10)&amp;"2016-11-09 Wednesday 第九，十节"&amp;CHAR(10)&amp;"2016-11-16 Wednesday 第九，十节"&amp;CHAR(10)&amp;"2016-11-23 Wednesday 第九，十节"&amp;CHAR(10)&amp;"2016-11-30 Wednesday 第九，十节"&amp;CHAR(10)&amp;"2016-12-07 Wednesday 第九，十节"&amp;CHAR(10)&amp;"2016-12-14 Wednesday 第九，十节"&amp;CHAR(10)&amp;"2016-12-21 Wednesday 第九，十节"&amp;CHAR(10)&amp;"2016-09-30 Friday "&amp;CHAR(10)&amp;"2016-10-07 Friday "&amp;CHAR(10)&amp;"2016-10-14 Friday "&amp;CHAR(10)&amp;"2016-10-21 Friday "&amp;CHAR(10)&amp;"2016-10-28 Friday "&amp;CHAR(10)&amp;"2016-11-04 Friday "&amp;CHAR(10)&amp;"2016-11-11 Friday "&amp;CHAR(10)&amp;"2016-11-18 Friday "&amp;CHAR(10)&amp;"2016-11-25 Friday "&amp;CHAR(10)&amp;"2016-12-02 Friday "&amp;CHAR(10)&amp;"2016-12-09 Friday "&amp;CHAR(10)&amp;"2016-12-16 Friday "&amp;CHAR(10)&amp;"2016-12-23 Friday "&amp;CHAR(10)&amp;" "</f>
        <v>0</v>
      </c>
    </row>
    <row r="4" spans="1:8">
      <c r="A4" s="1" t="s">
        <v>10</v>
      </c>
      <c r="B4" s="1">
        <v>54</v>
      </c>
      <c r="C4" s="1">
        <v>0</v>
      </c>
      <c r="D4" s="1">
        <v>12</v>
      </c>
      <c r="E4" s="1">
        <v>3</v>
      </c>
      <c r="F4" s="1">
        <v>28</v>
      </c>
      <c r="G4" s="1">
        <v>14</v>
      </c>
      <c r="H4" s="1" t="str">
        <f>"2016-10-05 Wednesday 第五，六节"&amp;CHAR(10)&amp;"2016-10-12 Wednesday 第五，六节"&amp;CHAR(10)&amp;"2016-12-14 Wednesday 第五，六节"&amp;CHAR(10)&amp;"2016-09-25 Sunday 第七，八节"&amp;CHAR(10)&amp;"2016-10-02 Sunday 第七，八节"&amp;CHAR(10)&amp;"2016-10-09 Sunday 第七，八节"&amp;CHAR(10)&amp;"2016-10-16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5" spans="1:8">
      <c r="A5" s="1" t="s">
        <v>11</v>
      </c>
      <c r="B5" s="1">
        <v>89</v>
      </c>
      <c r="C5" s="1">
        <v>0</v>
      </c>
      <c r="D5" s="1">
        <v>5</v>
      </c>
      <c r="E5" s="1">
        <v>1</v>
      </c>
      <c r="F5" s="1">
        <v>63</v>
      </c>
      <c r="G5" s="1">
        <v>21</v>
      </c>
      <c r="H5" s="1" t="str">
        <f>"2016-09-28 Wednesday 第一，二节"&amp;CHAR(10)&amp;"2016-10-05 Wednesday 第一，二节"&amp;CHAR(10)&amp;"2016-11-02 Wednesday 第一，二节"&amp;CHAR(10)&amp;"2016-11-16 Wednesday 第一，二节"&amp;CHAR(10)&amp;"2016-11-30 Wednesday 第一，二节"&amp;CHAR(10)&amp;"2016-12-07 Wednesday 第一，二节"&amp;CHAR(10)&amp;"2016-12-14 Wednesday 第一，二节"&amp;CHAR(10)&amp;"2016-12-21 Wednesday 第一，二节"&amp;CHAR(10)&amp;"2016-09-25 Sunday 第三，四节"&amp;CHAR(10)&amp;"2016-10-02 Sunday 第三，四节"&amp;CHAR(10)&amp;"2016-10-09 Sunday 第三，四节"&amp;CHAR(10)&amp;"2016-10-16 Sunday 第三，四节"&amp;CHAR(10)&amp;"2016-10-23 Sunday 第三，四节"&amp;CHAR(10)&amp;"2016-10-30 Sunday 第三，四节"&amp;CHAR(10)&amp;"2016-11-06 Sunday 第三，四节"&amp;CHAR(10)&amp;"2016-11-13 Sunday 第三，四节"&amp;CHAR(10)&amp;"2016-11-20 Sunday 第三，四节"&amp;CHAR(10)&amp;"2016-11-27 Sunday 第三，四节"&amp;CHAR(10)&amp;"2016-12-04 Sunday 第三，四节"&amp;CHAR(10)&amp;"2016-12-11 Sunday 第三，四节"&amp;CHAR(10)&amp;"2016-12-18 Sunday 第三，四节"&amp;CHAR(10)&amp;" "</f>
        <v>0</v>
      </c>
    </row>
    <row r="6" spans="1:8">
      <c r="A6" s="1" t="s">
        <v>12</v>
      </c>
      <c r="B6" s="1">
        <v>107</v>
      </c>
      <c r="C6" s="1">
        <v>0</v>
      </c>
      <c r="D6" s="1">
        <v>8</v>
      </c>
      <c r="E6" s="1">
        <v>29</v>
      </c>
      <c r="F6" s="1">
        <v>81</v>
      </c>
      <c r="G6" s="1">
        <v>18</v>
      </c>
      <c r="H6" s="1" t="str">
        <f>"2016-10-05 Wednesday 第七，八节"&amp;CHAR(10)&amp;"2016-10-12 Wednesday 第七，八节"&amp;CHAR(10)&amp;"2016-10-19 Wednesday 第七，八节"&amp;CHAR(10)&amp;"2016-10-26 Wednesday 第七，八节"&amp;CHAR(10)&amp;"2016-11-02 Wednesday 第七，八节"&amp;CHAR(10)&amp;"2016-11-09 Wednesday 第七，八节"&amp;CHAR(10)&amp;"2016-11-16 Wednesday 第七，八节"&amp;CHAR(10)&amp;"2016-12-07 Wednesday 第七，八节"&amp;CHAR(10)&amp;"2016-12-21 Wednesday 第七，八节"&amp;CHAR(10)&amp;"2016-09-30 Friday 第一，二节"&amp;CHAR(10)&amp;"2016-10-07 Friday 第一，二节"&amp;CHAR(10)&amp;"2016-10-14 Friday 第一，二节"&amp;CHAR(10)&amp;"2016-10-21 Friday 第一，二节"&amp;CHAR(10)&amp;"2016-10-28 Friday 第一，二节"&amp;CHAR(10)&amp;"2016-11-04 Friday 第一，二节"&amp;CHAR(10)&amp;"2016-12-02 Friday 第一，二节"&amp;CHAR(10)&amp;"2016-12-09 Friday 第一，二节"&amp;CHAR(10)&amp;"2016-12-16 Friday 第一，二节"&amp;CHAR(10)&amp;" "</f>
        <v>0</v>
      </c>
    </row>
    <row r="7" spans="1:8">
      <c r="A7" s="1" t="s">
        <v>13</v>
      </c>
      <c r="B7" s="1">
        <v>1</v>
      </c>
      <c r="C7" s="1">
        <v>1</v>
      </c>
      <c r="D7" s="1">
        <v>0</v>
      </c>
      <c r="E7" s="1">
        <v>0</v>
      </c>
      <c r="F7" s="1">
        <v>-25</v>
      </c>
      <c r="G7" s="1">
        <v>26</v>
      </c>
      <c r="H7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8" spans="1:8">
      <c r="A8" s="1" t="s">
        <v>14</v>
      </c>
      <c r="B8" s="1">
        <v>0</v>
      </c>
      <c r="C8" s="1">
        <v>0</v>
      </c>
      <c r="D8" s="1">
        <v>0</v>
      </c>
      <c r="E8" s="1">
        <v>0</v>
      </c>
      <c r="F8" s="1">
        <v>-26</v>
      </c>
      <c r="G8" s="1">
        <v>26</v>
      </c>
      <c r="H8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9" spans="1:8">
      <c r="A9" s="1" t="s">
        <v>15</v>
      </c>
      <c r="B9" s="1">
        <v>13</v>
      </c>
      <c r="C9" s="1">
        <v>0</v>
      </c>
      <c r="D9" s="1">
        <v>0</v>
      </c>
      <c r="E9" s="1">
        <v>4</v>
      </c>
      <c r="F9" s="1">
        <v>-12</v>
      </c>
      <c r="G9" s="1">
        <v>25</v>
      </c>
      <c r="H9" s="1" t="str">
        <f>"2016-09-29 Thursday 第九，十节"&amp;CHAR(10)&amp;"2016-10-06 Thursday 第九，十节"&amp;CHAR(10)&amp;"2016-10-13 Thursday 第九，十节"&amp;CHAR(10)&amp;"2016-10-20 Thursday 第九，十节"&amp;CHAR(10)&amp;"2016-10-27 Thursday 第九，十节"&amp;CHAR(10)&amp;"2016-11-03 Thursday 第九，十节"&amp;CHAR(10)&amp;"2016-11-10 Thursday 第九，十节"&amp;CHAR(10)&amp;"2016-11-17 Thursday 第九，十节"&amp;CHAR(10)&amp;"2016-11-24 Thursday 第九，十节"&amp;CHAR(10)&amp;"2016-12-01 Thursday 第九，十节"&amp;CHAR(10)&amp;"2016-12-08 Thursday 第九，十节"&amp;CHAR(10)&amp;"2016-12-15 Thursday 第九，十节"&amp;CHAR(10)&amp;"2016-12-22 Thursday 第九，十节"&amp;CHAR(10)&amp;"2016-10-01 Saturday 第九，十节"&amp;CHAR(10)&amp;"2016-10-08 Saturday 第九，十节"&amp;CHAR(10)&amp;"2016-10-15 Saturday 第九，十节"&amp;CHAR(10)&amp;"2016-10-22 Saturday 第九，十节"&amp;CHAR(10)&amp;"2016-10-29 Saturday 第九，十节"&amp;CHAR(10)&amp;"2016-11-05 Saturday 第九，十节"&amp;CHAR(10)&amp;"2016-11-12 Saturday 第九，十节"&amp;CHAR(10)&amp;"2016-11-19 Saturday 第九，十节"&amp;CHAR(10)&amp;"2016-11-26 Saturday 第九，十节"&amp;CHAR(10)&amp;"2016-12-03 Saturday 第九，十节"&amp;CHAR(10)&amp;"2016-12-10 Saturday 第九，十节"&amp;CHAR(10)&amp;"2016-12-17 Saturday 第九，十节"&amp;CHAR(10)&amp;" "</f>
        <v>0</v>
      </c>
    </row>
    <row r="10" spans="1:8">
      <c r="A10" s="1" t="s">
        <v>16</v>
      </c>
      <c r="B10" s="1">
        <v>33</v>
      </c>
      <c r="C10" s="1">
        <v>0</v>
      </c>
      <c r="D10" s="1">
        <v>1</v>
      </c>
      <c r="E10" s="1">
        <v>11</v>
      </c>
      <c r="F10" s="1">
        <v>7</v>
      </c>
      <c r="G10" s="1">
        <v>25</v>
      </c>
      <c r="H10" s="1" t="str">
        <f>"2016-09-29 Thursday 第三，四节"&amp;CHAR(10)&amp;"2016-10-06 Thursday 第三，四节"&amp;CHAR(10)&amp;"2016-10-20 Thursday 第三，四节"&amp;CHAR(10)&amp;"2016-10-27 Thursday 第三，四节"&amp;CHAR(10)&amp;"2016-11-03 Thursday 第三，四节"&amp;CHAR(10)&amp;"2016-11-10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第三，四节"&amp;CHAR(10)&amp;"2016-09-25 Sunday 第三，四节"&amp;CHAR(10)&amp;"2016-10-02 Sunday 第三，四节"&amp;CHAR(10)&amp;"2016-10-09 Sunday 第三，四节"&amp;CHAR(10)&amp;"2016-10-16 Sunday 第三，四节"&amp;CHAR(10)&amp;"2016-10-23 Sunday 第三，四节"&amp;CHAR(10)&amp;"2016-10-30 Sunday 第三，四节"&amp;CHAR(10)&amp;"2016-11-06 Sunday 第三，四节"&amp;CHAR(10)&amp;"2016-11-13 Sunday 第三，四节"&amp;CHAR(10)&amp;"2016-11-20 Sunday 第三，四节"&amp;CHAR(10)&amp;"2016-11-27 Sunday 第三，四节"&amp;CHAR(10)&amp;"2016-12-04 Sunday 第三，四节"&amp;CHAR(10)&amp;"2016-12-11 Sunday 第三，四节"&amp;CHAR(10)&amp;"2016-12-18 Sunday 第三，四节"&amp;CHAR(10)&amp;" "</f>
        <v>0</v>
      </c>
    </row>
    <row r="11" spans="1:8">
      <c r="A11" s="1" t="s">
        <v>17</v>
      </c>
      <c r="B11" s="1">
        <v>0</v>
      </c>
      <c r="C11" s="1">
        <v>0</v>
      </c>
      <c r="D11" s="1">
        <v>0</v>
      </c>
      <c r="E11" s="1">
        <v>0</v>
      </c>
      <c r="F11" s="1">
        <v>-26</v>
      </c>
      <c r="G11" s="1">
        <v>26</v>
      </c>
      <c r="H11" s="1" t="str">
        <f>"2016-09-26 Monday 第九，十节"&amp;CHAR(10)&amp;"2016-10-03 Monday 第九，十节"&amp;CHAR(10)&amp;"2016-10-10 Monday 第九，十节"&amp;CHAR(10)&amp;"2016-10-17 Monday 第九，十节"&amp;CHAR(10)&amp;"2016-10-24 Monday 第九，十节"&amp;CHAR(10)&amp;"2016-10-31 Monday 第九，十节"&amp;CHAR(10)&amp;"2016-11-07 Monday 第九，十节"&amp;CHAR(10)&amp;"2016-11-14 Monday 第九，十节"&amp;CHAR(10)&amp;"2016-11-21 Monday 第九，十节"&amp;CHAR(10)&amp;"2016-11-28 Monday 第九，十节"&amp;CHAR(10)&amp;"2016-12-05 Monday 第九，十节"&amp;CHAR(10)&amp;"2016-12-12 Monday 第九，十节"&amp;CHAR(10)&amp;"2016-12-19 Monday 第九，十节"&amp;CHAR(10)&amp;"2016-09-29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12" spans="1:8">
      <c r="A12" s="1" t="s">
        <v>18</v>
      </c>
      <c r="B12" s="1">
        <v>2</v>
      </c>
      <c r="C12" s="1">
        <v>0</v>
      </c>
      <c r="D12" s="1">
        <v>0</v>
      </c>
      <c r="E12" s="1">
        <v>0</v>
      </c>
      <c r="F12" s="1">
        <v>-24</v>
      </c>
      <c r="G12" s="1">
        <v>26</v>
      </c>
      <c r="H12" s="1" t="str">
        <f>"2016-09-26 Monday 第五，六节"&amp;CHAR(10)&amp;"2016-10-03 Monday 第五，六节"&amp;CHAR(10)&amp;"2016-10-10 Monday 第五，六节"&amp;CHAR(10)&amp;"2016-10-17 Monday 第五，六节"&amp;CHAR(10)&amp;"2016-10-24 Monday 第五，六节"&amp;CHAR(10)&amp;"2016-10-31 Monday 第五，六节"&amp;CHAR(10)&amp;"2016-11-07 Monday 第五，六节"&amp;CHAR(10)&amp;"2016-11-14 Monday 第五，六节"&amp;CHAR(10)&amp;"2016-11-21 Monday 第五，六节"&amp;CHAR(10)&amp;"2016-11-28 Monday 第五，六节"&amp;CHAR(10)&amp;"2016-12-05 Monday 第五，六节"&amp;CHAR(10)&amp;"2016-12-12 Monday 第五，六节"&amp;CHAR(10)&amp;"2016-12-19 Monday 第五，六节"&amp;CHAR(10)&amp;"2016-09-28 Wednesday 第三，四节"&amp;CHAR(10)&amp;"2016-10-05 Wednesday 第三，四节"&amp;CHAR(10)&amp;"2016-10-12 Wednesday 第三，四节"&amp;CHAR(10)&amp;"2016-10-19 Wednesday 第三，四节"&amp;CHAR(10)&amp;"2016-10-26 Wednesday 第三，四节"&amp;CHAR(10)&amp;"2016-11-02 Wednesday 第三，四节"&amp;CHAR(10)&amp;"2016-11-09 Wednesday 第三，四节"&amp;CHAR(10)&amp;"2016-11-16 Wednesday 第三，四节"&amp;CHAR(10)&amp;"2016-11-23 Wednesday 第三，四节"&amp;CHAR(10)&amp;"2016-11-30 Wednesday 第三，四节"&amp;CHAR(10)&amp;"2016-12-07 Wednesday 第三，四节"&amp;CHAR(10)&amp;"2016-12-14 Wednesday 第三，四节"&amp;CHAR(10)&amp;"2016-12-21 Wednesday 第三，四节"&amp;CHAR(10)&amp;" "</f>
        <v>0</v>
      </c>
    </row>
    <row r="13" spans="1:8">
      <c r="A13" s="1" t="s">
        <v>19</v>
      </c>
      <c r="B13" s="1">
        <v>34</v>
      </c>
      <c r="C13" s="1">
        <v>0</v>
      </c>
      <c r="D13" s="1">
        <v>9</v>
      </c>
      <c r="E13" s="1">
        <v>3</v>
      </c>
      <c r="F13" s="1">
        <v>9</v>
      </c>
      <c r="G13" s="1">
        <v>16</v>
      </c>
      <c r="H13" s="1" t="str">
        <f>"2016-09-28 Wednesday 第七，八节"&amp;CHAR(10)&amp;"2016-10-05 Wednesday 第七，八节"&amp;CHAR(10)&amp;"2016-10-12 Wednesday 第七，八节"&amp;CHAR(10)&amp;"2016-10-26 Wednesday 第七，八节"&amp;CHAR(10)&amp;"2016-11-02 Wednesday 第七，八节"&amp;CHAR(10)&amp;"2016-11-09 Wednesday 第七，八节"&amp;CHAR(10)&amp;"2016-11-16 Wednesday 第七，八节"&amp;CHAR(10)&amp;"2016-11-23 Wednesday 第七，八节"&amp;CHAR(10)&amp;"2016-11-30 Wednesday 第七，八节"&amp;CHAR(10)&amp;"2016-12-21 Wednesday 第七，八节"&amp;CHAR(10)&amp;"2016-10-01 Saturday 第一，二节"&amp;CHAR(10)&amp;"2016-10-08 Saturday 第一，二节"&amp;CHAR(10)&amp;"2016-10-22 Saturday 第一，二节"&amp;CHAR(10)&amp;"2016-10-29 Saturday 第一，二节"&amp;CHAR(10)&amp;"2016-11-05 Saturday 第一，二节"&amp;CHAR(10)&amp;"2016-12-17 Saturday 第一，二节"&amp;CHAR(10)&amp;" "</f>
        <v>0</v>
      </c>
    </row>
    <row r="14" spans="1:8">
      <c r="A14" s="1" t="s">
        <v>20</v>
      </c>
      <c r="B14" s="1">
        <v>10</v>
      </c>
      <c r="C14" s="1">
        <v>0</v>
      </c>
      <c r="D14" s="1">
        <v>1</v>
      </c>
      <c r="E14" s="1">
        <v>5</v>
      </c>
      <c r="F14" s="1">
        <v>-16</v>
      </c>
      <c r="G14" s="1">
        <v>25</v>
      </c>
      <c r="H14" s="1" t="str">
        <f>"2016-09-27 Tuesday 第三，四节"&amp;CHAR(10)&amp;"2016-10-04 Tuesday 第三，四节"&amp;CHAR(10)&amp;"2016-10-11 Tuesday 第三，四节"&amp;CHAR(10)&amp;"2016-10-18 Tuesday 第三，四节"&amp;CHAR(10)&amp;"2016-10-25 Tuesday 第三，四节"&amp;CHAR(10)&amp;"2016-11-08 Tuesday 第三，四节"&amp;CHAR(10)&amp;"2016-11-15 Tuesday 第三，四节"&amp;CHAR(10)&amp;"2016-11-22 Tuesday 第三，四节"&amp;CHAR(10)&amp;"2016-11-29 Tuesday 第三，四节"&amp;CHAR(10)&amp;"2016-12-06 Tuesday 第三，四节"&amp;CHAR(10)&amp;"2016-12-13 Tuesday 第三，四节"&amp;CHAR(10)&amp;"2016-12-20 Tuesday 第三，四节"&amp;CHAR(10)&amp;"2016-09-30 Friday 第五，六节"&amp;CHAR(10)&amp;"2016-10-07 Friday 第五，六节"&amp;CHAR(10)&amp;"2016-10-14 Friday 第五，六节"&amp;CHAR(10)&amp;"2016-10-21 Friday 第五，六节"&amp;CHAR(10)&amp;"2016-10-28 Friday 第五，六节"&amp;CHAR(10)&amp;"2016-11-04 Friday 第五，六节"&amp;CHAR(10)&amp;"2016-11-11 Friday 第五，六节"&amp;CHAR(10)&amp;"2016-11-18 Friday 第五，六节"&amp;CHAR(10)&amp;"2016-11-25 Friday 第五，六节"&amp;CHAR(10)&amp;"2016-12-02 Friday 第五，六节"&amp;CHAR(10)&amp;"2016-12-09 Friday 第五，六节"&amp;CHAR(10)&amp;"2016-12-16 Friday 第五，六节"&amp;CHAR(10)&amp;"2016-12-23 Friday 第五，六节"&amp;CHAR(10)&amp;" "</f>
        <v>0</v>
      </c>
    </row>
    <row r="15" spans="1:8">
      <c r="A15" s="1" t="s">
        <v>21</v>
      </c>
      <c r="B15" s="1">
        <v>64</v>
      </c>
      <c r="C15" s="1">
        <v>0</v>
      </c>
      <c r="D15" s="1">
        <v>15</v>
      </c>
      <c r="E15" s="1">
        <v>21</v>
      </c>
      <c r="F15" s="1">
        <v>38</v>
      </c>
      <c r="G15" s="1">
        <v>11</v>
      </c>
      <c r="H15" s="1" t="str">
        <f>"2016-10-04 Tuesday 第九，十节"&amp;CHAR(10)&amp;"2016-10-18 Tuesday 第九，十节"&amp;CHAR(10)&amp;"2016-11-01 Tuesday 第九，十节"&amp;CHAR(10)&amp;"2016-11-22 Tuesday 第九，十节"&amp;CHAR(10)&amp;"2016-12-20 Tuesday 第九，十节"&amp;CHAR(10)&amp;"2016-09-29 Thursday 第五，六节"&amp;CHAR(10)&amp;"2016-10-06 Thursday 第五，六节"&amp;CHAR(10)&amp;"2016-10-20 Thursday 第五，六节"&amp;CHAR(10)&amp;"2016-11-17 Thursday 第五，六节"&amp;CHAR(10)&amp;"2016-11-24 Thursday 第五，六节"&amp;CHAR(10)&amp;"2016-12-22 Thursday 第五，六节"&amp;CHAR(10)&amp;" "</f>
        <v>0</v>
      </c>
    </row>
    <row r="16" spans="1:8">
      <c r="A16" s="1" t="s">
        <v>22</v>
      </c>
      <c r="B16" s="1">
        <v>3</v>
      </c>
      <c r="C16" s="1">
        <v>3</v>
      </c>
      <c r="D16" s="1">
        <v>0</v>
      </c>
      <c r="E16" s="1">
        <v>0</v>
      </c>
      <c r="F16" s="1">
        <v>-23</v>
      </c>
      <c r="G16" s="1">
        <v>26</v>
      </c>
      <c r="H16" s="1" t="str">
        <f>"2016-09-27 Tuesday 第三，四节"&amp;CHAR(10)&amp;"2016-10-04 Tuesday 第三，四节"&amp;CHAR(10)&amp;"2016-10-11 Tuesday 第三，四节"&amp;CHAR(10)&amp;"2016-10-18 Tuesday 第三，四节"&amp;CHAR(10)&amp;"2016-10-25 Tuesday 第三，四节"&amp;CHAR(10)&amp;"2016-11-01 Tuesday 第三，四节"&amp;CHAR(10)&amp;"2016-11-08 Tuesday 第三，四节"&amp;CHAR(10)&amp;"2016-11-15 Tuesday 第三，四节"&amp;CHAR(10)&amp;"2016-11-22 Tuesday 第三，四节"&amp;CHAR(10)&amp;"2016-11-29 Tuesday 第三，四节"&amp;CHAR(10)&amp;"2016-12-06 Tuesday 第三，四节"&amp;CHAR(10)&amp;"2016-12-13 Tuesday 第三，四节"&amp;CHAR(10)&amp;"2016-12-20 Tuesday 第三，四节"&amp;CHAR(10)&amp;"2016-09-29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第三，四节"&amp;CHAR(10)&amp;"2016-11-10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 "</f>
        <v>0</v>
      </c>
    </row>
    <row r="17" spans="1:8">
      <c r="A17" s="1" t="s">
        <v>23</v>
      </c>
      <c r="B17" s="1">
        <v>53</v>
      </c>
      <c r="C17" s="1">
        <v>0</v>
      </c>
      <c r="D17" s="1">
        <v>10</v>
      </c>
      <c r="E17" s="1">
        <v>1</v>
      </c>
      <c r="F17" s="1">
        <v>27</v>
      </c>
      <c r="G17" s="1">
        <v>16</v>
      </c>
      <c r="H17" s="1" t="str">
        <f>"2016-10-04 Tuesday 第三，四节"&amp;CHAR(10)&amp;"2016-10-11 Tuesday 第三，四节"&amp;CHAR(10)&amp;"2016-10-18 Tuesday 第三，四节"&amp;CHAR(10)&amp;"2016-10-25 Tuesday 第三，四节"&amp;CHAR(10)&amp;"2016-11-01 Tuesday 第三，四节"&amp;CHAR(10)&amp;"2016-11-08 Tuesday 第三，四节"&amp;CHAR(10)&amp;"2016-11-15 Tuesday 第三，四节"&amp;CHAR(10)&amp;"2016-11-29 Tuesday 第三，四节"&amp;CHAR(10)&amp;"2016-12-06 Tuesday 第三，四节"&amp;CHAR(10)&amp;"2016-12-20 Tuesday 第三，四节"&amp;CHAR(10)&amp;"2016-10-06 Thursday 第五，六节"&amp;CHAR(10)&amp;"2016-10-13 Thursday 第五，六节"&amp;CHAR(10)&amp;"2016-10-20 Thursday 第五，六节"&amp;CHAR(10)&amp;"2016-10-27 Thursday 第五，六节"&amp;CHAR(10)&amp;"2016-11-24 Thursday 第五，六节"&amp;CHAR(10)&amp;"2016-12-08 Thursday 第五，六节"&amp;CHAR(10)&amp;" "</f>
        <v>0</v>
      </c>
    </row>
    <row r="18" spans="1:8">
      <c r="A18" s="1" t="s">
        <v>24</v>
      </c>
      <c r="B18" s="1">
        <v>44</v>
      </c>
      <c r="C18" s="1">
        <v>0</v>
      </c>
      <c r="D18" s="1">
        <v>1</v>
      </c>
      <c r="E18" s="1">
        <v>13</v>
      </c>
      <c r="F18" s="1">
        <v>18</v>
      </c>
      <c r="G18" s="1">
        <v>25</v>
      </c>
      <c r="H18" s="1" t="str">
        <f>"2016-09-27 Tuesday 第三，四节"&amp;CHAR(10)&amp;"2016-10-04 Tuesday 第三，四节"&amp;CHAR(10)&amp;"2016-10-11 Tuesday 第三，四节"&amp;CHAR(10)&amp;"2016-10-18 Tuesday 第三，四节"&amp;CHAR(10)&amp;"2016-10-25 Tuesday 第三，四节"&amp;CHAR(10)&amp;"2016-11-01 Tuesday 第三，四节"&amp;CHAR(10)&amp;"2016-11-08 Tuesday 第三，四节"&amp;CHAR(10)&amp;"2016-11-15 Tuesday 第三，四节"&amp;CHAR(10)&amp;"2016-11-22 Tuesday 第三，四节"&amp;CHAR(10)&amp;"2016-11-29 Tuesday 第三，四节"&amp;CHAR(10)&amp;"2016-12-06 Tuesday 第三，四节"&amp;CHAR(10)&amp;"2016-12-13 Tuesday 第三，四节"&amp;CHAR(10)&amp;"2016-12-20 Tuesday 第三，四节"&amp;CHAR(10)&amp;"2016-09-25 Sunday 第一，二节"&amp;CHAR(10)&amp;"2016-10-02 Sunday 第一，二节"&amp;CHAR(10)&amp;"2016-10-09 Sunday 第一，二节"&amp;CHAR(10)&amp;"2016-10-16 Sunday 第一，二节"&amp;CHAR(10)&amp;"2016-10-23 Sunday 第一，二节"&amp;CHAR(10)&amp;"2016-10-30 Sunday 第一，二节"&amp;CHAR(10)&amp;"2016-11-06 Sunday 第一，二节"&amp;CHAR(10)&amp;"2016-11-20 Sunday 第一，二节"&amp;CHAR(10)&amp;"2016-11-27 Sunday 第一，二节"&amp;CHAR(10)&amp;"2016-12-04 Sunday 第一，二节"&amp;CHAR(10)&amp;"2016-12-11 Sunday 第一，二节"&amp;CHAR(10)&amp;"2016-12-18 Sunday 第一，二节"&amp;CHAR(10)&amp;" "</f>
        <v>0</v>
      </c>
    </row>
    <row r="19" spans="1:8">
      <c r="A19" s="1" t="s">
        <v>25</v>
      </c>
      <c r="B19" s="1">
        <v>7</v>
      </c>
      <c r="C19" s="1">
        <v>0</v>
      </c>
      <c r="D19" s="1">
        <v>0</v>
      </c>
      <c r="E19" s="1">
        <v>0</v>
      </c>
      <c r="F19" s="1">
        <v>-18</v>
      </c>
      <c r="G19" s="1">
        <v>25</v>
      </c>
      <c r="H19" s="1" t="str">
        <f>"2016-10-01 Saturday 第五，六节"&amp;CHAR(10)&amp;"2016-10-08 Saturday 第五，六节"&amp;CHAR(10)&amp;"2016-10-15 Saturday 第五，六节"&amp;CHAR(10)&amp;"2016-10-22 Saturday 第五，六节"&amp;CHAR(10)&amp;"2016-10-29 Saturday 第五，六节"&amp;CHAR(10)&amp;"2016-11-05 Saturday 第五，六节"&amp;CHAR(10)&amp;"2016-11-12 Saturday 第五，六节"&amp;CHAR(10)&amp;"2016-11-19 Saturday 第五，六节"&amp;CHAR(10)&amp;"2016-11-26 Saturday 第五，六节"&amp;CHAR(10)&amp;"2016-12-03 Saturday 第五，六节"&amp;CHAR(10)&amp;"2016-12-10 Saturday 第五，六节"&amp;CHAR(10)&amp;"2016-12-17 Saturday 第五，六节"&amp;CHAR(10)&amp;"2016-09-25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20" spans="1:8">
      <c r="A20" s="1" t="s">
        <v>26</v>
      </c>
      <c r="B20" s="1">
        <v>32</v>
      </c>
      <c r="C20" s="1">
        <v>0</v>
      </c>
      <c r="D20" s="1">
        <v>9</v>
      </c>
      <c r="E20" s="1">
        <v>1</v>
      </c>
      <c r="F20" s="1">
        <v>6</v>
      </c>
      <c r="G20" s="1">
        <v>17</v>
      </c>
      <c r="H20" s="1" t="str">
        <f>"2016-10-06 Thursday 第七，八节"&amp;CHAR(10)&amp;"2016-10-13 Thursday 第七，八节"&amp;CHAR(10)&amp;"2016-10-20 Thursday 第七，八节"&amp;CHAR(10)&amp;"2016-10-27 Thursday 第七，八节"&amp;CHAR(10)&amp;"2016-11-10 Thursday 第七，八节"&amp;CHAR(10)&amp;"2016-11-17 Thursday 第七，八节"&amp;CHAR(10)&amp;"2016-12-01 Thursday 第七，八节"&amp;CHAR(10)&amp;"2016-12-08 Thursday 第七，八节"&amp;CHAR(10)&amp;"2016-12-15 Thursday 第七，八节"&amp;CHAR(10)&amp;"2016-12-22 Thursday 第七，八节"&amp;CHAR(10)&amp;"2016-10-02 Sunday 第九，十节"&amp;CHAR(10)&amp;"2016-10-09 Sunday 第九，十节"&amp;CHAR(10)&amp;"2016-11-06 Sunday 第九，十节"&amp;CHAR(10)&amp;"2016-11-20 Sunday 第九，十节"&amp;CHAR(10)&amp;"2016-11-27 Sunday 第九，十节"&amp;CHAR(10)&amp;"2016-12-04 Sunday 第九，十节"&amp;CHAR(10)&amp;"2016-12-18 Sunday 第九，十节"&amp;CHAR(10)&amp;" "</f>
        <v>0</v>
      </c>
    </row>
    <row r="21" spans="1:8">
      <c r="A21" s="1" t="s">
        <v>27</v>
      </c>
      <c r="B21" s="1">
        <v>2</v>
      </c>
      <c r="C21" s="1">
        <v>1</v>
      </c>
      <c r="D21" s="1">
        <v>0</v>
      </c>
      <c r="E21" s="1">
        <v>0</v>
      </c>
      <c r="F21" s="1">
        <v>-23</v>
      </c>
      <c r="G21" s="1">
        <v>25</v>
      </c>
      <c r="H21" s="1" t="str">
        <f>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第五，六节"&amp;CHAR(10)&amp;"2016-10-01 Saturday 第五，六节"&amp;CHAR(10)&amp;"2016-10-08 Saturday 第五，六节"&amp;CHAR(10)&amp;"2016-10-15 Saturday 第五，六节"&amp;CHAR(10)&amp;"2016-10-22 Saturday 第五，六节"&amp;CHAR(10)&amp;"2016-10-29 Saturday 第五，六节"&amp;CHAR(10)&amp;"2016-11-05 Saturday 第五，六节"&amp;CHAR(10)&amp;"2016-11-12 Saturday 第五，六节"&amp;CHAR(10)&amp;"2016-11-19 Saturday 第五，六节"&amp;CHAR(10)&amp;"2016-11-26 Saturday 第五，六节"&amp;CHAR(10)&amp;"2016-12-03 Saturday 第五，六节"&amp;CHAR(10)&amp;"2016-12-10 Saturday 第五，六节"&amp;CHAR(10)&amp;"2016-12-17 Saturday 第五，六节"&amp;CHAR(10)&amp;" "</f>
        <v>0</v>
      </c>
    </row>
    <row r="22" spans="1:8">
      <c r="A22" s="1" t="s">
        <v>28</v>
      </c>
      <c r="B22" s="1">
        <v>44</v>
      </c>
      <c r="C22" s="1">
        <v>0</v>
      </c>
      <c r="D22" s="1">
        <v>6</v>
      </c>
      <c r="E22" s="1">
        <v>3</v>
      </c>
      <c r="F22" s="1">
        <v>18</v>
      </c>
      <c r="G22" s="1">
        <v>20</v>
      </c>
      <c r="H22" s="1" t="str">
        <f>"2016-09-27 Tuesday 第七，八节"&amp;CHAR(10)&amp;"2016-10-04 Tuesday 第七，八节"&amp;CHAR(10)&amp;"2016-10-11 Tuesday 第七，八节"&amp;CHAR(10)&amp;"2016-10-18 Tuesday 第七，八节"&amp;CHAR(10)&amp;"2016-10-25 Tuesday 第七，八节"&amp;CHAR(10)&amp;"2016-11-01 Tuesday 第七，八节"&amp;CHAR(10)&amp;"2016-11-08 Tuesday 第七，八节"&amp;CHAR(10)&amp;"2016-11-15 Tuesday 第七，八节"&amp;CHAR(10)&amp;"2016-11-29 Tuesday 第七，八节"&amp;CHAR(10)&amp;"2016-12-06 Tuesday 第七，八节"&amp;CHAR(10)&amp;"2016-12-13 Tuesday 第七，八节"&amp;CHAR(10)&amp;"2016-12-20 Tuesday 第七，八节"&amp;CHAR(10)&amp;"2016-10-05 Wednesday 第七，八节"&amp;CHAR(10)&amp;"2016-10-26 Wednesday 第七，八节"&amp;CHAR(10)&amp;"2016-11-02 Wednesday 第七，八节"&amp;CHAR(10)&amp;"2016-11-09 Wednesday 第七，八节"&amp;CHAR(10)&amp;"2016-11-23 Wednesday 第七，八节"&amp;CHAR(10)&amp;"2016-11-30 Wednesday 第七，八节"&amp;CHAR(10)&amp;"2016-12-14 Wednesday 第七，八节"&amp;CHAR(10)&amp;"2016-12-21 Wednesday 第七，八节"&amp;CHAR(10)&amp;" "</f>
        <v>0</v>
      </c>
    </row>
    <row r="23" spans="1:8">
      <c r="A23" s="1" t="s">
        <v>29</v>
      </c>
      <c r="B23" s="1">
        <v>0</v>
      </c>
      <c r="C23" s="1">
        <v>0</v>
      </c>
      <c r="D23" s="1">
        <v>0</v>
      </c>
      <c r="E23" s="1">
        <v>0</v>
      </c>
      <c r="F23" s="1">
        <v>-26</v>
      </c>
      <c r="G23" s="1">
        <v>26</v>
      </c>
      <c r="H23" s="1" t="str">
        <f>"2016-09-28 Wednesday 第九，十节"&amp;CHAR(10)&amp;"2016-10-05 Wednesday 第九，十节"&amp;CHAR(10)&amp;"2016-10-12 Wednesday 第九，十节"&amp;CHAR(10)&amp;"2016-10-19 Wednesday 第九，十节"&amp;CHAR(10)&amp;"2016-10-26 Wednesday 第九，十节"&amp;CHAR(10)&amp;"2016-11-02 Wednesday 第九，十节"&amp;CHAR(10)&amp;"2016-11-09 Wednesday 第九，十节"&amp;CHAR(10)&amp;"2016-11-16 Wednesday 第九，十节"&amp;CHAR(10)&amp;"2016-11-23 Wednesday 第九，十节"&amp;CHAR(10)&amp;"2016-11-30 Wednesday 第九，十节"&amp;CHAR(10)&amp;"2016-12-07 Wednesday 第九，十节"&amp;CHAR(10)&amp;"2016-12-14 Wednesday 第九，十节"&amp;CHAR(10)&amp;"2016-12-21 Wednesday 第九，十节"&amp;CHAR(10)&amp;"2016-09-29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第三，四节"&amp;CHAR(10)&amp;"2016-11-10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 "</f>
        <v>0</v>
      </c>
    </row>
    <row r="24" spans="1:8">
      <c r="A24" s="1" t="s">
        <v>30</v>
      </c>
      <c r="B24" s="1">
        <v>67</v>
      </c>
      <c r="C24" s="1">
        <v>0</v>
      </c>
      <c r="D24" s="1">
        <v>8</v>
      </c>
      <c r="E24" s="1">
        <v>7</v>
      </c>
      <c r="F24" s="1">
        <v>41</v>
      </c>
      <c r="G24" s="1">
        <v>18</v>
      </c>
      <c r="H24" s="1" t="str">
        <f>"2016-09-27 Tuesday 第一，二节"&amp;CHAR(10)&amp;"2016-10-04 Tuesday 第一，二节"&amp;CHAR(10)&amp;"2016-11-08 Tuesday 第一，二节"&amp;CHAR(10)&amp;"2016-11-22 Tuesday 第一，二节"&amp;CHAR(10)&amp;"2016-11-29 Tuesday 第一，二节"&amp;CHAR(10)&amp;"2016-12-13 Tuesday 第一，二节"&amp;CHAR(10)&amp;"2016-12-20 Tuesday 第一，二节"&amp;CHAR(10)&amp;"2016-09-28 Wednesday 第七，八节"&amp;CHAR(10)&amp;"2016-10-05 Wednesday 第七，八节"&amp;CHAR(10)&amp;"2016-10-12 Wednesday 第七，八节"&amp;CHAR(10)&amp;"2016-10-26 Wednesday 第七，八节"&amp;CHAR(10)&amp;"2016-11-02 Wednesday 第七，八节"&amp;CHAR(10)&amp;"2016-11-09 Wednesday 第七，八节"&amp;CHAR(10)&amp;"2016-11-16 Wednesday 第七，八节"&amp;CHAR(10)&amp;"2016-11-30 Wednesday 第七，八节"&amp;CHAR(10)&amp;"2016-12-07 Wednesday 第七，八节"&amp;CHAR(10)&amp;"2016-12-14 Wednesday 第七，八节"&amp;CHAR(10)&amp;"2016-12-21 Wednesday 第七，八节"&amp;CHAR(10)&amp;" "</f>
        <v>0</v>
      </c>
    </row>
    <row r="25" spans="1:8">
      <c r="A25" s="1" t="s">
        <v>31</v>
      </c>
      <c r="B25" s="1">
        <v>37</v>
      </c>
      <c r="C25" s="1">
        <v>0</v>
      </c>
      <c r="D25" s="1">
        <v>12</v>
      </c>
      <c r="E25" s="1">
        <v>6</v>
      </c>
      <c r="F25" s="1">
        <v>12</v>
      </c>
      <c r="G25" s="1">
        <v>13</v>
      </c>
      <c r="H25" s="1" t="str">
        <f>"2016-10-05 Wednesday 第三，四节"&amp;CHAR(10)&amp;"2016-11-30 Wednesday 第三，四节"&amp;CHAR(10)&amp;"2016-12-21 Wednesday 第三，四节"&amp;CHAR(10)&amp;"2016-10-01 Saturday 第三，四节"&amp;CHAR(10)&amp;"2016-10-22 Saturday 第三，四节"&amp;CHAR(10)&amp;"2016-10-29 Saturday 第三，四节"&amp;CHAR(10)&amp;"2016-11-05 Saturday 第三，四节"&amp;CHAR(10)&amp;"2016-11-12 Saturday 第三，四节"&amp;CHAR(10)&amp;"2016-11-19 Saturday 第三，四节"&amp;CHAR(10)&amp;"2016-11-26 Saturday 第三，四节"&amp;CHAR(10)&amp;"2016-12-03 Saturday 第三，四节"&amp;CHAR(10)&amp;"2016-12-10 Saturday 第三，四节"&amp;CHAR(10)&amp;"2016-12-17 Saturday 第三，四节"&amp;CHAR(10)&amp;" "</f>
        <v>0</v>
      </c>
    </row>
    <row r="26" spans="1:8">
      <c r="A26" s="1" t="s">
        <v>32</v>
      </c>
      <c r="B26" s="1">
        <v>25</v>
      </c>
      <c r="C26" s="1">
        <v>0</v>
      </c>
      <c r="D26" s="1">
        <v>8</v>
      </c>
      <c r="E26" s="1">
        <v>6</v>
      </c>
      <c r="F26" s="1">
        <v>0</v>
      </c>
      <c r="G26" s="1">
        <v>17</v>
      </c>
      <c r="H26" s="1" t="str">
        <f>"2016-10-05 Wednesday 第九，十节"&amp;CHAR(10)&amp;"2016-11-16 Wednesday 第九，十节"&amp;CHAR(10)&amp;"2016-11-23 Wednesday 第九，十节"&amp;CHAR(10)&amp;"2016-11-30 Wednesday 第九，十节"&amp;CHAR(10)&amp;"2016-12-07 Wednesday 第九，十节"&amp;CHAR(10)&amp;"2016-12-14 Wednesday 第九，十节"&amp;CHAR(10)&amp;"2016-12-21 Wednesday 第九，十节"&amp;CHAR(10)&amp;"2016-10-01 Saturday 第一，二节"&amp;CHAR(10)&amp;"2016-10-08 Saturday 第一，二节"&amp;CHAR(10)&amp;"2016-10-29 Saturday 第一，二节"&amp;CHAR(10)&amp;"2016-11-05 Saturday 第一，二节"&amp;CHAR(10)&amp;"2016-11-12 Saturday 第一，二节"&amp;CHAR(10)&amp;"2016-11-19 Saturday 第一，二节"&amp;CHAR(10)&amp;"2016-11-26 Saturday 第一，二节"&amp;CHAR(10)&amp;"2016-12-03 Saturday 第一，二节"&amp;CHAR(10)&amp;"2016-12-10 Saturday 第一，二节"&amp;CHAR(10)&amp;"2016-12-17 Saturday 第一，二节"&amp;CHAR(10)&amp;" "</f>
        <v>0</v>
      </c>
    </row>
    <row r="27" spans="1:8">
      <c r="A27" s="1" t="s">
        <v>33</v>
      </c>
      <c r="B27" s="1">
        <v>45</v>
      </c>
      <c r="C27" s="1">
        <v>1</v>
      </c>
      <c r="D27" s="1">
        <v>13</v>
      </c>
      <c r="E27" s="1">
        <v>4</v>
      </c>
      <c r="F27" s="1">
        <v>19</v>
      </c>
      <c r="G27" s="1">
        <v>13</v>
      </c>
      <c r="H27" s="1" t="str">
        <f>"2016-10-03 Monday 第七，八节"&amp;CHAR(10)&amp;"2016-10-24 Monday 第七，八节"&amp;CHAR(10)&amp;"2016-10-31 Monday 第七，八节"&amp;CHAR(10)&amp;"2016-11-07 Monday 第七，八节"&amp;CHAR(10)&amp;"2016-11-14 Monday 第七，八节"&amp;CHAR(10)&amp;"2016-11-21 Monday 第七，八节"&amp;CHAR(10)&amp;"2016-12-05 Monday 第七，八节"&amp;CHAR(10)&amp;"2016-10-06 Thursday 第一，二节"&amp;CHAR(10)&amp;"2016-10-27 Thursday 第一，二节"&amp;CHAR(10)&amp;"2016-11-03 Thursday 第一，二节"&amp;CHAR(10)&amp;"2016-12-01 Thursday 第一，二节"&amp;CHAR(10)&amp;"2016-12-08 Thursday 第一，二节"&amp;CHAR(10)&amp;"2016-12-22 Thursday 第一，二节"&amp;CHAR(10)&amp;" "</f>
        <v>0</v>
      </c>
    </row>
    <row r="28" spans="1:8">
      <c r="A28" s="1" t="s">
        <v>34</v>
      </c>
      <c r="B28" s="1">
        <v>35</v>
      </c>
      <c r="C28" s="1">
        <v>0</v>
      </c>
      <c r="D28" s="1">
        <v>0</v>
      </c>
      <c r="E28" s="1">
        <v>0</v>
      </c>
      <c r="F28" s="1">
        <v>9</v>
      </c>
      <c r="G28" s="1">
        <v>26</v>
      </c>
      <c r="H28" s="1" t="str">
        <f>"2016-09-26 Monday 第三，四节"&amp;CHAR(10)&amp;"2016-10-03 Monday 第三，四节"&amp;CHAR(10)&amp;"2016-10-10 Monday 第三，四节"&amp;CHAR(10)&amp;"2016-10-17 Monday 第三，四节"&amp;CHAR(10)&amp;"2016-10-24 Monday 第三，四节"&amp;CHAR(10)&amp;"2016-10-31 Monday 第三，四节"&amp;CHAR(10)&amp;"2016-11-07 Monday 第三，四节"&amp;CHAR(10)&amp;"2016-11-14 Monday 第三，四节"&amp;CHAR(10)&amp;"2016-11-21 Monday 第三，四节"&amp;CHAR(10)&amp;"2016-11-28 Monday 第三，四节"&amp;CHAR(10)&amp;"2016-12-05 Monday 第三，四节"&amp;CHAR(10)&amp;"2016-12-12 Monday 第三，四节"&amp;CHAR(10)&amp;"2016-12-19 Monday 第三，四节"&amp;CHAR(10)&amp;"2016-09-25 Sunday 第一，二节"&amp;CHAR(10)&amp;"2016-10-02 Sunday 第一，二节"&amp;CHAR(10)&amp;"2016-10-09 Sunday 第一，二节"&amp;CHAR(10)&amp;"2016-10-16 Sunday 第一，二节"&amp;CHAR(10)&amp;"2016-10-23 Sunday 第一，二节"&amp;CHAR(10)&amp;"2016-10-30 Sunday 第一，二节"&amp;CHAR(10)&amp;"2016-11-06 Sunday 第一，二节"&amp;CHAR(10)&amp;"2016-11-13 Sunday 第一，二节"&amp;CHAR(10)&amp;"2016-11-20 Sunday 第一，二节"&amp;CHAR(10)&amp;"2016-11-27 Sunday 第一，二节"&amp;CHAR(10)&amp;"2016-12-04 Sunday 第一，二节"&amp;CHAR(10)&amp;"2016-12-11 Sunday 第一，二节"&amp;CHAR(10)&amp;"2016-12-18 Sunday 第一，二节"&amp;CHAR(10)&amp;" "</f>
        <v>0</v>
      </c>
    </row>
    <row r="29" spans="1:8">
      <c r="A29" s="1" t="s">
        <v>35</v>
      </c>
      <c r="B29" s="1">
        <v>105</v>
      </c>
      <c r="C29" s="1">
        <v>0</v>
      </c>
      <c r="D29" s="1">
        <v>18</v>
      </c>
      <c r="E29" s="1">
        <v>13</v>
      </c>
      <c r="F29" s="1">
        <v>79</v>
      </c>
      <c r="G29" s="1">
        <v>8</v>
      </c>
      <c r="H29" s="1" t="str">
        <f>"2016-09-29 Thursday 第五，六节"&amp;CHAR(10)&amp;"2016-10-06 Thursday 第五，六节"&amp;CHAR(10)&amp;"2016-10-27 Thursday 第五，六节"&amp;CHAR(10)&amp;"2016-11-24 Thursday 第五，六节"&amp;CHAR(10)&amp;"2016-09-25 Sunday 第一，二节"&amp;CHAR(10)&amp;"2016-10-02 Sunday 第一，二节"&amp;CHAR(10)&amp;"2016-11-06 Sunday 第一，二节"&amp;CHAR(10)&amp;"2016-12-18 Sunday 第一，二节"&amp;CHAR(10)&amp;" "</f>
        <v>0</v>
      </c>
    </row>
    <row r="30" spans="1:8">
      <c r="A30" s="1" t="s">
        <v>36</v>
      </c>
      <c r="B30" s="1">
        <v>48</v>
      </c>
      <c r="C30" s="1">
        <v>0</v>
      </c>
      <c r="D30" s="1">
        <v>12</v>
      </c>
      <c r="E30" s="1">
        <v>7</v>
      </c>
      <c r="F30" s="1">
        <v>22</v>
      </c>
      <c r="G30" s="1">
        <v>14</v>
      </c>
      <c r="H30" s="1" t="str">
        <f>"2016-09-26 Monday 第五，六节"&amp;CHAR(10)&amp;"2016-10-03 Monday 第五，六节"&amp;CHAR(10)&amp;"2016-11-21 Monday 第五，六节"&amp;CHAR(10)&amp;"2016-11-28 Monday 第五，六节"&amp;CHAR(10)&amp;"2016-12-12 Monday 第五，六节"&amp;CHAR(10)&amp;"2016-12-19 Monday 第五，六节"&amp;CHAR(10)&amp;"2016-10-02 Sunday 第三，四节"&amp;CHAR(10)&amp;"2016-10-09 Sunday 第三，四节"&amp;CHAR(10)&amp;"2016-10-16 Sunday 第三，四节"&amp;CHAR(10)&amp;"2016-10-23 Sunday 第三，四节"&amp;CHAR(10)&amp;"2016-10-30 Sunday 第三，四节"&amp;CHAR(10)&amp;"2016-11-20 Sunday 第三，四节"&amp;CHAR(10)&amp;"2016-11-27 Sunday 第三，四节"&amp;CHAR(10)&amp;"2016-12-11 Sunday 第三，四节"&amp;CHAR(10)&amp;" "</f>
        <v>0</v>
      </c>
    </row>
    <row r="31" spans="1:8">
      <c r="A31" s="1" t="s">
        <v>37</v>
      </c>
      <c r="B31" s="1">
        <v>1</v>
      </c>
      <c r="C31" s="1">
        <v>0</v>
      </c>
      <c r="D31" s="1">
        <v>1</v>
      </c>
      <c r="E31" s="1">
        <v>0</v>
      </c>
      <c r="F31" s="1">
        <v>-25</v>
      </c>
      <c r="G31" s="1">
        <v>25</v>
      </c>
      <c r="H31" s="1" t="str">
        <f>"2016-09-27 Tuesday 第九，十节"&amp;CHAR(10)&amp;"2016-10-04 Tuesday 第九，十节"&amp;CHAR(10)&amp;"2016-10-11 Tuesday 第九，十节"&amp;CHAR(10)&amp;"2016-10-18 Tuesday 第九，十节"&amp;CHAR(10)&amp;"2016-10-25 Tuesday 第九，十节"&amp;CHAR(10)&amp;"2016-11-01 Tuesday 第九，十节"&amp;CHAR(10)&amp;"2016-11-08 Tuesday 第九，十节"&amp;CHAR(10)&amp;"2016-11-15 Tuesday 第九，十节"&amp;CHAR(10)&amp;"2016-11-22 Tuesday 第九，十节"&amp;CHAR(10)&amp;"2016-11-29 Tuesday 第九，十节"&amp;CHAR(10)&amp;"2016-12-06 Tuesday 第九，十节"&amp;CHAR(10)&amp;"2016-12-13 Tuesday 第九，十节"&amp;CHAR(10)&amp;"2016-12-20 Tuesday 第九，十节"&amp;CHAR(10)&amp;"2016-09-29 Thursday 第五，六节"&amp;CHAR(10)&amp;"2016-10-06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32" spans="1:8">
      <c r="A32" s="1" t="s">
        <v>38</v>
      </c>
      <c r="B32" s="1">
        <v>61</v>
      </c>
      <c r="C32" s="1">
        <v>0</v>
      </c>
      <c r="D32" s="1">
        <v>3</v>
      </c>
      <c r="E32" s="1">
        <v>8</v>
      </c>
      <c r="F32" s="1">
        <v>35</v>
      </c>
      <c r="G32" s="1">
        <v>23</v>
      </c>
      <c r="H32" s="1" t="str">
        <f>"2016-09-26 Monday 第五，六节"&amp;CHAR(10)&amp;"2016-10-03 Monday 第五，六节"&amp;CHAR(10)&amp;"2016-10-10 Monday 第五，六节"&amp;CHAR(10)&amp;"2016-10-17 Monday 第五，六节"&amp;CHAR(10)&amp;"2016-10-24 Monday 第五，六节"&amp;CHAR(10)&amp;"2016-10-31 Monday 第五，六节"&amp;CHAR(10)&amp;"2016-11-07 Monday 第五，六节"&amp;CHAR(10)&amp;"2016-11-14 Monday 第五，六节"&amp;CHAR(10)&amp;"2016-11-21 Monday 第五，六节"&amp;CHAR(10)&amp;"2016-11-28 Monday 第五，六节"&amp;CHAR(10)&amp;"2016-12-05 Monday 第五，六节"&amp;CHAR(10)&amp;"2016-12-12 Monday 第五，六节"&amp;CHAR(10)&amp;"2016-12-19 Monday 第五，六节"&amp;CHAR(10)&amp;"2016-09-27 Tuesday 第五，六节"&amp;CHAR(10)&amp;"2016-10-04 Tuesday 第五，六节"&amp;CHAR(10)&amp;"2016-10-11 Tuesday 第五，六节"&amp;CHAR(10)&amp;"2016-10-18 Tuesday 第五，六节"&amp;CHAR(10)&amp;"2016-11-01 Tuesday 第五，六节"&amp;CHAR(10)&amp;"2016-11-08 Tuesday 第五，六节"&amp;CHAR(10)&amp;"2016-11-15 Tuesday 第五，六节"&amp;CHAR(10)&amp;"2016-11-22 Tuesday 第五，六节"&amp;CHAR(10)&amp;"2016-12-06 Tuesday 第五，六节"&amp;CHAR(10)&amp;"2016-12-20 Tuesday 第五，六节"&amp;CHAR(10)&amp;" "</f>
        <v>0</v>
      </c>
    </row>
    <row r="33" spans="1:8">
      <c r="A33" s="1" t="s">
        <v>39</v>
      </c>
      <c r="B33" s="1">
        <v>1</v>
      </c>
      <c r="C33" s="1">
        <v>0</v>
      </c>
      <c r="D33" s="1">
        <v>0</v>
      </c>
      <c r="E33" s="1">
        <v>0</v>
      </c>
      <c r="F33" s="1">
        <v>-25</v>
      </c>
      <c r="G33" s="1">
        <v>26</v>
      </c>
      <c r="H33" s="1" t="str">
        <f>"2016-09-26 Monday 第一，二节"&amp;CHAR(10)&amp;"2016-10-03 Monday 第一，二节"&amp;CHAR(10)&amp;"2016-10-10 Monday 第一，二节"&amp;CHAR(10)&amp;"2016-10-17 Monday 第一，二节"&amp;CHAR(10)&amp;"2016-10-24 Monday 第一，二节"&amp;CHAR(10)&amp;"2016-10-31 Monday 第一，二节"&amp;CHAR(10)&amp;"2016-11-07 Monday 第一，二节"&amp;CHAR(10)&amp;"2016-11-14 Monday 第一，二节"&amp;CHAR(10)&amp;"2016-11-21 Monday 第一，二节"&amp;CHAR(10)&amp;"2016-11-28 Monday 第一，二节"&amp;CHAR(10)&amp;"2016-12-05 Monday 第一，二节"&amp;CHAR(10)&amp;"2016-12-12 Monday 第一，二节"&amp;CHAR(10)&amp;"2016-12-19 Monday 第一，二节"&amp;CHAR(10)&amp;"2016-09-30 Friday 第三，四节"&amp;CHAR(10)&amp;"2016-10-07 Friday 第三，四节"&amp;CHAR(10)&amp;"2016-10-14 Friday 第三，四节"&amp;CHAR(10)&amp;"2016-10-21 Friday 第三，四节"&amp;CHAR(10)&amp;"2016-10-28 Friday 第三，四节"&amp;CHAR(10)&amp;"2016-11-04 Friday 第三，四节"&amp;CHAR(10)&amp;"2016-11-11 Friday 第三，四节"&amp;CHAR(10)&amp;"2016-11-18 Friday 第三，四节"&amp;CHAR(10)&amp;"2016-11-25 Friday 第三，四节"&amp;CHAR(10)&amp;"2016-12-02 Friday 第三，四节"&amp;CHAR(10)&amp;"2016-12-09 Friday 第三，四节"&amp;CHAR(10)&amp;"2016-12-16 Friday 第三，四节"&amp;CHAR(10)&amp;"2016-12-23 Friday 第三，四节"&amp;CHAR(10)&amp;" "</f>
        <v>0</v>
      </c>
    </row>
    <row r="34" spans="1:8">
      <c r="A34" s="1" t="s">
        <v>40</v>
      </c>
      <c r="B34" s="1">
        <v>0</v>
      </c>
      <c r="C34" s="1">
        <v>0</v>
      </c>
      <c r="D34" s="1">
        <v>0</v>
      </c>
      <c r="E34" s="1">
        <v>0</v>
      </c>
      <c r="F34" s="1">
        <v>-26</v>
      </c>
      <c r="G34" s="1">
        <v>26</v>
      </c>
      <c r="H34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第七，八节"&amp;CHAR(10)&amp;"2016-09-25 Sunday 第五，六节"&amp;CHAR(10)&amp;"2016-10-02 Sunday 第五，六节"&amp;CHAR(10)&amp;"2016-10-09 Sunday 第五，六节"&amp;CHAR(10)&amp;"2016-10-16 Sunday 第五，六节"&amp;CHAR(10)&amp;"2016-10-23 Sunday 第五，六节"&amp;CHAR(10)&amp;"2016-10-30 Sunday 第五，六节"&amp;CHAR(10)&amp;"2016-11-06 Sunday 第五，六节"&amp;CHAR(10)&amp;"2016-11-13 Sunday 第五，六节"&amp;CHAR(10)&amp;"2016-11-20 Sunday 第五，六节"&amp;CHAR(10)&amp;"2016-11-27 Sunday 第五，六节"&amp;CHAR(10)&amp;"2016-12-04 Sunday 第五，六节"&amp;CHAR(10)&amp;"2016-12-11 Sunday 第五，六节"&amp;CHAR(10)&amp;"2016-12-18 Sunday 第五，六节"&amp;CHAR(10)&amp;" "</f>
        <v>0</v>
      </c>
    </row>
    <row r="35" spans="1:8">
      <c r="A35" s="1" t="s">
        <v>41</v>
      </c>
      <c r="B35" s="1">
        <v>48</v>
      </c>
      <c r="C35" s="1">
        <v>0</v>
      </c>
      <c r="D35" s="1">
        <v>23</v>
      </c>
      <c r="E35" s="1">
        <v>1</v>
      </c>
      <c r="F35" s="1">
        <v>22</v>
      </c>
      <c r="G35" s="1">
        <v>3</v>
      </c>
      <c r="H35" s="1" t="str">
        <f>"2016-10-04 Tuesday 第一，二节"&amp;CHAR(10)&amp;"2016-12-20 Tuesday 第一，二节"&amp;CHAR(10)&amp;"2016-10-05 Wednesday 第一，二节"&amp;CHAR(10)&amp;" "</f>
        <v>0</v>
      </c>
    </row>
    <row r="36" spans="1:8">
      <c r="A36" s="1" t="s">
        <v>42</v>
      </c>
      <c r="B36" s="1">
        <v>0</v>
      </c>
      <c r="C36" s="1">
        <v>0</v>
      </c>
      <c r="D36" s="1">
        <v>0</v>
      </c>
      <c r="E36" s="1">
        <v>0</v>
      </c>
      <c r="F36" s="1">
        <v>-26</v>
      </c>
      <c r="G36" s="1">
        <v>26</v>
      </c>
      <c r="H36" s="1" t="str">
        <f>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第五，六节"&amp;CHAR(10)&amp;"2016-09-30 Friday 第九，十节"&amp;CHAR(10)&amp;"2016-10-07 Friday 第九，十节"&amp;CHAR(10)&amp;"2016-10-14 Friday 第九，十节"&amp;CHAR(10)&amp;"2016-10-21 Friday 第九，十节"&amp;CHAR(10)&amp;"2016-10-28 Friday 第九，十节"&amp;CHAR(10)&amp;"2016-11-04 Friday 第九，十节"&amp;CHAR(10)&amp;"2016-11-11 Friday 第九，十节"&amp;CHAR(10)&amp;"2016-11-18 Friday 第九，十节"&amp;CHAR(10)&amp;"2016-11-25 Friday 第九，十节"&amp;CHAR(10)&amp;"2016-12-02 Friday 第九，十节"&amp;CHAR(10)&amp;"2016-12-09 Friday 第九，十节"&amp;CHAR(10)&amp;"2016-12-16 Friday 第九，十节"&amp;CHAR(10)&amp;"2016-12-23 Friday 第九，十节"&amp;CHAR(10)&amp;" "</f>
        <v>0</v>
      </c>
    </row>
    <row r="37" spans="1:8">
      <c r="A37" s="1" t="s">
        <v>43</v>
      </c>
      <c r="B37" s="1">
        <v>94</v>
      </c>
      <c r="C37" s="1">
        <v>0</v>
      </c>
      <c r="D37" s="1">
        <v>11</v>
      </c>
      <c r="E37" s="1">
        <v>12</v>
      </c>
      <c r="F37" s="1">
        <v>69</v>
      </c>
      <c r="G37" s="1">
        <v>14</v>
      </c>
      <c r="H37" s="1" t="str">
        <f>"2016-09-26 Monday 第九，十节"&amp;CHAR(10)&amp;"2016-10-03 Monday 第九，十节"&amp;CHAR(10)&amp;"2016-10-24 Monday 第九，十节"&amp;CHAR(10)&amp;"2016-10-31 Monday 第九，十节"&amp;CHAR(10)&amp;"2016-11-07 Monday 第九，十节"&amp;CHAR(10)&amp;"2016-11-14 Monday 第九，十节"&amp;CHAR(10)&amp;"2016-12-05 Monday 第九，十节"&amp;CHAR(10)&amp;"2016-12-19 Monday 第九，十节"&amp;CHAR(10)&amp;"2016-10-01 Saturday 第一，二节"&amp;CHAR(10)&amp;"2016-10-08 Saturday 第一，二节"&amp;CHAR(10)&amp;"2016-10-22 Saturday 第一，二节"&amp;CHAR(10)&amp;"2016-11-05 Saturday 第一，二节"&amp;CHAR(10)&amp;"2016-12-03 Saturday 第一，二节"&amp;CHAR(10)&amp;"2016-12-17 Saturday 第一，二节"&amp;CHAR(10)&amp;" "</f>
        <v>0</v>
      </c>
    </row>
    <row r="38" spans="1:8">
      <c r="A38" s="1" t="s">
        <v>44</v>
      </c>
      <c r="B38" s="1">
        <v>56</v>
      </c>
      <c r="C38" s="1">
        <v>0</v>
      </c>
      <c r="D38" s="1">
        <v>9</v>
      </c>
      <c r="E38" s="1">
        <v>8</v>
      </c>
      <c r="F38" s="1">
        <v>31</v>
      </c>
      <c r="G38" s="1">
        <v>16</v>
      </c>
      <c r="H38" s="1" t="str">
        <f>"2016-10-01 Saturday 第九，十节"&amp;CHAR(10)&amp;"2016-10-08 Saturday 第九，十节"&amp;CHAR(10)&amp;"2016-10-15 Saturday 第九，十节"&amp;CHAR(10)&amp;"2016-11-05 Saturday 第九，十节"&amp;CHAR(10)&amp;"2016-11-12 Saturday 第九，十节"&amp;CHAR(10)&amp;"2016-12-03 Saturday 第九，十节"&amp;CHAR(10)&amp;"2016-12-10 Saturday 第九，十节"&amp;CHAR(10)&amp;"2016-09-25 Sunday 第九，十节"&amp;CHAR(10)&amp;"2016-10-02 Sunday 第九，十节"&amp;CHAR(10)&amp;"2016-10-09 Sunday 第九，十节"&amp;CHAR(10)&amp;"2016-10-16 Sunday 第九，十节"&amp;CHAR(10)&amp;"2016-10-23 Sunday 第九，十节"&amp;CHAR(10)&amp;"2016-11-13 Sunday 第九，十节"&amp;CHAR(10)&amp;"2016-11-27 Sunday 第九，十节"&amp;CHAR(10)&amp;"2016-12-04 Sunday 第九，十节"&amp;CHAR(10)&amp;"2016-12-18 Sunday 第九，十节"&amp;CHAR(10)&amp;" "</f>
        <v>0</v>
      </c>
    </row>
    <row r="39" spans="1:8">
      <c r="A39" s="1" t="s">
        <v>45</v>
      </c>
      <c r="B39" s="1">
        <v>69</v>
      </c>
      <c r="C39" s="1">
        <v>0</v>
      </c>
      <c r="D39" s="1">
        <v>15</v>
      </c>
      <c r="E39" s="1">
        <v>4</v>
      </c>
      <c r="F39" s="1">
        <v>43</v>
      </c>
      <c r="G39" s="1">
        <v>11</v>
      </c>
      <c r="H39" s="1" t="str">
        <f>"2016-10-05 Wednesday 第三，四节"&amp;CHAR(10)&amp;"2016-10-26 Wednesday 第三，四节"&amp;CHAR(10)&amp;"2016-12-14 Wednesday 第三，四节"&amp;CHAR(10)&amp;"2016-12-21 Wednesday 第三，四节"&amp;CHAR(10)&amp;"2016-10-04 Tuesday 第三，四节"&amp;CHAR(10)&amp;"2016-10-11 Tuesday 第三，四节"&amp;CHAR(10)&amp;"2016-10-25 Tuesday 第三，四节"&amp;CHAR(10)&amp;"2016-11-08 Tuesday 第三，四节"&amp;CHAR(10)&amp;"2016-11-29 Tuesday 第三，四节"&amp;CHAR(10)&amp;"2016-12-06 Tuesday 第三，四节"&amp;CHAR(10)&amp;"2016-12-20 Tuesday 第三，四节"&amp;CHAR(10)&amp;" "</f>
        <v>0</v>
      </c>
    </row>
    <row r="40" spans="1:8">
      <c r="A40" s="1" t="s">
        <v>46</v>
      </c>
      <c r="B40" s="1">
        <v>53</v>
      </c>
      <c r="C40" s="1">
        <v>0</v>
      </c>
      <c r="D40" s="1">
        <v>8</v>
      </c>
      <c r="E40" s="1">
        <v>16</v>
      </c>
      <c r="F40" s="1">
        <v>27</v>
      </c>
      <c r="G40" s="1">
        <v>18</v>
      </c>
      <c r="H40" s="1" t="str">
        <f>"2016-09-28 Wednesday 第五，六节"&amp;CHAR(10)&amp;"2016-10-05 Wednesday 第五，六节"&amp;CHAR(10)&amp;"2016-10-26 Wednesday 第五，六节"&amp;CHAR(10)&amp;"2016-11-02 Wednesday 第五，六节"&amp;CHAR(10)&amp;"2016-11-30 Wednesday 第五，六节"&amp;CHAR(10)&amp;"2016-12-14 Wednesday 第五，六节"&amp;CHAR(10)&amp;"2016-09-29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41" spans="1:8">
      <c r="A41" s="1" t="s">
        <v>47</v>
      </c>
      <c r="B41" s="1">
        <v>90</v>
      </c>
      <c r="C41" s="1">
        <v>0</v>
      </c>
      <c r="D41" s="1">
        <v>13</v>
      </c>
      <c r="E41" s="1">
        <v>21</v>
      </c>
      <c r="F41" s="1">
        <v>64</v>
      </c>
      <c r="G41" s="1">
        <v>13</v>
      </c>
      <c r="H41" s="1" t="str">
        <f>"2016-10-04 Tuesday 第五，六节"&amp;CHAR(10)&amp;"2016-10-18 Tuesday 第五，六节"&amp;CHAR(10)&amp;"2016-10-25 Tuesday 第五，六节"&amp;CHAR(10)&amp;"2016-11-22 Tuesday 第五，六节"&amp;CHAR(10)&amp;"2016-11-29 Tuesday 第五，六节"&amp;CHAR(10)&amp;"2016-12-06 Tuesday 第五，六节"&amp;CHAR(10)&amp;"2016-12-20 Tuesday 第五，六节"&amp;CHAR(10)&amp;"2016-10-02 Sunday 第五，六节"&amp;CHAR(10)&amp;"2016-10-16 Sunday 第五，六节"&amp;CHAR(10)&amp;"2016-10-30 Sunday 第五，六节"&amp;CHAR(10)&amp;"2016-12-04 Sunday 第五，六节"&amp;CHAR(10)&amp;"2016-12-11 Sunday 第五，六节"&amp;CHAR(10)&amp;"2016-12-18 Sunday 第五，六节"&amp;CHAR(10)&amp;" "</f>
        <v>0</v>
      </c>
    </row>
    <row r="42" spans="1:8">
      <c r="A42" s="1" t="s">
        <v>48</v>
      </c>
      <c r="B42" s="1">
        <v>70</v>
      </c>
      <c r="C42" s="1">
        <v>0</v>
      </c>
      <c r="D42" s="1">
        <v>12</v>
      </c>
      <c r="E42" s="1">
        <v>10</v>
      </c>
      <c r="F42" s="1">
        <v>44</v>
      </c>
      <c r="G42" s="1">
        <v>14</v>
      </c>
      <c r="H42" s="1" t="str">
        <f>"2016-10-05 Wednesday 第五，六节"&amp;CHAR(10)&amp;"2016-10-26 Wednesday 第五，六节"&amp;CHAR(10)&amp;"2016-11-02 Wednesday 第五，六节"&amp;CHAR(10)&amp;"2016-11-23 Wednesday 第五，六节"&amp;CHAR(10)&amp;"2016-11-30 Wednesday 第五，六节"&amp;CHAR(10)&amp;"2016-09-29 Thursday 第五，六节"&amp;CHAR(10)&amp;"2016-10-06 Thursday 第五，六节"&amp;CHAR(10)&amp;"2016-10-20 Thursday 第五，六节"&amp;CHAR(10)&amp;"2016-10-27 Thursday 第五，六节"&amp;CHAR(10)&amp;"2016-11-03 Thursday 第五，六节"&amp;CHAR(10)&amp;"2016-11-24 Thursday 第五，六节"&amp;CHAR(10)&amp;"2016-12-01 Thursday 第五，六节"&amp;CHAR(10)&amp;"2016-12-15 Thursday 第五，六节"&amp;CHAR(10)&amp;"2016-12-22 Thursday 第五，六节"&amp;CHAR(10)&amp;" "</f>
        <v>0</v>
      </c>
    </row>
    <row r="43" spans="1:8">
      <c r="A43" s="1" t="s">
        <v>49</v>
      </c>
      <c r="B43" s="1">
        <v>3</v>
      </c>
      <c r="C43" s="1">
        <v>3</v>
      </c>
      <c r="D43" s="1">
        <v>1</v>
      </c>
      <c r="E43" s="1">
        <v>0</v>
      </c>
      <c r="F43" s="1">
        <v>-23</v>
      </c>
      <c r="G43" s="1">
        <v>25</v>
      </c>
      <c r="H43" s="1" t="str">
        <f>"2016-09-28 Wednesday 第三，四节"&amp;CHAR(10)&amp;"2016-10-05 Wednesday 第三，四节"&amp;CHAR(10)&amp;"2016-10-12 Wednesday 第三，四节"&amp;CHAR(10)&amp;"2016-10-19 Wednesday 第三，四节"&amp;CHAR(10)&amp;"2016-10-26 Wednesday 第三，四节"&amp;CHAR(10)&amp;"2016-11-02 Wednesday 第三，四节"&amp;CHAR(10)&amp;"2016-11-09 Wednesday 第三，四节"&amp;CHAR(10)&amp;"2016-11-16 Wednesday 第三，四节"&amp;CHAR(10)&amp;"2016-11-23 Wednesday 第三，四节"&amp;CHAR(10)&amp;"2016-11-30 Wednesday 第三，四节"&amp;CHAR(10)&amp;"2016-12-07 Wednesday 第三，四节"&amp;CHAR(10)&amp;"2016-12-14 Wednesday 第三，四节"&amp;CHAR(10)&amp;"2016-12-21 Wednesday 第三，四节"&amp;CHAR(10)&amp;"2016-09-29 Thursday 第五，六节"&amp;CHAR(10)&amp;"2016-10-06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44" spans="1:8">
      <c r="A44" s="1" t="s">
        <v>50</v>
      </c>
      <c r="B44" s="1">
        <v>0</v>
      </c>
      <c r="C44" s="1">
        <v>0</v>
      </c>
      <c r="D44" s="1">
        <v>0</v>
      </c>
      <c r="E44" s="1">
        <v>0</v>
      </c>
      <c r="F44" s="1">
        <v>-26</v>
      </c>
      <c r="G44" s="1">
        <v>26</v>
      </c>
      <c r="H44" s="1" t="str">
        <f>"2016-09-27 Tuesday 第七，八节"&amp;CHAR(10)&amp;"2016-10-04 Tuesday 第七，八节"&amp;CHAR(10)&amp;"2016-10-11 Tuesday 第七，八节"&amp;CHAR(10)&amp;"2016-10-18 Tuesday 第七，八节"&amp;CHAR(10)&amp;"2016-10-25 Tuesday 第七，八节"&amp;CHAR(10)&amp;"2016-11-01 Tuesday 第七，八节"&amp;CHAR(10)&amp;"2016-11-08 Tuesday 第七，八节"&amp;CHAR(10)&amp;"2016-11-15 Tuesday 第七，八节"&amp;CHAR(10)&amp;"2016-11-22 Tuesday 第七，八节"&amp;CHAR(10)&amp;"2016-11-29 Tuesday 第七，八节"&amp;CHAR(10)&amp;"2016-12-06 Tuesday 第七，八节"&amp;CHAR(10)&amp;"2016-12-13 Tuesday 第七，八节"&amp;CHAR(10)&amp;"2016-12-20 Tuesday 第七，八节"&amp;CHAR(10)&amp;"2016-09-28 Wednesday 第七，八节"&amp;CHAR(10)&amp;"2016-10-05 Wednesday 第七，八节"&amp;CHAR(10)&amp;"2016-10-12 Wednesday 第七，八节"&amp;CHAR(10)&amp;"2016-10-19 Wednesday 第七，八节"&amp;CHAR(10)&amp;"2016-10-26 Wednesday 第七，八节"&amp;CHAR(10)&amp;"2016-11-02 Wednesday 第七，八节"&amp;CHAR(10)&amp;"2016-11-09 Wednesday 第七，八节"&amp;CHAR(10)&amp;"2016-11-16 Wednesday 第七，八节"&amp;CHAR(10)&amp;"2016-11-23 Wednesday 第七，八节"&amp;CHAR(10)&amp;"2016-11-30 Wednesday 第七，八节"&amp;CHAR(10)&amp;"2016-12-07 Wednesday 第七，八节"&amp;CHAR(10)&amp;"2016-12-14 Wednesday 第七，八节"&amp;CHAR(10)&amp;"2016-12-21 Wednesday 第七，八节"&amp;CHAR(10)&amp;" "</f>
        <v>0</v>
      </c>
    </row>
    <row r="45" spans="1:8">
      <c r="A45" s="1" t="s">
        <v>51</v>
      </c>
      <c r="B45" s="1">
        <v>7</v>
      </c>
      <c r="C45" s="1">
        <v>2</v>
      </c>
      <c r="D45" s="1">
        <v>1</v>
      </c>
      <c r="E45" s="1">
        <v>1</v>
      </c>
      <c r="F45" s="1">
        <v>-19</v>
      </c>
      <c r="G45" s="1">
        <v>25</v>
      </c>
      <c r="H45" s="1" t="str">
        <f>"2016-09-26 Monday 第七，八节"&amp;CHAR(10)&amp;"2016-10-03 Monday 第七，八节"&amp;CHAR(10)&amp;"2016-10-17 Monday 第七，八节"&amp;CHAR(10)&amp;"2016-10-24 Monday 第七，八节"&amp;CHAR(10)&amp;"2016-10-31 Monday 第七，八节"&amp;CHAR(10)&amp;"2016-11-07 Monday 第七，八节"&amp;CHAR(10)&amp;"2016-11-14 Monday 第七，八节"&amp;CHAR(10)&amp;"2016-11-21 Monday 第七，八节"&amp;CHAR(10)&amp;"2016-11-28 Monday 第七，八节"&amp;CHAR(10)&amp;"2016-12-05 Monday 第七，八节"&amp;CHAR(10)&amp;"2016-12-12 Monday 第七，八节"&amp;CHAR(10)&amp;"2016-12-19 Monday 第七，八节"&amp;CHAR(10)&amp;"2016-09-29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46" spans="1:8">
      <c r="A46" s="1" t="s">
        <v>52</v>
      </c>
      <c r="B46" s="1">
        <v>0</v>
      </c>
      <c r="C46" s="1">
        <v>0</v>
      </c>
      <c r="D46" s="1">
        <v>0</v>
      </c>
      <c r="E46" s="1">
        <v>0</v>
      </c>
      <c r="F46" s="1">
        <v>-26</v>
      </c>
      <c r="G46" s="1">
        <v>26</v>
      </c>
      <c r="H46" s="1" t="str">
        <f>"2016-09-27 Tuesday 第九，十节"&amp;CHAR(10)&amp;"2016-10-04 Tuesday 第九，十节"&amp;CHAR(10)&amp;"2016-10-11 Tuesday 第九，十节"&amp;CHAR(10)&amp;"2016-10-18 Tuesday 第九，十节"&amp;CHAR(10)&amp;"2016-10-25 Tuesday 第九，十节"&amp;CHAR(10)&amp;"2016-11-01 Tuesday 第九，十节"&amp;CHAR(10)&amp;"2016-11-08 Tuesday 第九，十节"&amp;CHAR(10)&amp;"2016-11-15 Tuesday 第九，十节"&amp;CHAR(10)&amp;"2016-11-22 Tuesday 第九，十节"&amp;CHAR(10)&amp;"2016-11-29 Tuesday 第九，十节"&amp;CHAR(10)&amp;"2016-12-06 Tuesday 第九，十节"&amp;CHAR(10)&amp;"2016-12-13 Tuesday 第九，十节"&amp;CHAR(10)&amp;"2016-12-20 Tuesday 第九，十节"&amp;CHAR(10)&amp;"2016-09-29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47" spans="1:8">
      <c r="A47" s="1" t="s">
        <v>53</v>
      </c>
      <c r="B47" s="1">
        <v>77</v>
      </c>
      <c r="C47" s="1">
        <v>0</v>
      </c>
      <c r="D47" s="1">
        <v>11</v>
      </c>
      <c r="E47" s="1">
        <v>9</v>
      </c>
      <c r="F47" s="1">
        <v>51</v>
      </c>
      <c r="G47" s="1">
        <v>15</v>
      </c>
      <c r="H47" s="1" t="str">
        <f>"2016-09-26 Monday 第九，十节"&amp;CHAR(10)&amp;"2016-10-03 Monday 第九，十节"&amp;CHAR(10)&amp;"2016-10-10 Monday 第九，十节"&amp;CHAR(10)&amp;"2016-10-24 Monday 第九，十节"&amp;CHAR(10)&amp;"2016-11-07 Monday 第九，十节"&amp;CHAR(10)&amp;"2016-11-14 Monday 第九，十节"&amp;CHAR(10)&amp;"2016-11-21 Monday 第九，十节"&amp;CHAR(10)&amp;"2016-12-05 Monday 第九，十节"&amp;CHAR(10)&amp;"2016-12-12 Monday 第九，十节"&amp;CHAR(10)&amp;"2016-12-19 Monday 第九，十节"&amp;CHAR(10)&amp;"2016-10-04 Tuesday 第五，六节"&amp;CHAR(10)&amp;"2016-10-11 Tuesday 第五，六节"&amp;CHAR(10)&amp;"2016-11-01 Tuesday 第五，六节"&amp;CHAR(10)&amp;"2016-11-29 Tuesday 第五，六节"&amp;CHAR(10)&amp;"2016-12-20 Tuesday 第五，六节"&amp;CHAR(10)&amp;" "</f>
        <v>0</v>
      </c>
    </row>
    <row r="48" spans="1:8">
      <c r="A48" s="1" t="s">
        <v>54</v>
      </c>
      <c r="B48" s="1">
        <v>23</v>
      </c>
      <c r="C48" s="1">
        <v>0</v>
      </c>
      <c r="D48" s="1">
        <v>5</v>
      </c>
      <c r="E48" s="1">
        <v>2</v>
      </c>
      <c r="F48" s="1">
        <v>-3</v>
      </c>
      <c r="G48" s="1">
        <v>21</v>
      </c>
      <c r="H48" s="1" t="str">
        <f>"2016-09-27 Tuesday 第七，八节"&amp;CHAR(10)&amp;"2016-10-04 Tuesday 第七，八节"&amp;CHAR(10)&amp;"2016-10-11 Tuesday 第七，八节"&amp;CHAR(10)&amp;"2016-10-18 Tuesday 第七，八节"&amp;CHAR(10)&amp;"2016-10-25 Tuesday 第七，八节"&amp;CHAR(10)&amp;"2016-11-01 Tuesday 第七，八节"&amp;CHAR(10)&amp;"2016-11-15 Tuesday 第七，八节"&amp;CHAR(10)&amp;"2016-11-29 Tuesday 第七，八节"&amp;CHAR(10)&amp;"2016-12-13 Tuesday 第七，八节"&amp;CHAR(10)&amp;"2016-12-20 Tuesday 第七，八节"&amp;CHAR(10)&amp;"2016-09-28 Wednesday 第七，八节"&amp;CHAR(10)&amp;"2016-10-05 Wednesday 第七，八节"&amp;CHAR(10)&amp;"2016-10-12 Wednesday 第七，八节"&amp;CHAR(10)&amp;"2016-10-19 Wednesday 第七，八节"&amp;CHAR(10)&amp;"2016-10-26 Wednesday 第七，八节"&amp;CHAR(10)&amp;"2016-11-02 Wednesday 第七，八节"&amp;CHAR(10)&amp;"2016-11-09 Wednesday 第七，八节"&amp;CHAR(10)&amp;"2016-11-23 Wednesday 第七，八节"&amp;CHAR(10)&amp;"2016-11-30 Wednesday 第七，八节"&amp;CHAR(10)&amp;"2016-12-07 Wednesday 第七，八节"&amp;CHAR(10)&amp;"2016-12-21 Wednesday 第七，八节"&amp;CHAR(10)&amp;" "</f>
        <v>0</v>
      </c>
    </row>
    <row r="49" spans="1:8">
      <c r="A49" s="1" t="s">
        <v>55</v>
      </c>
      <c r="B49" s="1">
        <v>53</v>
      </c>
      <c r="C49" s="1">
        <v>0</v>
      </c>
      <c r="D49" s="1">
        <v>10</v>
      </c>
      <c r="E49" s="1">
        <v>0</v>
      </c>
      <c r="F49" s="1">
        <v>27</v>
      </c>
      <c r="G49" s="1">
        <v>16</v>
      </c>
      <c r="H49" s="1" t="str">
        <f>"2016-09-26 Monday 第七，八节"&amp;CHAR(10)&amp;"2016-10-03 Monday 第七，八节"&amp;CHAR(10)&amp;"2016-12-05 Monday 第七，八节"&amp;CHAR(10)&amp;"2016-09-28 Wednesday 第三，四节"&amp;CHAR(10)&amp;"2016-10-05 Wednesday 第三，四节"&amp;CHAR(10)&amp;"2016-10-12 Wednesday 第三，四节"&amp;CHAR(10)&amp;"2016-10-19 Wednesday 第三，四节"&amp;CHAR(10)&amp;"2016-10-26 Wednesday 第三，四节"&amp;CHAR(10)&amp;"2016-11-02 Wednesday 第三，四节"&amp;CHAR(10)&amp;"2016-11-09 Wednesday 第三，四节"&amp;CHAR(10)&amp;"2016-11-16 Wednesday 第三，四节"&amp;CHAR(10)&amp;"2016-11-23 Wednesday 第三，四节"&amp;CHAR(10)&amp;"2016-11-30 Wednesday 第三，四节"&amp;CHAR(10)&amp;"2016-12-07 Wednesday 第三，四节"&amp;CHAR(10)&amp;"2016-12-14 Wednesday 第三，四节"&amp;CHAR(10)&amp;"2016-12-21 Wednesday 第三，四节"&amp;CHAR(10)&amp;" "</f>
        <v>0</v>
      </c>
    </row>
    <row r="50" spans="1:8">
      <c r="A50" s="1" t="s">
        <v>56</v>
      </c>
      <c r="B50" s="1">
        <v>32</v>
      </c>
      <c r="C50" s="1">
        <v>0</v>
      </c>
      <c r="D50" s="1">
        <v>4</v>
      </c>
      <c r="E50" s="1">
        <v>2</v>
      </c>
      <c r="F50" s="1">
        <v>6</v>
      </c>
      <c r="G50" s="1">
        <v>22</v>
      </c>
      <c r="H50" s="1" t="str">
        <f>"2016-09-27 Tuesday 第九，十节"&amp;CHAR(10)&amp;"2016-10-04 Tuesday 第九，十节"&amp;CHAR(10)&amp;"2016-10-11 Tuesday 第九，十节"&amp;CHAR(10)&amp;"2016-10-18 Tuesday 第九，十节"&amp;CHAR(10)&amp;"2016-10-25 Tuesday 第九，十节"&amp;CHAR(10)&amp;"2016-11-01 Tuesday 第九，十节"&amp;CHAR(10)&amp;"2016-11-08 Tuesday 第九，十节"&amp;CHAR(10)&amp;"2016-11-15 Tuesday 第九，十节"&amp;CHAR(10)&amp;"2016-11-22 Tuesday 第九，十节"&amp;CHAR(10)&amp;"2016-11-29 Tuesday 第九，十节"&amp;CHAR(10)&amp;"2016-12-06 Tuesday 第九，十节"&amp;CHAR(10)&amp;"2016-12-13 Tuesday 第九，十节"&amp;CHAR(10)&amp;"2016-12-20 Tuesday 第九，十节"&amp;CHAR(10)&amp;"2016-09-30 Friday 第三，四节"&amp;CHAR(10)&amp;"2016-10-07 Friday 第三，四节"&amp;CHAR(10)&amp;"2016-10-14 Friday 第三，四节"&amp;CHAR(10)&amp;"2016-10-21 Friday 第三，四节"&amp;CHAR(10)&amp;"2016-10-28 Friday 第三，四节"&amp;CHAR(10)&amp;"2016-11-11 Friday 第三，四节"&amp;CHAR(10)&amp;"2016-12-02 Friday 第三，四节"&amp;CHAR(10)&amp;"2016-12-09 Friday 第三，四节"&amp;CHAR(10)&amp;"2016-12-16 Friday 第三，四节"&amp;CHAR(10)&amp;" "</f>
        <v>0</v>
      </c>
    </row>
    <row r="51" spans="1:8">
      <c r="A51" s="1" t="s">
        <v>57</v>
      </c>
      <c r="B51" s="1">
        <v>1</v>
      </c>
      <c r="C51" s="1">
        <v>1</v>
      </c>
      <c r="D51" s="1">
        <v>1</v>
      </c>
      <c r="E51" s="1">
        <v>0</v>
      </c>
      <c r="F51" s="1">
        <v>-25</v>
      </c>
      <c r="G51" s="1">
        <v>25</v>
      </c>
      <c r="H51" s="1" t="str">
        <f>"2016-09-27 Tuesday 第一，二节"&amp;CHAR(10)&amp;"2016-10-04 Tuesday 第一，二节"&amp;CHAR(10)&amp;"2016-10-11 Tuesday 第一，二节"&amp;CHAR(10)&amp;"2016-10-18 Tuesday 第一，二节"&amp;CHAR(10)&amp;"2016-10-25 Tuesday 第一，二节"&amp;CHAR(10)&amp;"2016-11-01 Tuesday 第一，二节"&amp;CHAR(10)&amp;"2016-11-08 Tuesday 第一，二节"&amp;CHAR(10)&amp;"2016-11-15 Tuesday 第一，二节"&amp;CHAR(10)&amp;"2016-11-22 Tuesday 第一，二节"&amp;CHAR(10)&amp;"2016-11-29 Tuesday 第一，二节"&amp;CHAR(10)&amp;"2016-12-06 Tuesday 第一，二节"&amp;CHAR(10)&amp;"2016-12-13 Tuesday 第一，二节"&amp;CHAR(10)&amp;"2016-12-20 Tuesday 第一，二节"&amp;CHAR(10)&amp;"2016-09-29 Thursday 第五，六节"&amp;CHAR(10)&amp;"2016-10-06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52" spans="1:8">
      <c r="A52" s="1" t="s">
        <v>58</v>
      </c>
      <c r="B52" s="1">
        <v>0</v>
      </c>
      <c r="C52" s="1">
        <v>0</v>
      </c>
      <c r="D52" s="1">
        <v>0</v>
      </c>
      <c r="E52" s="1">
        <v>0</v>
      </c>
      <c r="F52" s="1">
        <v>-26</v>
      </c>
      <c r="G52" s="1">
        <v>26</v>
      </c>
      <c r="H52" s="1" t="str">
        <f>"2016-09-26 Monday 第九，十节"&amp;CHAR(10)&amp;"2016-10-03 Monday 第九，十节"&amp;CHAR(10)&amp;"2016-10-10 Monday 第九，十节"&amp;CHAR(10)&amp;"2016-10-17 Monday 第九，十节"&amp;CHAR(10)&amp;"2016-10-24 Monday 第九，十节"&amp;CHAR(10)&amp;"2016-10-31 Monday 第九，十节"&amp;CHAR(10)&amp;"2016-11-07 Monday 第九，十节"&amp;CHAR(10)&amp;"2016-11-14 Monday 第九，十节"&amp;CHAR(10)&amp;"2016-11-21 Monday 第九，十节"&amp;CHAR(10)&amp;"2016-11-28 Monday 第九，十节"&amp;CHAR(10)&amp;"2016-12-05 Monday 第九，十节"&amp;CHAR(10)&amp;"2016-12-12 Monday 第九，十节"&amp;CHAR(10)&amp;"2016-12-19 Monday 第九，十节"&amp;CHAR(10)&amp;"2016-09-29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53" spans="1:8">
      <c r="A53" s="1" t="s">
        <v>59</v>
      </c>
      <c r="B53" s="1">
        <v>56</v>
      </c>
      <c r="C53" s="1">
        <v>0</v>
      </c>
      <c r="D53" s="1">
        <v>8</v>
      </c>
      <c r="E53" s="1">
        <v>2</v>
      </c>
      <c r="F53" s="1">
        <v>30</v>
      </c>
      <c r="G53" s="1">
        <v>18</v>
      </c>
      <c r="H53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第七，八节"&amp;CHAR(10)&amp;"2016-11-10 Thursday 第七，八节"&amp;CHAR(10)&amp;"2016-11-17 Thursday 第七，八节"&amp;CHAR(10)&amp;"2016-11-24 Thursday 第七，八节"&amp;CHAR(10)&amp;"2016-12-08 Thursday 第七，八节"&amp;CHAR(10)&amp;"2016-12-15 Thursday 第七，八节"&amp;CHAR(10)&amp;"2016-12-22 Thursday 第七，八节"&amp;CHAR(10)&amp;"2016-09-30 Friday 第七，八节"&amp;CHAR(10)&amp;"2016-10-07 Friday 第七，八节"&amp;CHAR(10)&amp;"2016-10-21 Friday 第七，八节"&amp;CHAR(10)&amp;"2016-11-04 Friday 第七，八节"&amp;CHAR(10)&amp;"2016-11-11 Friday 第七，八节"&amp;CHAR(10)&amp;"2016-11-25 Friday 第七，八节"&amp;CHAR(10)&amp;"2016-12-16 Friday 第七，八节"&amp;CHAR(10)&amp;" "</f>
        <v>0</v>
      </c>
    </row>
    <row r="54" spans="1:8">
      <c r="A54" s="1" t="s">
        <v>60</v>
      </c>
      <c r="B54" s="1">
        <v>42</v>
      </c>
      <c r="C54" s="1">
        <v>0</v>
      </c>
      <c r="D54" s="1">
        <v>18</v>
      </c>
      <c r="E54" s="1">
        <v>1</v>
      </c>
      <c r="F54" s="1">
        <v>17</v>
      </c>
      <c r="G54" s="1">
        <v>7</v>
      </c>
      <c r="H54" s="1" t="str">
        <f>"2016-10-03 Monday 第三，四节"&amp;CHAR(10)&amp;"2016-10-01 Saturday 第一，二节"&amp;CHAR(10)&amp;"2016-10-08 Saturday 第一，二节"&amp;CHAR(10)&amp;"2016-10-15 Saturday 第一，二节"&amp;CHAR(10)&amp;"2016-11-05 Saturday 第一，二节"&amp;CHAR(10)&amp;"2016-12-03 Saturday 第一，二节"&amp;CHAR(10)&amp;"2016-12-17 Saturday 第一，二节"&amp;CHAR(10)&amp;" "</f>
        <v>0</v>
      </c>
    </row>
    <row r="55" spans="1:8">
      <c r="A55" s="1" t="s">
        <v>61</v>
      </c>
      <c r="B55" s="1">
        <v>67</v>
      </c>
      <c r="C55" s="1">
        <v>0</v>
      </c>
      <c r="D55" s="1">
        <v>15</v>
      </c>
      <c r="E55" s="1">
        <v>7</v>
      </c>
      <c r="F55" s="1">
        <v>41</v>
      </c>
      <c r="G55" s="1">
        <v>11</v>
      </c>
      <c r="H55" s="1" t="str">
        <f>"2016-10-07 Friday 第九，十节"&amp;CHAR(10)&amp;"2016-11-04 Friday 第九，十节"&amp;CHAR(10)&amp;"2016-11-18 Friday 第九，十节"&amp;CHAR(10)&amp;"2016-12-23 Friday 第九，十节"&amp;CHAR(10)&amp;"2016-09-25 Sunday 第一，二节"&amp;CHAR(10)&amp;"2016-10-02 Sunday 第一，二节"&amp;CHAR(10)&amp;"2016-10-30 Sunday 第一，二节"&amp;CHAR(10)&amp;"2016-11-06 Sunday 第一，二节"&amp;CHAR(10)&amp;"2016-11-27 Sunday 第一，二节"&amp;CHAR(10)&amp;"2016-12-04 Sunday 第一，二节"&amp;CHAR(10)&amp;"2016-12-18 Sunday 第一，二节"&amp;CHAR(10)&amp;" "</f>
        <v>0</v>
      </c>
    </row>
    <row r="56" spans="1:8">
      <c r="A56" s="1" t="s">
        <v>62</v>
      </c>
      <c r="B56" s="1">
        <v>25</v>
      </c>
      <c r="C56" s="1">
        <v>0</v>
      </c>
      <c r="D56" s="1">
        <v>11</v>
      </c>
      <c r="E56" s="1">
        <v>0</v>
      </c>
      <c r="F56" s="1">
        <v>0</v>
      </c>
      <c r="G56" s="1">
        <v>14</v>
      </c>
      <c r="H56" s="1" t="str">
        <f>"2016-10-06 Thursday 第五，六节"&amp;CHAR(10)&amp;"2016-10-13 Thursday 第五，六节"&amp;CHAR(10)&amp;"2016-10-20 Thursday 第五，六节"&amp;CHAR(10)&amp;"2016-11-03 Thursday 第五，六节"&amp;CHAR(10)&amp;"2016-11-10 Thursday 第五，六节"&amp;CHAR(10)&amp;"2016-11-24 Thursday 第五，六节"&amp;CHAR(10)&amp;"2016-12-15 Thursday 第五，六节"&amp;CHAR(10)&amp;"2016-10-01 Saturday 第七，八节"&amp;CHAR(10)&amp;"2016-10-08 Saturday 第七，八节"&amp;CHAR(10)&amp;"2016-10-29 Saturday 第七，八节"&amp;CHAR(10)&amp;"2016-11-05 Saturday 第七，八节"&amp;CHAR(10)&amp;"2016-12-03 Saturday 第七，八节"&amp;CHAR(10)&amp;"2016-12-10 Saturday 第七，八节"&amp;CHAR(10)&amp;"2016-12-17 Saturday 第七，八节"&amp;CHAR(10)&amp;" "</f>
        <v>0</v>
      </c>
    </row>
    <row r="57" spans="1:8">
      <c r="A57" s="1" t="s">
        <v>63</v>
      </c>
      <c r="B57" s="1">
        <v>28</v>
      </c>
      <c r="C57" s="1">
        <v>0</v>
      </c>
      <c r="D57" s="1">
        <v>5</v>
      </c>
      <c r="E57" s="1">
        <v>1</v>
      </c>
      <c r="F57" s="1">
        <v>3</v>
      </c>
      <c r="G57" s="1">
        <v>20</v>
      </c>
      <c r="H57" s="1" t="str">
        <f>"2016-09-30 Friday 第七，八节"&amp;CHAR(10)&amp;"2016-10-07 Friday 第七，八节"&amp;CHAR(10)&amp;"2016-10-14 Friday 第七，八节"&amp;CHAR(10)&amp;"2016-10-21 Friday 第七，八节"&amp;CHAR(10)&amp;"2016-11-04 Friday 第七，八节"&amp;CHAR(10)&amp;"2016-11-11 Friday 第七，八节"&amp;CHAR(10)&amp;"2016-11-25 Friday 第七，八节"&amp;CHAR(10)&amp;"2016-12-02 Friday 第七，八节"&amp;CHAR(10)&amp;"2016-12-16 Friday 第七，八节"&amp;CHAR(10)&amp;"2016-10-01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 "</f>
        <v>0</v>
      </c>
    </row>
    <row r="58" spans="1:8">
      <c r="A58" s="1" t="s">
        <v>64</v>
      </c>
      <c r="B58" s="1">
        <v>0</v>
      </c>
      <c r="C58" s="1">
        <v>0</v>
      </c>
      <c r="D58" s="1">
        <v>0</v>
      </c>
      <c r="E58" s="1">
        <v>0</v>
      </c>
      <c r="F58" s="1">
        <v>-26</v>
      </c>
      <c r="G58" s="1">
        <v>26</v>
      </c>
      <c r="H58" s="1" t="str">
        <f>"2016-09-27 Tuesday 第七，八节"&amp;CHAR(10)&amp;"2016-10-04 Tuesday 第七，八节"&amp;CHAR(10)&amp;"2016-10-11 Tuesday 第七，八节"&amp;CHAR(10)&amp;"2016-10-18 Tuesday 第七，八节"&amp;CHAR(10)&amp;"2016-10-25 Tuesday 第七，八节"&amp;CHAR(10)&amp;"2016-11-01 Tuesday 第七，八节"&amp;CHAR(10)&amp;"2016-11-08 Tuesday 第七，八节"&amp;CHAR(10)&amp;"2016-11-15 Tuesday 第七，八节"&amp;CHAR(10)&amp;"2016-11-22 Tuesday 第七，八节"&amp;CHAR(10)&amp;"2016-11-29 Tuesday 第七，八节"&amp;CHAR(10)&amp;"2016-12-06 Tuesday 第七，八节"&amp;CHAR(10)&amp;"2016-12-13 Tuesday 第七，八节"&amp;CHAR(10)&amp;"2016-12-20 Tuesday 第七，八节"&amp;CHAR(10)&amp;"2016-09-25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59" spans="1:8">
      <c r="A59" s="1" t="s">
        <v>65</v>
      </c>
      <c r="B59" s="1">
        <v>49</v>
      </c>
      <c r="C59" s="1">
        <v>0</v>
      </c>
      <c r="D59" s="1">
        <v>8</v>
      </c>
      <c r="E59" s="1">
        <v>13</v>
      </c>
      <c r="F59" s="1">
        <v>23</v>
      </c>
      <c r="G59" s="1">
        <v>18</v>
      </c>
      <c r="H59" s="1" t="str">
        <f>"2016-09-29 Thursday 第三，四节"&amp;CHAR(10)&amp;"2016-10-06 Thursday 第三，四节"&amp;CHAR(10)&amp;"2016-10-20 Thursday 第三，四节"&amp;CHAR(10)&amp;"2016-10-27 Thursday 第三，四节"&amp;CHAR(10)&amp;"2016-11-17 Thursday 第三，四节"&amp;CHAR(10)&amp;"2016-11-24 Thursday 第三，四节"&amp;CHAR(10)&amp;"2016-12-01 Thursday 第三，四节"&amp;CHAR(10)&amp;"2016-12-08 Thursday 第三，四节"&amp;CHAR(10)&amp;"2016-12-22 Thursday 第三，四节"&amp;CHAR(10)&amp;"2016-10-07 Friday 第一，二节"&amp;CHAR(10)&amp;"2016-10-14 Friday 第一，二节"&amp;CHAR(10)&amp;"2016-10-21 Friday 第一，二节"&amp;CHAR(10)&amp;"2016-11-11 Friday 第一，二节"&amp;CHAR(10)&amp;"2016-11-18 Friday 第一，二节"&amp;CHAR(10)&amp;"2016-11-25 Friday 第一，二节"&amp;CHAR(10)&amp;"2016-12-09 Friday 第一，二节"&amp;CHAR(10)&amp;"2016-12-16 Friday 第一，二节"&amp;CHAR(10)&amp;"2016-12-23 Friday 第一，二节"&amp;CHAR(10)&amp;" "</f>
        <v>0</v>
      </c>
    </row>
    <row r="60" spans="1:8">
      <c r="A60" s="1" t="s">
        <v>66</v>
      </c>
      <c r="B60" s="1">
        <v>0</v>
      </c>
      <c r="C60" s="1">
        <v>0</v>
      </c>
      <c r="D60" s="1">
        <v>0</v>
      </c>
      <c r="E60" s="1">
        <v>0</v>
      </c>
      <c r="F60" s="1">
        <v>-26</v>
      </c>
      <c r="G60" s="1">
        <v>26</v>
      </c>
      <c r="H60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第七，八节"&amp;CHAR(10)&amp;"2016-09-25 Sunday 第五，六节"&amp;CHAR(10)&amp;"2016-10-02 Sunday 第五，六节"&amp;CHAR(10)&amp;"2016-10-09 Sunday 第五，六节"&amp;CHAR(10)&amp;"2016-10-16 Sunday 第五，六节"&amp;CHAR(10)&amp;"2016-10-23 Sunday 第五，六节"&amp;CHAR(10)&amp;"2016-10-30 Sunday 第五，六节"&amp;CHAR(10)&amp;"2016-11-06 Sunday 第五，六节"&amp;CHAR(10)&amp;"2016-11-13 Sunday 第五，六节"&amp;CHAR(10)&amp;"2016-11-20 Sunday 第五，六节"&amp;CHAR(10)&amp;"2016-11-27 Sunday 第五，六节"&amp;CHAR(10)&amp;"2016-12-04 Sunday 第五，六节"&amp;CHAR(10)&amp;"2016-12-11 Sunday 第五，六节"&amp;CHAR(10)&amp;"2016-12-18 Sunday 第五，六节"&amp;CHAR(10)&amp;" "</f>
        <v>0</v>
      </c>
    </row>
    <row r="61" spans="1:8">
      <c r="A61" s="1" t="s">
        <v>67</v>
      </c>
      <c r="B61" s="1">
        <v>35</v>
      </c>
      <c r="C61" s="1">
        <v>0</v>
      </c>
      <c r="D61" s="1">
        <v>10</v>
      </c>
      <c r="E61" s="1">
        <v>6</v>
      </c>
      <c r="F61" s="1">
        <v>9</v>
      </c>
      <c r="G61" s="1">
        <v>16</v>
      </c>
      <c r="H61" s="1" t="str">
        <f>"2016-10-05 Wednesday 第九，十节"&amp;CHAR(10)&amp;"2016-11-23 Wednesday 第九，十节"&amp;CHAR(10)&amp;"2016-12-07 Wednesday 第九，十节"&amp;CHAR(10)&amp;"2016-12-14 Wednesday 第九，十节"&amp;CHAR(10)&amp;"2016-12-21 Wednesday 第九，十节"&amp;CHAR(10)&amp;"2016-09-30 Friday 第九，十节"&amp;CHAR(10)&amp;"2016-10-14 Friday 第九，十节"&amp;CHAR(10)&amp;"2016-10-21 Friday 第九，十节"&amp;CHAR(10)&amp;"2016-10-28 Friday 第九，十节"&amp;CHAR(10)&amp;"2016-11-04 Friday 第九，十节"&amp;CHAR(10)&amp;"2016-11-11 Friday 第九，十节"&amp;CHAR(10)&amp;"2016-11-25 Friday 第九，十节"&amp;CHAR(10)&amp;"2016-12-02 Friday 第九，十节"&amp;CHAR(10)&amp;"2016-12-09 Friday 第九，十节"&amp;CHAR(10)&amp;"2016-12-16 Friday 第九，十节"&amp;CHAR(10)&amp;"2016-12-23 Friday 第九，十节"&amp;CHAR(10)&amp;" "</f>
        <v>0</v>
      </c>
    </row>
    <row r="62" spans="1:8">
      <c r="A62" s="1" t="s">
        <v>68</v>
      </c>
      <c r="B62" s="1">
        <v>9</v>
      </c>
      <c r="C62" s="1">
        <v>0</v>
      </c>
      <c r="D62" s="1">
        <v>0</v>
      </c>
      <c r="E62" s="1">
        <v>2</v>
      </c>
      <c r="F62" s="1">
        <v>-17</v>
      </c>
      <c r="G62" s="1">
        <v>26</v>
      </c>
      <c r="H62" s="1" t="str">
        <f>"2016-09-29 Thursday 第一，二节"&amp;CHAR(10)&amp;"2016-10-06 Thursday 第一，二节"&amp;CHAR(10)&amp;"2016-10-13 Thursday 第一，二节"&amp;CHAR(10)&amp;"2016-10-20 Thursday 第一，二节"&amp;CHAR(10)&amp;"2016-10-27 Thursday 第一，二节"&amp;CHAR(10)&amp;"2016-11-03 Thursday 第一，二节"&amp;CHAR(10)&amp;"2016-11-10 Thursday 第一，二节"&amp;CHAR(10)&amp;"2016-11-17 Thursday 第一，二节"&amp;CHAR(10)&amp;"2016-11-24 Thursday 第一，二节"&amp;CHAR(10)&amp;"2016-12-01 Thursday 第一，二节"&amp;CHAR(10)&amp;"2016-12-08 Thursday 第一，二节"&amp;CHAR(10)&amp;"2016-12-15 Thursday 第一，二节"&amp;CHAR(10)&amp;"2016-12-22 Thursday 第一，二节"&amp;CHAR(10)&amp;"2016-09-30 Friday 第五，六节"&amp;CHAR(10)&amp;"2016-10-07 Friday 第五，六节"&amp;CHAR(10)&amp;"2016-10-14 Friday 第五，六节"&amp;CHAR(10)&amp;"2016-10-21 Friday 第五，六节"&amp;CHAR(10)&amp;"2016-10-28 Friday 第五，六节"&amp;CHAR(10)&amp;"2016-11-04 Friday 第五，六节"&amp;CHAR(10)&amp;"2016-11-11 Friday 第五，六节"&amp;CHAR(10)&amp;"2016-11-18 Friday 第五，六节"&amp;CHAR(10)&amp;"2016-11-25 Friday 第五，六节"&amp;CHAR(10)&amp;"2016-12-02 Friday 第五，六节"&amp;CHAR(10)&amp;"2016-12-09 Friday 第五，六节"&amp;CHAR(10)&amp;"2016-12-16 Friday 第五，六节"&amp;CHAR(10)&amp;"2016-12-23 Friday 第五，六节"&amp;CHAR(10)&amp;" "</f>
        <v>0</v>
      </c>
    </row>
    <row r="63" spans="1:8">
      <c r="A63" s="1" t="s">
        <v>69</v>
      </c>
      <c r="B63" s="1">
        <v>70</v>
      </c>
      <c r="C63" s="1">
        <v>0</v>
      </c>
      <c r="D63" s="1">
        <v>10</v>
      </c>
      <c r="E63" s="1">
        <v>7</v>
      </c>
      <c r="F63" s="1">
        <v>45</v>
      </c>
      <c r="G63" s="1">
        <v>15</v>
      </c>
      <c r="H63" s="1" t="str">
        <f>"2016-09-26 Monday 第一，二节"&amp;CHAR(10)&amp;"2016-10-03 Monday 第一，二节"&amp;CHAR(10)&amp;"2016-10-10 Monday 第一，二节"&amp;CHAR(10)&amp;"2016-12-19 Monday 第一，二节"&amp;CHAR(10)&amp;"2016-10-01 Saturday 第九，十节"&amp;CHAR(10)&amp;"2016-10-08 Saturday 第九，十节"&amp;CHAR(10)&amp;"2016-10-15 Saturday 第九，十节"&amp;CHAR(10)&amp;"2016-10-22 Saturday 第九，十节"&amp;CHAR(10)&amp;"2016-10-29 Saturday 第九，十节"&amp;CHAR(10)&amp;"2016-11-05 Saturday 第九，十节"&amp;CHAR(10)&amp;"2016-11-19 Saturday 第九，十节"&amp;CHAR(10)&amp;"2016-11-26 Saturday 第九，十节"&amp;CHAR(10)&amp;"2016-12-03 Saturday 第九，十节"&amp;CHAR(10)&amp;"2016-12-10 Saturday 第九，十节"&amp;CHAR(10)&amp;"2016-12-17 Saturday 第九，十节"&amp;CHAR(10)&amp;" "</f>
        <v>0</v>
      </c>
    </row>
    <row r="64" spans="1:8">
      <c r="A64" s="1" t="s">
        <v>70</v>
      </c>
      <c r="B64" s="1">
        <v>0</v>
      </c>
      <c r="C64" s="1">
        <v>0</v>
      </c>
      <c r="D64" s="1">
        <v>0</v>
      </c>
      <c r="E64" s="1">
        <v>0</v>
      </c>
      <c r="F64" s="1">
        <v>-26</v>
      </c>
      <c r="G64" s="1">
        <v>26</v>
      </c>
      <c r="H64" s="1" t="str">
        <f>"2016-09-28 Wednesday 第七，八节"&amp;CHAR(10)&amp;"2016-10-05 Wednesday 第七，八节"&amp;CHAR(10)&amp;"2016-10-12 Wednesday 第七，八节"&amp;CHAR(10)&amp;"2016-10-19 Wednesday 第七，八节"&amp;CHAR(10)&amp;"2016-10-26 Wednesday 第七，八节"&amp;CHAR(10)&amp;"2016-11-02 Wednesday 第七，八节"&amp;CHAR(10)&amp;"2016-11-09 Wednesday 第七，八节"&amp;CHAR(10)&amp;"2016-11-16 Wednesday 第七，八节"&amp;CHAR(10)&amp;"2016-11-23 Wednesday 第七，八节"&amp;CHAR(10)&amp;"2016-11-30 Wednesday 第七，八节"&amp;CHAR(10)&amp;"2016-12-07 Wednesday 第七，八节"&amp;CHAR(10)&amp;"2016-12-14 Wednesday 第七，八节"&amp;CHAR(10)&amp;"2016-12-21 Wednesday 第七，八节"&amp;CHAR(10)&amp;"2016-09-30 Friday 第五，六节"&amp;CHAR(10)&amp;"2016-10-07 Friday 第五，六节"&amp;CHAR(10)&amp;"2016-10-14 Friday 第五，六节"&amp;CHAR(10)&amp;"2016-10-21 Friday 第五，六节"&amp;CHAR(10)&amp;"2016-10-28 Friday 第五，六节"&amp;CHAR(10)&amp;"2016-11-04 Friday 第五，六节"&amp;CHAR(10)&amp;"2016-11-11 Friday 第五，六节"&amp;CHAR(10)&amp;"2016-11-18 Friday 第五，六节"&amp;CHAR(10)&amp;"2016-11-25 Friday 第五，六节"&amp;CHAR(10)&amp;"2016-12-02 Friday 第五，六节"&amp;CHAR(10)&amp;"2016-12-09 Friday 第五，六节"&amp;CHAR(10)&amp;"2016-12-16 Friday 第五，六节"&amp;CHAR(10)&amp;"2016-12-23 Friday 第五，六节"&amp;CHAR(10)&amp;" "</f>
        <v>0</v>
      </c>
    </row>
    <row r="65" spans="1:8">
      <c r="A65" s="1" t="s">
        <v>71</v>
      </c>
      <c r="B65" s="1">
        <v>13</v>
      </c>
      <c r="C65" s="1">
        <v>2</v>
      </c>
      <c r="D65" s="1">
        <v>6</v>
      </c>
      <c r="E65" s="1">
        <v>0</v>
      </c>
      <c r="F65" s="1">
        <v>-12</v>
      </c>
      <c r="G65" s="1">
        <v>19</v>
      </c>
      <c r="H65" s="1" t="str">
        <f>"2016-09-30 Friday 第三，四节"&amp;CHAR(10)&amp;"2016-10-07 Friday 第三，四节"&amp;CHAR(10)&amp;"2016-10-14 Friday 第三，四节"&amp;CHAR(10)&amp;"2016-10-21 Friday 第三，四节"&amp;CHAR(10)&amp;"2016-11-18 Friday 第三，四节"&amp;CHAR(10)&amp;"2016-11-25 Friday 第三，四节"&amp;CHAR(10)&amp;"2016-12-02 Friday 第三，四节"&amp;CHAR(10)&amp;"2016-12-09 Friday 第三，四节"&amp;CHAR(10)&amp;"2016-12-16 Friday 第三，四节"&amp;CHAR(10)&amp;"2016-12-23 Friday 第三，四节"&amp;CHAR(10)&amp;"2016-10-01 Saturday 第九，十节"&amp;CHAR(10)&amp;"2016-10-08 Saturday 第九，十节"&amp;CHAR(10)&amp;"2016-10-15 Saturday 第九，十节"&amp;CHAR(10)&amp;"2016-11-05 Saturday 第九，十节"&amp;CHAR(10)&amp;"2016-11-19 Saturday 第九，十节"&amp;CHAR(10)&amp;"2016-11-26 Saturday 第九，十节"&amp;CHAR(10)&amp;"2016-12-03 Saturday 第九，十节"&amp;CHAR(10)&amp;"2016-12-10 Saturday 第九，十节"&amp;CHAR(10)&amp;"2016-12-17 Saturday 第九，十节"&amp;CHAR(10)&amp;" "</f>
        <v>0</v>
      </c>
    </row>
    <row r="66" spans="1:8">
      <c r="A66" s="1" t="s">
        <v>72</v>
      </c>
      <c r="B66" s="1">
        <v>29</v>
      </c>
      <c r="C66" s="1">
        <v>0</v>
      </c>
      <c r="D66" s="1">
        <v>12</v>
      </c>
      <c r="E66" s="1">
        <v>9</v>
      </c>
      <c r="F66" s="1">
        <v>3</v>
      </c>
      <c r="G66" s="1">
        <v>14</v>
      </c>
      <c r="H66" s="1" t="str">
        <f>"2016-09-30 Friday 第七，八节"&amp;CHAR(10)&amp;"2016-10-07 Friday 第七，八节"&amp;CHAR(10)&amp;"2016-10-14 Friday 第七，八节"&amp;CHAR(10)&amp;"2016-10-21 Friday 第七，八节"&amp;CHAR(10)&amp;"2016-10-28 Friday 第七，八节"&amp;CHAR(10)&amp;"2016-11-18 Friday 第七，八节"&amp;CHAR(10)&amp;"2016-11-25 Friday 第七，八节"&amp;CHAR(10)&amp;"2016-12-09 Friday 第七，八节"&amp;CHAR(10)&amp;"2016-09-25 Sunday 第九，十节"&amp;CHAR(10)&amp;"2016-10-02 Sunday 第九，十节"&amp;CHAR(10)&amp;"2016-10-09 Sunday 第九，十节"&amp;CHAR(10)&amp;"2016-10-16 Sunday 第九，十节"&amp;CHAR(10)&amp;"2016-11-13 Sunday 第九，十节"&amp;CHAR(10)&amp;"2016-11-20 Sunday 第九，十节"&amp;CHAR(10)&amp;" "</f>
        <v>0</v>
      </c>
    </row>
    <row r="67" spans="1:8">
      <c r="A67" s="1" t="s">
        <v>73</v>
      </c>
      <c r="B67" s="1">
        <v>0</v>
      </c>
      <c r="C67" s="1">
        <v>0</v>
      </c>
      <c r="D67" s="1">
        <v>0</v>
      </c>
      <c r="E67" s="1">
        <v>0</v>
      </c>
      <c r="F67" s="1">
        <v>-26</v>
      </c>
      <c r="G67" s="1">
        <v>26</v>
      </c>
      <c r="H67" s="1" t="str">
        <f>"2016-09-27 Tuesday 第七，八节"&amp;CHAR(10)&amp;"2016-10-04 Tuesday 第七，八节"&amp;CHAR(10)&amp;"2016-10-11 Tuesday 第七，八节"&amp;CHAR(10)&amp;"2016-10-18 Tuesday 第七，八节"&amp;CHAR(10)&amp;"2016-10-25 Tuesday 第七，八节"&amp;CHAR(10)&amp;"2016-11-01 Tuesday 第七，八节"&amp;CHAR(10)&amp;"2016-11-08 Tuesday 第七，八节"&amp;CHAR(10)&amp;"2016-11-15 Tuesday 第七，八节"&amp;CHAR(10)&amp;"2016-11-22 Tuesday 第七，八节"&amp;CHAR(10)&amp;"2016-11-29 Tuesday 第七，八节"&amp;CHAR(10)&amp;"2016-12-06 Tuesday 第七，八节"&amp;CHAR(10)&amp;"2016-12-13 Tuesday 第七，八节"&amp;CHAR(10)&amp;"2016-12-20 Tuesday 第七，八节"&amp;CHAR(10)&amp;"2016-09-29 Thursday 第一，二节"&amp;CHAR(10)&amp;"2016-10-06 Thursday 第一，二节"&amp;CHAR(10)&amp;"2016-10-13 Thursday 第一，二节"&amp;CHAR(10)&amp;"2016-10-20 Thursday 第一，二节"&amp;CHAR(10)&amp;"2016-10-27 Thursday 第一，二节"&amp;CHAR(10)&amp;"2016-11-03 Thursday 第一，二节"&amp;CHAR(10)&amp;"2016-11-10 Thursday 第一，二节"&amp;CHAR(10)&amp;"2016-11-17 Thursday 第一，二节"&amp;CHAR(10)&amp;"2016-11-24 Thursday 第一，二节"&amp;CHAR(10)&amp;"2016-12-01 Thursday 第一，二节"&amp;CHAR(10)&amp;"2016-12-08 Thursday 第一，二节"&amp;CHAR(10)&amp;"2016-12-15 Thursday 第一，二节"&amp;CHAR(10)&amp;"2016-12-22 Thursday 第一，二节"&amp;CHAR(10)&amp;" "</f>
        <v>0</v>
      </c>
    </row>
    <row r="68" spans="1:8">
      <c r="A68" s="1" t="s">
        <v>74</v>
      </c>
      <c r="B68" s="1">
        <v>50</v>
      </c>
      <c r="C68" s="1">
        <v>0</v>
      </c>
      <c r="D68" s="1">
        <v>18</v>
      </c>
      <c r="E68" s="1">
        <v>5</v>
      </c>
      <c r="F68" s="1">
        <v>24</v>
      </c>
      <c r="G68" s="1">
        <v>8</v>
      </c>
      <c r="H68" s="1" t="str">
        <f>"2016-09-28 Wednesday 第一，二节"&amp;CHAR(10)&amp;"2016-10-05 Wednesday 第一，二节"&amp;CHAR(10)&amp;"2016-10-12 Wednesday 第一，二节"&amp;CHAR(10)&amp;"2016-09-29 Thursday 第一，二节"&amp;CHAR(10)&amp;"2016-10-06 Thursday 第一，二节"&amp;CHAR(10)&amp;"2016-10-13 Thursday 第一，二节"&amp;CHAR(10)&amp;"2016-10-20 Thursday 第一，二节"&amp;CHAR(10)&amp;"2016-12-08 Thursday 第一，二节"&amp;CHAR(10)&amp;" "</f>
        <v>0</v>
      </c>
    </row>
    <row r="69" spans="1:8">
      <c r="A69" s="1" t="s">
        <v>75</v>
      </c>
      <c r="B69" s="1">
        <v>12</v>
      </c>
      <c r="C69" s="1">
        <v>1</v>
      </c>
      <c r="D69" s="1">
        <v>5</v>
      </c>
      <c r="E69" s="1">
        <v>1</v>
      </c>
      <c r="F69" s="1">
        <v>-14</v>
      </c>
      <c r="G69" s="1">
        <v>21</v>
      </c>
      <c r="H69" s="1" t="str">
        <f>"2016-09-27 Tuesday 第一，二节"&amp;CHAR(10)&amp;"2016-10-04 Tuesday 第一，二节"&amp;CHAR(10)&amp;"2016-10-11 Tuesday 第一，二节"&amp;CHAR(10)&amp;"2016-11-15 Tuesday 第一，二节"&amp;CHAR(10)&amp;"2016-11-22 Tuesday 第一，二节"&amp;CHAR(10)&amp;"2016-11-29 Tuesday 第一，二节"&amp;CHAR(10)&amp;"2016-12-06 Tuesday 第一，二节"&amp;CHAR(10)&amp;"2016-12-13 Tuesday 第一，二节"&amp;CHAR(10)&amp;"2016-12-20 Tuesday 第一，二节"&amp;CHAR(10)&amp;"2016-09-29 Thursday 第三，四节"&amp;CHAR(10)&amp;"2016-10-06 Thursday 第三，四节"&amp;CHAR(10)&amp;"2016-10-13 Thursday 第三，四节"&amp;CHAR(10)&amp;"2016-10-20 Thursday 第三，四节"&amp;CHAR(10)&amp;"2016-11-03 Thursday 第三，四节"&amp;CHAR(10)&amp;"2016-11-10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 "</f>
        <v>0</v>
      </c>
    </row>
    <row r="70" spans="1:8">
      <c r="A70" s="1" t="s">
        <v>76</v>
      </c>
      <c r="B70" s="1">
        <v>37</v>
      </c>
      <c r="C70" s="1">
        <v>0</v>
      </c>
      <c r="D70" s="1">
        <v>7</v>
      </c>
      <c r="E70" s="1">
        <v>3</v>
      </c>
      <c r="F70" s="1">
        <v>11</v>
      </c>
      <c r="G70" s="1">
        <v>19</v>
      </c>
      <c r="H70" s="1" t="str">
        <f>"2016-09-26 Monday 第七，八节"&amp;CHAR(10)&amp;"2016-10-03 Monday 第七，八节"&amp;CHAR(10)&amp;"2016-10-10 Monday 第七，八节"&amp;CHAR(10)&amp;"2016-10-17 Monday 第七，八节"&amp;CHAR(10)&amp;"2016-10-24 Monday 第七，八节"&amp;CHAR(10)&amp;"2016-11-07 Monday 第七，八节"&amp;CHAR(10)&amp;"2016-11-14 Monday 第七，八节"&amp;CHAR(10)&amp;"2016-11-21 Monday 第七，八节"&amp;CHAR(10)&amp;"2016-11-28 Monday 第七，八节"&amp;CHAR(10)&amp;"2016-12-12 Monday 第七，八节"&amp;CHAR(10)&amp;"2016-12-19 Monday 第七，八节"&amp;CHAR(10)&amp;"2016-09-28 Wednesday 第三，四节"&amp;CHAR(10)&amp;"2016-10-05 Wednesday 第三，四节"&amp;CHAR(10)&amp;"2016-10-12 Wednesday 第三，四节"&amp;CHAR(10)&amp;"2016-10-19 Wednesday 第三，四节"&amp;CHAR(10)&amp;"2016-10-26 Wednesday 第三，四节"&amp;CHAR(10)&amp;"2016-11-02 Wednesday 第三，四节"&amp;CHAR(10)&amp;"2016-11-09 Wednesday 第三，四节"&amp;CHAR(10)&amp;"2016-11-16 Wednesday 第三，四节"&amp;CHAR(10)&amp;" "</f>
        <v>0</v>
      </c>
    </row>
    <row r="71" spans="1:8">
      <c r="A71" s="1" t="s">
        <v>77</v>
      </c>
      <c r="B71" s="1">
        <v>0</v>
      </c>
      <c r="C71" s="1">
        <v>0</v>
      </c>
      <c r="D71" s="1">
        <v>0</v>
      </c>
      <c r="E71" s="1">
        <v>0</v>
      </c>
      <c r="F71" s="1">
        <v>-26</v>
      </c>
      <c r="G71" s="1">
        <v>26</v>
      </c>
      <c r="H71" s="1" t="str">
        <f>"2016-09-27 Tuesday 第七，八节"&amp;CHAR(10)&amp;"2016-10-04 Tuesday 第七，八节"&amp;CHAR(10)&amp;"2016-10-11 Tuesday 第七，八节"&amp;CHAR(10)&amp;"2016-10-18 Tuesday 第七，八节"&amp;CHAR(10)&amp;"2016-10-25 Tuesday 第七，八节"&amp;CHAR(10)&amp;"2016-11-01 Tuesday 第七，八节"&amp;CHAR(10)&amp;"2016-11-08 Tuesday 第七，八节"&amp;CHAR(10)&amp;"2016-11-15 Tuesday 第七，八节"&amp;CHAR(10)&amp;"2016-11-22 Tuesday 第七，八节"&amp;CHAR(10)&amp;"2016-11-29 Tuesday 第七，八节"&amp;CHAR(10)&amp;"2016-12-06 Tuesday 第七，八节"&amp;CHAR(10)&amp;"2016-12-13 Tuesday 第七，八节"&amp;CHAR(10)&amp;"2016-12-20 Tuesday 第七，八节"&amp;CHAR(10)&amp;"2016-09-30 Friday 第五，六节"&amp;CHAR(10)&amp;"2016-10-07 Friday 第五，六节"&amp;CHAR(10)&amp;"2016-10-14 Friday 第五，六节"&amp;CHAR(10)&amp;"2016-10-21 Friday 第五，六节"&amp;CHAR(10)&amp;"2016-10-28 Friday 第五，六节"&amp;CHAR(10)&amp;"2016-11-04 Friday 第五，六节"&amp;CHAR(10)&amp;"2016-11-11 Friday 第五，六节"&amp;CHAR(10)&amp;"2016-11-18 Friday 第五，六节"&amp;CHAR(10)&amp;"2016-11-25 Friday 第五，六节"&amp;CHAR(10)&amp;"2016-12-02 Friday 第五，六节"&amp;CHAR(10)&amp;"2016-12-09 Friday 第五，六节"&amp;CHAR(10)&amp;"2016-12-16 Friday 第五，六节"&amp;CHAR(10)&amp;"2016-12-23 Friday 第五，六节"&amp;CHAR(10)&amp;" "</f>
        <v>0</v>
      </c>
    </row>
    <row r="72" spans="1:8">
      <c r="A72" s="1" t="s">
        <v>78</v>
      </c>
      <c r="B72" s="1">
        <v>35</v>
      </c>
      <c r="C72" s="1">
        <v>0</v>
      </c>
      <c r="D72" s="1">
        <v>13</v>
      </c>
      <c r="E72" s="1">
        <v>7</v>
      </c>
      <c r="F72" s="1">
        <v>9</v>
      </c>
      <c r="G72" s="1">
        <v>13</v>
      </c>
      <c r="H72" s="1" t="str">
        <f>"2016-09-27 Tuesday 第一，二节"&amp;CHAR(10)&amp;"2016-10-04 Tuesday 第一，二节"&amp;CHAR(10)&amp;"2016-10-11 Tuesday 第一，二节"&amp;CHAR(10)&amp;"2016-09-29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第三，四节"&amp;CHAR(10)&amp;"2016-11-24 Thursday 第三，四节"&amp;CHAR(10)&amp;"2016-12-08 Thursday 第三，四节"&amp;CHAR(10)&amp;"2016-12-15 Thursday 第三，四节"&amp;CHAR(10)&amp;"2016-12-22 Thursday 第三，四节"&amp;CHAR(10)&amp;" "</f>
        <v>0</v>
      </c>
    </row>
    <row r="73" spans="1:8">
      <c r="A73" s="1" t="s">
        <v>79</v>
      </c>
      <c r="B73" s="1">
        <v>18</v>
      </c>
      <c r="C73" s="1">
        <v>0</v>
      </c>
      <c r="D73" s="1">
        <v>11</v>
      </c>
      <c r="E73" s="1">
        <v>0</v>
      </c>
      <c r="F73" s="1">
        <v>-8</v>
      </c>
      <c r="G73" s="1">
        <v>15</v>
      </c>
      <c r="H73" s="1" t="str">
        <f>"2016-09-28 Wednesday 第三，四节"&amp;CHAR(10)&amp;"2016-10-05 Wednesday 第三，四节"&amp;CHAR(10)&amp;"2016-10-12 Wednesday 第三，四节"&amp;CHAR(10)&amp;"2016-10-19 Wednesday 第三，四节"&amp;CHAR(10)&amp;"2016-11-02 Wednesday 第三，四节"&amp;CHAR(10)&amp;"2016-12-21 Wednesday 第三，四节"&amp;CHAR(10)&amp;"2016-09-30 Friday 第一，二节"&amp;CHAR(10)&amp;"2016-10-07 Friday 第一，二节"&amp;CHAR(10)&amp;"2016-10-14 Friday 第一，二节"&amp;CHAR(10)&amp;"2016-10-21 Friday 第一，二节"&amp;CHAR(10)&amp;"2016-11-04 Friday 第一，二节"&amp;CHAR(10)&amp;"2016-11-25 Friday 第一，二节"&amp;CHAR(10)&amp;"2016-12-02 Friday 第一，二节"&amp;CHAR(10)&amp;"2016-12-16 Friday 第一，二节"&amp;CHAR(10)&amp;"2016-12-23 Friday 第一，二节"&amp;CHAR(10)&amp;" "</f>
        <v>0</v>
      </c>
    </row>
    <row r="74" spans="1:8">
      <c r="A74" s="1" t="s">
        <v>80</v>
      </c>
      <c r="B74" s="1">
        <v>24</v>
      </c>
      <c r="C74" s="1">
        <v>0</v>
      </c>
      <c r="D74" s="1">
        <v>5</v>
      </c>
      <c r="E74" s="1">
        <v>3</v>
      </c>
      <c r="F74" s="1">
        <v>-2</v>
      </c>
      <c r="G74" s="1">
        <v>21</v>
      </c>
      <c r="H74" s="1" t="str">
        <f>"2016-09-30 Friday 第一，二节"&amp;CHAR(10)&amp;"2016-10-07 Friday 第一，二节"&amp;CHAR(10)&amp;"2016-10-14 Friday 第一，二节"&amp;CHAR(10)&amp;"2016-10-28 Friday 第一，二节"&amp;CHAR(10)&amp;"2016-11-11 Friday 第一，二节"&amp;CHAR(10)&amp;"2016-11-18 Friday 第一，二节"&amp;CHAR(10)&amp;"2016-11-25 Friday 第一，二节"&amp;CHAR(10)&amp;"2016-12-02 Friday 第一，二节"&amp;CHAR(10)&amp;"2016-12-16 Friday 第一，二节"&amp;CHAR(10)&amp;"2016-12-23 Friday 第一，二节"&amp;CHAR(10)&amp;"2016-09-25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第七，八节"&amp;CHAR(10)&amp;"2016-11-13 Sunday 第七，八节"&amp;CHAR(10)&amp;"2016-11-20 Sunday 第七，八节"&amp;CHAR(10)&amp;"2016-11-27 Sunday 第七，八节"&amp;CHAR(10)&amp;"2016-12-04 Sunday 第七，八节"&amp;CHAR(10)&amp;"2016-12-18 Sunday 第七，八节"&amp;CHAR(10)&amp;" "</f>
        <v>0</v>
      </c>
    </row>
    <row r="75" spans="1:8">
      <c r="A75" s="1" t="s">
        <v>81</v>
      </c>
      <c r="B75" s="1">
        <v>15</v>
      </c>
      <c r="C75" s="1">
        <v>0</v>
      </c>
      <c r="D75" s="1">
        <v>10</v>
      </c>
      <c r="E75" s="1">
        <v>0</v>
      </c>
      <c r="F75" s="1">
        <v>-10</v>
      </c>
      <c r="G75" s="1">
        <v>15</v>
      </c>
      <c r="H75" s="1" t="str">
        <f>"2016-09-26 Monday 第一，二节"&amp;CHAR(10)&amp;"2016-10-03 Monday 第一，二节"&amp;CHAR(10)&amp;"2016-10-10 Monday 第一，二节"&amp;CHAR(10)&amp;"2016-11-28 Monday 第一，二节"&amp;CHAR(10)&amp;"2016-12-12 Monday 第一，二节"&amp;CHAR(10)&amp;"2016-12-19 Monday 第一，二节"&amp;CHAR(10)&amp;"2016-10-01 Saturday 第五，六节"&amp;CHAR(10)&amp;"2016-10-08 Saturday 第五，六节"&amp;CHAR(10)&amp;"2016-10-15 Saturday 第五，六节"&amp;CHAR(10)&amp;"2016-10-29 Saturday 第五，六节"&amp;CHAR(10)&amp;"2016-11-05 Saturday 第五，六节"&amp;CHAR(10)&amp;"2016-11-26 Saturday 第五，六节"&amp;CHAR(10)&amp;"2016-12-03 Saturday 第五，六节"&amp;CHAR(10)&amp;"2016-12-10 Saturday 第五，六节"&amp;CHAR(10)&amp;"2016-12-17 Saturday 第五，六节"&amp;CHAR(10)&amp;" "</f>
        <v>0</v>
      </c>
    </row>
    <row r="76" spans="1:8">
      <c r="A76" s="1" t="s">
        <v>82</v>
      </c>
      <c r="B76" s="1">
        <v>23</v>
      </c>
      <c r="C76" s="1">
        <v>0</v>
      </c>
      <c r="D76" s="1">
        <v>16</v>
      </c>
      <c r="E76" s="1">
        <v>1</v>
      </c>
      <c r="F76" s="1">
        <v>-3</v>
      </c>
      <c r="G76" s="1">
        <v>10</v>
      </c>
      <c r="H76" s="1" t="str">
        <f>"2016-09-26 Monday 第三，四节"&amp;CHAR(10)&amp;"2016-10-03 Monday 第三，四节"&amp;CHAR(10)&amp;"2016-10-10 Monday 第三，四节"&amp;CHAR(10)&amp;"2016-11-14 Monday 第三，四节"&amp;CHAR(10)&amp;"2016-12-05 Monday 第三，四节"&amp;CHAR(10)&amp;"2016-12-12 Monday 第三，四节"&amp;CHAR(10)&amp;"2016-12-19 Monday 第三，四节"&amp;CHAR(10)&amp;"2016-09-28 Wednesday 第一，二节"&amp;CHAR(10)&amp;"2016-10-05 Wednesday 第一，二节"&amp;CHAR(10)&amp;"2016-10-12 Wednesday 第一，二节"&amp;CHAR(10)&amp;" "</f>
        <v>0</v>
      </c>
    </row>
    <row r="77" spans="1:8">
      <c r="A77" s="1" t="s">
        <v>83</v>
      </c>
      <c r="B77" s="1">
        <v>48</v>
      </c>
      <c r="C77" s="1">
        <v>0</v>
      </c>
      <c r="D77" s="1">
        <v>15</v>
      </c>
      <c r="E77" s="1">
        <v>5</v>
      </c>
      <c r="F77" s="1">
        <v>22</v>
      </c>
      <c r="G77" s="1">
        <v>11</v>
      </c>
      <c r="H77" s="1" t="str">
        <f>"2016-09-27 Tuesday 第三，四节"&amp;CHAR(10)&amp;"2016-10-04 Tuesday 第三，四节"&amp;CHAR(10)&amp;"2016-10-11 Tuesday 第三，四节"&amp;CHAR(10)&amp;"2016-09-28 Wednesday 第七，八节"&amp;CHAR(10)&amp;"2016-10-05 Wednesday 第七，八节"&amp;CHAR(10)&amp;"2016-10-12 Wednesday 第七，八节"&amp;CHAR(10)&amp;"2016-10-19 Wednesday 第七，八节"&amp;CHAR(10)&amp;"2016-11-09 Wednesday 第七，八节"&amp;CHAR(10)&amp;"2016-11-30 Wednesday 第七，八节"&amp;CHAR(10)&amp;"2016-12-07 Wednesday 第七，八节"&amp;CHAR(10)&amp;"2016-12-21 Wednesday 第七，八节"&amp;CHAR(10)&amp;" "</f>
        <v>0</v>
      </c>
    </row>
    <row r="78" spans="1:8">
      <c r="A78" s="1" t="s">
        <v>84</v>
      </c>
      <c r="B78" s="1">
        <v>49</v>
      </c>
      <c r="C78" s="1">
        <v>0</v>
      </c>
      <c r="D78" s="1">
        <v>14</v>
      </c>
      <c r="E78" s="1">
        <v>4</v>
      </c>
      <c r="F78" s="1">
        <v>23</v>
      </c>
      <c r="G78" s="1">
        <v>12</v>
      </c>
      <c r="H78" s="1" t="str">
        <f>"2016-09-26 Monday 第五，六节"&amp;CHAR(10)&amp;"2016-10-03 Monday 第五，六节"&amp;CHAR(10)&amp;"2016-10-10 Monday 第五，六节"&amp;CHAR(10)&amp;"2016-10-17 Monday 第五，六节"&amp;CHAR(10)&amp;"2016-12-12 Monday 第五，六节"&amp;CHAR(10)&amp;"2016-12-19 Monday 第五，六节"&amp;CHAR(10)&amp;"2016-09-30 Friday 第五，六节"&amp;CHAR(10)&amp;"2016-10-07 Friday 第五，六节"&amp;CHAR(10)&amp;"2016-10-14 Friday 第五，六节"&amp;CHAR(10)&amp;"2016-10-21 Friday 第五，六节"&amp;CHAR(10)&amp;"2016-10-28 Friday 第五，六节"&amp;CHAR(10)&amp;"2016-11-18 Friday 第五，六节"&amp;CHAR(10)&amp;" "</f>
        <v>0</v>
      </c>
    </row>
    <row r="79" spans="1:8">
      <c r="A79" s="1" t="s">
        <v>85</v>
      </c>
      <c r="B79" s="1">
        <v>14</v>
      </c>
      <c r="C79" s="1">
        <v>0</v>
      </c>
      <c r="D79" s="1">
        <v>5</v>
      </c>
      <c r="E79" s="1">
        <v>1</v>
      </c>
      <c r="F79" s="1">
        <v>-11</v>
      </c>
      <c r="G79" s="1">
        <v>20</v>
      </c>
      <c r="H79" s="1" t="str">
        <f>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第七，八节"&amp;CHAR(10)&amp;"2016-09-25 Sunday 第五，六节"&amp;CHAR(10)&amp;"2016-10-02 Sunday 第五，六节"&amp;CHAR(10)&amp;"2016-10-09 Sunday 第五，六节"&amp;CHAR(10)&amp;"2016-10-16 Sunday 第五，六节"&amp;CHAR(10)&amp;"2016-11-06 Sunday 第五，六节"&amp;CHAR(10)&amp;"2016-12-04 Sunday 第五，六节"&amp;CHAR(10)&amp;"2016-12-11 Sunday 第五，六节"&amp;CHAR(10)&amp;"2016-12-18 Sunday 第五，六节"&amp;CHAR(10)&amp;" "</f>
        <v>0</v>
      </c>
    </row>
    <row r="80" spans="1:8">
      <c r="A80" s="1" t="s">
        <v>86</v>
      </c>
      <c r="B80" s="1">
        <v>25</v>
      </c>
      <c r="C80" s="1">
        <v>0</v>
      </c>
      <c r="D80" s="1">
        <v>6</v>
      </c>
      <c r="E80" s="1">
        <v>3</v>
      </c>
      <c r="F80" s="1">
        <v>-1</v>
      </c>
      <c r="G80" s="1">
        <v>20</v>
      </c>
      <c r="H80" s="1" t="str">
        <f>"2016-09-29 Thursday 第七，八节"&amp;CHAR(10)&amp;"2016-10-06 Thursday 第七，八节"&amp;CHAR(10)&amp;"2016-10-13 Thursday 第七，八节"&amp;CHAR(10)&amp;"2016-10-20 Thursday 第七，八节"&amp;CHAR(10)&amp;"2016-11-10 Thursday 第七，八节"&amp;CHAR(10)&amp;"2016-11-24 Thursday 第七，八节"&amp;CHAR(10)&amp;"2016-12-08 Thursday 第七，八节"&amp;CHAR(10)&amp;"2016-12-22 Thursday 第七，八节"&amp;CHAR(10)&amp;"2016-09-25 Sunday 第一，二节"&amp;CHAR(10)&amp;"2016-10-02 Sunday 第一，二节"&amp;CHAR(10)&amp;"2016-10-09 Sunday 第一，二节"&amp;CHAR(10)&amp;"2016-10-16 Sunday 第一，二节"&amp;CHAR(10)&amp;"2016-10-23 Sunday 第一，二节"&amp;CHAR(10)&amp;"2016-10-30 Sunday 第一，二节"&amp;CHAR(10)&amp;"2016-11-06 Sunday 第一，二节"&amp;CHAR(10)&amp;"2016-11-13 Sunday 第一，二节"&amp;CHAR(10)&amp;"2016-11-27 Sunday 第一，二节"&amp;CHAR(10)&amp;"2016-12-04 Sunday 第一，二节"&amp;CHAR(10)&amp;"2016-12-11 Sunday 第一，二节"&amp;CHAR(10)&amp;"2016-12-18 Sunday 第一，二节"&amp;CHAR(10)&amp;" "</f>
        <v>0</v>
      </c>
    </row>
    <row r="81" spans="1:8">
      <c r="A81" s="1" t="s">
        <v>87</v>
      </c>
      <c r="B81" s="1">
        <v>35</v>
      </c>
      <c r="C81" s="1">
        <v>0</v>
      </c>
      <c r="D81" s="1">
        <v>10</v>
      </c>
      <c r="E81" s="1">
        <v>0</v>
      </c>
      <c r="F81" s="1">
        <v>10</v>
      </c>
      <c r="G81" s="1">
        <v>15</v>
      </c>
      <c r="H81" s="1" t="str">
        <f>"2016-10-01 Saturday 第五，六节"&amp;CHAR(10)&amp;"2016-10-08 Saturday 第五，六节"&amp;CHAR(10)&amp;"2016-10-15 Saturday 第五，六节"&amp;CHAR(10)&amp;"2016-11-05 Saturday 第五，六节"&amp;CHAR(10)&amp;"2016-11-12 Saturday 第五，六节"&amp;CHAR(10)&amp;"2016-11-19 Saturday 第五，六节"&amp;CHAR(10)&amp;"2016-12-10 Saturday 第五，六节"&amp;CHAR(10)&amp;"2016-12-17 Saturday 第五，六节"&amp;CHAR(10)&amp;"2016-09-27 Tuesday 第五，六节"&amp;CHAR(10)&amp;"2016-10-04 Tuesday 第五，六节"&amp;CHAR(10)&amp;"2016-10-11 Tuesday 第五，六节"&amp;CHAR(10)&amp;"2016-11-22 Tuesday 第五，六节"&amp;CHAR(10)&amp;"2016-11-29 Tuesday 第五，六节"&amp;CHAR(10)&amp;"2016-12-06 Tuesday 第五，六节"&amp;CHAR(10)&amp;"2016-12-20 Tuesday 第五，六节"&amp;CHAR(10)&amp;" "</f>
        <v>0</v>
      </c>
    </row>
    <row r="82" spans="1:8">
      <c r="A82" s="1" t="s">
        <v>88</v>
      </c>
      <c r="B82" s="1">
        <v>1</v>
      </c>
      <c r="C82" s="1">
        <v>0</v>
      </c>
      <c r="D82" s="1">
        <v>0</v>
      </c>
      <c r="E82" s="1">
        <v>0</v>
      </c>
      <c r="F82" s="1">
        <v>-24</v>
      </c>
      <c r="G82" s="1">
        <v>25</v>
      </c>
      <c r="H82" s="1" t="str">
        <f>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第三，四节"&amp;CHAR(10)&amp;"2016-11-05 Saturday 第三，四节"&amp;CHAR(10)&amp;"2016-11-12 Saturday 第三，四节"&amp;CHAR(10)&amp;"2016-11-19 Saturday 第三，四节"&amp;CHAR(10)&amp;"2016-11-26 Saturday 第三，四节"&amp;CHAR(10)&amp;"2016-12-03 Saturday 第三，四节"&amp;CHAR(10)&amp;"2016-12-10 Saturday 第三，四节"&amp;CHAR(10)&amp;"2016-12-17 Saturday 第三，四节"&amp;CHAR(10)&amp;"2016-09-25 Sunday 第五，六节"&amp;CHAR(10)&amp;"2016-10-02 Sunday 第五，六节"&amp;CHAR(10)&amp;"2016-10-09 Sunday 第五，六节"&amp;CHAR(10)&amp;"2016-10-16 Sunday 第五，六节"&amp;CHAR(10)&amp;"2016-10-23 Sunday 第五，六节"&amp;CHAR(10)&amp;"2016-10-30 Sunday 第五，六节"&amp;CHAR(10)&amp;"2016-11-06 Sunday 第五，六节"&amp;CHAR(10)&amp;"2016-11-13 Sunday 第五，六节"&amp;CHAR(10)&amp;"2016-11-20 Sunday 第五，六节"&amp;CHAR(10)&amp;"2016-11-27 Sunday 第五，六节"&amp;CHAR(10)&amp;"2016-12-04 Sunday 第五，六节"&amp;CHAR(10)&amp;"2016-12-11 Sunday 第五，六节"&amp;CHAR(10)&amp;"2016-12-18 Sunday 第五，六节"&amp;CHAR(10)&amp;" "</f>
        <v>0</v>
      </c>
    </row>
    <row r="83" spans="1:8">
      <c r="A83" s="1" t="s">
        <v>89</v>
      </c>
      <c r="B83" s="1">
        <v>21</v>
      </c>
      <c r="C83" s="1">
        <v>0</v>
      </c>
      <c r="D83" s="1">
        <v>7</v>
      </c>
      <c r="E83" s="1">
        <v>1</v>
      </c>
      <c r="F83" s="1">
        <v>-4</v>
      </c>
      <c r="G83" s="1">
        <v>18</v>
      </c>
      <c r="H83" s="1" t="str">
        <f>"2016-10-01 Saturday 第七，八节"&amp;CHAR(10)&amp;"2016-10-08 Saturday 第七，八节"&amp;CHAR(10)&amp;"2016-10-15 Saturday 第七，八节"&amp;CHAR(10)&amp;"2016-10-29 Saturday 第七，八节"&amp;CHAR(10)&amp;"2016-11-05 Saturday 第七，八节"&amp;CHAR(10)&amp;"2016-11-12 Saturday 第七，八节"&amp;CHAR(10)&amp;"2016-11-19 Saturday 第七，八节"&amp;CHAR(10)&amp;"2016-12-03 Saturday 第七，八节"&amp;CHAR(10)&amp;"2016-12-10 Saturday 第七，八节"&amp;CHAR(10)&amp;"2016-12-17 Saturday 第七，八节"&amp;CHAR(10)&amp;"2016-09-25 Sunday 第一，二节"&amp;CHAR(10)&amp;"2016-10-02 Sunday 第一，二节"&amp;CHAR(10)&amp;"2016-10-09 Sunday 第一，二节"&amp;CHAR(10)&amp;"2016-10-16 Sunday 第一，二节"&amp;CHAR(10)&amp;"2016-11-06 Sunday 第一，二节"&amp;CHAR(10)&amp;"2016-12-04 Sunday 第一，二节"&amp;CHAR(10)&amp;"2016-12-11 Sunday 第一，二节"&amp;CHAR(10)&amp;"2016-12-18 Sunday 第一，二节"&amp;CHAR(10)&amp;" "</f>
        <v>0</v>
      </c>
    </row>
    <row r="84" spans="1:8">
      <c r="A84" s="1" t="s">
        <v>90</v>
      </c>
      <c r="B84" s="1">
        <v>18</v>
      </c>
      <c r="C84" s="1">
        <v>0</v>
      </c>
      <c r="D84" s="1">
        <v>3</v>
      </c>
      <c r="E84" s="1">
        <v>1</v>
      </c>
      <c r="F84" s="1">
        <v>-7</v>
      </c>
      <c r="G84" s="1">
        <v>22</v>
      </c>
      <c r="H84" s="1" t="str">
        <f>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第七，八节"&amp;CHAR(10)&amp;"2016-12-10 Saturday 第七，八节"&amp;CHAR(10)&amp;"2016-12-17 Saturday 第七，八节"&amp;CHAR(10)&amp;"2016-09-25 Sunday 第七，八节"&amp;CHAR(10)&amp;"2016-10-02 Sunday 第七，八节"&amp;CHAR(10)&amp;"2016-10-09 Sunday 第七，八节"&amp;CHAR(10)&amp;"2016-10-16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第七，八节"&amp;CHAR(10)&amp;"2016-12-18 Sunday 第七，八节"&amp;CHAR(10)&amp;" "</f>
        <v>0</v>
      </c>
    </row>
    <row r="85" spans="1:8">
      <c r="A85" s="1" t="s">
        <v>91</v>
      </c>
      <c r="B85" s="1">
        <v>38</v>
      </c>
      <c r="C85" s="1">
        <v>0</v>
      </c>
      <c r="D85" s="1">
        <v>17</v>
      </c>
      <c r="E85" s="1">
        <v>2</v>
      </c>
      <c r="F85" s="1">
        <v>13</v>
      </c>
      <c r="G85" s="1">
        <v>8</v>
      </c>
      <c r="H85" s="1" t="str">
        <f>"2016-09-29 Thursday 第五，六节"&amp;CHAR(10)&amp;"2016-10-06 Thursday 第五，六节"&amp;CHAR(10)&amp;"2016-10-13 Thursday 第五，六节"&amp;CHAR(10)&amp;"2016-12-15 Thursday 第五，六节"&amp;CHAR(10)&amp;"2016-10-01 Saturday 第一，二节"&amp;CHAR(10)&amp;"2016-10-08 Saturday 第一，二节"&amp;CHAR(10)&amp;"2016-10-15 Saturday 第一，二节"&amp;CHAR(10)&amp;"2016-11-12 Saturday 第一，二节"&amp;CHAR(10)&amp;" "</f>
        <v>0</v>
      </c>
    </row>
    <row r="86" spans="1:8">
      <c r="A86" s="1" t="s">
        <v>92</v>
      </c>
      <c r="B86" s="1">
        <v>21</v>
      </c>
      <c r="C86" s="1">
        <v>0</v>
      </c>
      <c r="D86" s="1">
        <v>6</v>
      </c>
      <c r="E86" s="1">
        <v>0</v>
      </c>
      <c r="F86" s="1">
        <v>-4</v>
      </c>
      <c r="G86" s="1">
        <v>19</v>
      </c>
      <c r="H86" s="1" t="str">
        <f>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第七，八节"&amp;CHAR(10)&amp;"2016-11-26 Saturday 第七，八节"&amp;CHAR(10)&amp;"2016-12-03 Saturday 第七，八节"&amp;CHAR(10)&amp;"2016-12-10 Saturday 第七，八节"&amp;CHAR(10)&amp;"2016-12-17 Saturday 第七，八节"&amp;CHAR(10)&amp;"2016-09-25 Sunday 第三，四节"&amp;CHAR(10)&amp;"2016-10-02 Sunday 第三，四节"&amp;CHAR(10)&amp;"2016-10-09 Sunday 第三，四节"&amp;CHAR(10)&amp;"2016-10-16 Sunday 第三，四节"&amp;CHAR(10)&amp;"2016-10-23 Sunday 第三，四节"&amp;CHAR(10)&amp;"2016-11-06 Sunday 第三，四节"&amp;CHAR(10)&amp;"2016-12-04 Sunday 第三，四节"&amp;CHAR(10)&amp;"2016-12-18 Sunday 第三，四节"&amp;CHAR(10)&amp;" "</f>
        <v>0</v>
      </c>
    </row>
    <row r="87" spans="1:8">
      <c r="A87" s="1" t="s">
        <v>93</v>
      </c>
      <c r="B87" s="1">
        <v>17</v>
      </c>
      <c r="C87" s="1">
        <v>0</v>
      </c>
      <c r="D87" s="1">
        <v>8</v>
      </c>
      <c r="E87" s="1">
        <v>1</v>
      </c>
      <c r="F87" s="1">
        <v>-8</v>
      </c>
      <c r="G87" s="1">
        <v>17</v>
      </c>
      <c r="H87" s="1" t="str">
        <f>"2016-10-01 Saturday 第一，二节"&amp;CHAR(10)&amp;"2016-10-08 Saturday 第一，二节"&amp;CHAR(10)&amp;"2016-10-15 Saturday 第一，二节"&amp;CHAR(10)&amp;"2016-12-03 Saturday 第一，二节"&amp;CHAR(10)&amp;"2016-12-10 Saturday 第一，二节"&amp;CHAR(10)&amp;"2016-12-17 Saturday 第一，二节"&amp;CHAR(10)&amp;"2016-09-25 Sunday 第七，八节"&amp;CHAR(10)&amp;"2016-10-02 Sunday 第七，八节"&amp;CHAR(10)&amp;"2016-10-09 Sunday 第七，八节"&amp;CHAR(10)&amp;"2016-10-16 Sunday 第七，八节"&amp;CHAR(10)&amp;"2016-10-30 Sunday 第七，八节"&amp;CHAR(10)&amp;"2016-11-06 Sunday 第七，八节"&amp;CHAR(10)&amp;"2016-11-13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88" spans="1:8">
      <c r="A88" s="1" t="s">
        <v>94</v>
      </c>
      <c r="B88" s="1">
        <v>28</v>
      </c>
      <c r="C88" s="1">
        <v>0</v>
      </c>
      <c r="D88" s="1">
        <v>10</v>
      </c>
      <c r="E88" s="1">
        <v>0</v>
      </c>
      <c r="F88" s="1">
        <v>3</v>
      </c>
      <c r="G88" s="1">
        <v>15</v>
      </c>
      <c r="H88" s="1" t="str">
        <f>"2016-09-29 Thursday 第五，六节"&amp;CHAR(10)&amp;"2016-10-06 Thursday 第五，六节"&amp;CHAR(10)&amp;"2016-10-13 Thursday 第五，六节"&amp;CHAR(10)&amp;"2016-10-20 Thursday 第五，六节"&amp;CHAR(10)&amp;"2016-11-10 Thursday 第五，六节"&amp;CHAR(10)&amp;"2016-12-01 Thursday 第五，六节"&amp;CHAR(10)&amp;"2016-12-15 Thursday 第五，六节"&amp;CHAR(10)&amp;"2016-10-01 Saturday 第三，四节"&amp;CHAR(10)&amp;"2016-10-08 Saturday 第三，四节"&amp;CHAR(10)&amp;"2016-10-15 Saturday 第三，四节"&amp;CHAR(10)&amp;"2016-10-22 Saturday 第三，四节"&amp;CHAR(10)&amp;"2016-11-05 Saturday 第三，四节"&amp;CHAR(10)&amp;"2016-11-12 Saturday 第三，四节"&amp;CHAR(10)&amp;"2016-11-26 Saturday 第三，四节"&amp;CHAR(10)&amp;"2016-12-10 Saturday 第三，四节"&amp;CHAR(10)&amp;" "</f>
        <v>0</v>
      </c>
    </row>
    <row r="89" spans="1:8">
      <c r="A89" s="1" t="s">
        <v>95</v>
      </c>
      <c r="B89" s="1">
        <v>42</v>
      </c>
      <c r="C89" s="1">
        <v>0</v>
      </c>
      <c r="D89" s="1">
        <v>18</v>
      </c>
      <c r="E89" s="1">
        <v>1</v>
      </c>
      <c r="F89" s="1">
        <v>17</v>
      </c>
      <c r="G89" s="1">
        <v>7</v>
      </c>
      <c r="H89" s="1" t="str">
        <f>"2016-09-29 Thursday 第五，六节"&amp;CHAR(10)&amp;"2016-10-06 Thursday 第五，六节"&amp;CHAR(10)&amp;"2016-10-13 Thursday 第五，六节"&amp;CHAR(10)&amp;"2016-12-15 Thursday 第五，六节"&amp;CHAR(10)&amp;"2016-10-01 Saturday 第一，二节"&amp;CHAR(10)&amp;"2016-10-08 Saturday 第一，二节"&amp;CHAR(10)&amp;"2016-10-15 Saturday 第一，二节"&amp;CHAR(10)&amp;" "</f>
        <v>0</v>
      </c>
    </row>
    <row r="90" spans="1:8">
      <c r="A90" s="1" t="s">
        <v>96</v>
      </c>
      <c r="B90" s="1">
        <v>29</v>
      </c>
      <c r="C90" s="1">
        <v>0</v>
      </c>
      <c r="D90" s="1">
        <v>5</v>
      </c>
      <c r="E90" s="1">
        <v>0</v>
      </c>
      <c r="F90" s="1">
        <v>4</v>
      </c>
      <c r="G90" s="1">
        <v>20</v>
      </c>
      <c r="H90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第七，八节"&amp;CHAR(10)&amp;"2016-12-15 Thursday 第七，八节"&amp;CHAR(10)&amp;"2016-12-22 Thursday 第七，八节"&amp;CHAR(10)&amp;"2016-10-01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第三，四节"&amp;CHAR(10)&amp;"2016-11-05 Saturday 第三，四节"&amp;CHAR(10)&amp;"2016-11-26 Saturday 第三，四节"&amp;CHAR(10)&amp;"2016-12-10 Saturday 第三，四节"&amp;CHAR(10)&amp;" "</f>
        <v>0</v>
      </c>
    </row>
    <row r="91" spans="1:8">
      <c r="A91" s="1" t="s">
        <v>97</v>
      </c>
      <c r="B91" s="1">
        <v>18</v>
      </c>
      <c r="C91" s="1">
        <v>0</v>
      </c>
      <c r="D91" s="1">
        <v>7</v>
      </c>
      <c r="E91" s="1">
        <v>0</v>
      </c>
      <c r="F91" s="1">
        <v>-8</v>
      </c>
      <c r="G91" s="1">
        <v>19</v>
      </c>
      <c r="H91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第七，八节"&amp;CHAR(10)&amp;"2016-12-22 Thursday 第七，八节"&amp;CHAR(10)&amp;"2016-09-25 Sunday 第五，六节"&amp;CHAR(10)&amp;"2016-10-02 Sunday 第五，六节"&amp;CHAR(10)&amp;"2016-10-09 Sunday 第五，六节"&amp;CHAR(10)&amp;"2016-10-16 Sunday 第五，六节"&amp;CHAR(10)&amp;"2016-11-06 Sunday 第五，六节"&amp;CHAR(10)&amp;"2016-11-27 Sunday 第五，六节"&amp;CHAR(10)&amp;"2016-12-04 Sunday 第五，六节"&amp;CHAR(10)&amp;"2016-12-11 Sunday 第五，六节"&amp;CHAR(10)&amp;" "</f>
        <v>0</v>
      </c>
    </row>
    <row r="92" spans="1:8">
      <c r="A92" s="1" t="s">
        <v>98</v>
      </c>
      <c r="B92" s="1">
        <v>10</v>
      </c>
      <c r="C92" s="1">
        <v>0</v>
      </c>
      <c r="D92" s="1">
        <v>4</v>
      </c>
      <c r="E92" s="1">
        <v>0</v>
      </c>
      <c r="F92" s="1">
        <v>-15</v>
      </c>
      <c r="G92" s="1">
        <v>21</v>
      </c>
      <c r="H92" s="1" t="str">
        <f>"2016-10-01 Saturday 第七，八节"&amp;CHAR(10)&amp;"2016-10-08 Saturday 第七，八节"&amp;CHAR(10)&amp;"2016-10-15 Saturday 第七，八节"&amp;CHAR(10)&amp;"2016-10-22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第七，八节"&amp;CHAR(10)&amp;"2016-09-25 Sunday 第七，八节"&amp;CHAR(10)&amp;"2016-10-02 Sunday 第七，八节"&amp;CHAR(10)&amp;"2016-10-09 Sunday 第七，八节"&amp;CHAR(10)&amp;"2016-10-16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93" spans="1:8">
      <c r="A93" s="1" t="s">
        <v>99</v>
      </c>
      <c r="B93" s="1">
        <v>22</v>
      </c>
      <c r="C93" s="1">
        <v>0</v>
      </c>
      <c r="D93" s="1">
        <v>11</v>
      </c>
      <c r="E93" s="1">
        <v>0</v>
      </c>
      <c r="F93" s="1">
        <v>-3</v>
      </c>
      <c r="G93" s="1">
        <v>14</v>
      </c>
      <c r="H93" s="1" t="str">
        <f>"2016-10-01 Saturday 第一，二节"&amp;CHAR(10)&amp;"2016-10-08 Saturday 第一，二节"&amp;CHAR(10)&amp;"2016-10-15 Saturday 第一，二节"&amp;CHAR(10)&amp;"2016-11-05 Saturday 第一，二节"&amp;CHAR(10)&amp;"2016-11-12 Saturday 第一，二节"&amp;CHAR(10)&amp;"2016-12-03 Saturday 第一，二节"&amp;CHAR(10)&amp;"2016-12-17 Saturday 第一，二节"&amp;CHAR(10)&amp;"2016-09-25 Sunday 第五，六节"&amp;CHAR(10)&amp;"2016-10-02 Sunday 第五，六节"&amp;CHAR(10)&amp;"2016-10-09 Sunday 第五，六节"&amp;CHAR(10)&amp;"2016-10-16 Sunday 第五，六节"&amp;CHAR(10)&amp;"2016-11-06 Sunday 第五，六节"&amp;CHAR(10)&amp;"2016-12-04 Sunday 第五，六节"&amp;CHAR(10)&amp;"2016-12-18 Sunday 第五，六节"&amp;CHAR(10)&amp;" "</f>
        <v>0</v>
      </c>
    </row>
    <row r="94" spans="1:8">
      <c r="A94" s="1" t="s">
        <v>100</v>
      </c>
      <c r="B94" s="1">
        <v>0</v>
      </c>
      <c r="C94" s="1">
        <v>0</v>
      </c>
      <c r="D94" s="1">
        <v>0</v>
      </c>
      <c r="E94" s="1">
        <v>0</v>
      </c>
      <c r="F94" s="1">
        <v>-26</v>
      </c>
      <c r="G94" s="1">
        <v>26</v>
      </c>
      <c r="H94" s="1" t="str">
        <f>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第五，六节"&amp;CHAR(10)&amp;"2016-09-25 Sunday 第一，二节"&amp;CHAR(10)&amp;"2016-10-02 Sunday 第一，二节"&amp;CHAR(10)&amp;"2016-10-09 Sunday 第一，二节"&amp;CHAR(10)&amp;"2016-10-16 Sunday 第一，二节"&amp;CHAR(10)&amp;"2016-10-23 Sunday 第一，二节"&amp;CHAR(10)&amp;"2016-10-30 Sunday 第一，二节"&amp;CHAR(10)&amp;"2016-11-06 Sunday 第一，二节"&amp;CHAR(10)&amp;"2016-11-13 Sunday 第一，二节"&amp;CHAR(10)&amp;"2016-11-20 Sunday 第一，二节"&amp;CHAR(10)&amp;"2016-11-27 Sunday 第一，二节"&amp;CHAR(10)&amp;"2016-12-04 Sunday 第一，二节"&amp;CHAR(10)&amp;"2016-12-11 Sunday 第一，二节"&amp;CHAR(10)&amp;"2016-12-18 Sunday 第一，二节"&amp;CHAR(10)&amp;" "</f>
        <v>0</v>
      </c>
    </row>
    <row r="95" spans="1:8">
      <c r="A95" s="1" t="s">
        <v>101</v>
      </c>
      <c r="B95" s="1">
        <v>26</v>
      </c>
      <c r="C95" s="1">
        <v>0</v>
      </c>
      <c r="D95" s="1">
        <v>6</v>
      </c>
      <c r="E95" s="1">
        <v>1</v>
      </c>
      <c r="F95" s="1">
        <v>1</v>
      </c>
      <c r="G95" s="1">
        <v>19</v>
      </c>
      <c r="H95" s="1" t="str">
        <f>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第三，四节"&amp;CHAR(10)&amp;"2016-11-05 Saturday 第三，四节"&amp;CHAR(10)&amp;"2016-11-19 Saturday 第三，四节"&amp;CHAR(10)&amp;"2016-11-26 Saturday 第三，四节"&amp;CHAR(10)&amp;"2016-12-10 Saturday 第三，四节"&amp;CHAR(10)&amp;"2016-09-25 Sunday 第一，二节"&amp;CHAR(10)&amp;"2016-10-02 Sunday 第一，二节"&amp;CHAR(10)&amp;"2016-10-09 Sunday 第一，二节"&amp;CHAR(10)&amp;"2016-10-16 Sunday 第一，二节"&amp;CHAR(10)&amp;"2016-10-30 Sunday 第一，二节"&amp;CHAR(10)&amp;"2016-11-06 Sunday 第一，二节"&amp;CHAR(10)&amp;"2016-11-20 Sunday 第一，二节"&amp;CHAR(10)&amp;"2016-11-27 Sunday 第一，二节"&amp;CHAR(10)&amp;"2016-12-11 Sunday 第一，二节"&amp;CHAR(10)&amp;"2016-12-18 Sunday 第一，二节"&amp;CHAR(10)&amp;" "</f>
        <v>0</v>
      </c>
    </row>
    <row r="96" spans="1:8">
      <c r="A96" s="1" t="s">
        <v>102</v>
      </c>
      <c r="B96" s="1">
        <v>14</v>
      </c>
      <c r="C96" s="1">
        <v>0</v>
      </c>
      <c r="D96" s="1">
        <v>7</v>
      </c>
      <c r="E96" s="1">
        <v>1</v>
      </c>
      <c r="F96" s="1">
        <v>-11</v>
      </c>
      <c r="G96" s="1">
        <v>18</v>
      </c>
      <c r="H96" s="1" t="str">
        <f>"2016-10-01 Saturday 第五，六节"&amp;CHAR(10)&amp;"2016-10-08 Saturday 第五，六节"&amp;CHAR(10)&amp;"2016-10-15 Saturday 第五，六节"&amp;CHAR(10)&amp;"2016-10-22 Saturday 第五，六节"&amp;CHAR(10)&amp;"2016-11-05 Saturday 第五，六节"&amp;CHAR(10)&amp;"2016-12-17 Saturday 第五，六节"&amp;CHAR(10)&amp;"2016-09-25 Sunday 第三，四节"&amp;CHAR(10)&amp;"2016-10-02 Sunday 第三，四节"&amp;CHAR(10)&amp;"2016-10-09 Sunday 第三，四节"&amp;CHAR(10)&amp;"2016-10-16 Sunday 第三，四节"&amp;CHAR(10)&amp;"2016-10-23 Sunday 第三，四节"&amp;CHAR(10)&amp;"2016-10-30 Sunday 第三，四节"&amp;CHAR(10)&amp;"2016-11-06 Sunday 第三，四节"&amp;CHAR(10)&amp;"2016-11-13 Sunday 第三，四节"&amp;CHAR(10)&amp;"2016-11-20 Sunday 第三，四节"&amp;CHAR(10)&amp;"2016-12-04 Sunday 第三，四节"&amp;CHAR(10)&amp;"2016-12-11 Sunday 第三，四节"&amp;CHAR(10)&amp;"2016-12-18 Sunday 第三，四节"&amp;CHAR(10)&amp;" "</f>
        <v>0</v>
      </c>
    </row>
    <row r="97" spans="1:8">
      <c r="A97" s="1" t="s">
        <v>103</v>
      </c>
      <c r="B97" s="1">
        <v>14</v>
      </c>
      <c r="C97" s="1">
        <v>0</v>
      </c>
      <c r="D97" s="1">
        <v>6</v>
      </c>
      <c r="E97" s="1">
        <v>0</v>
      </c>
      <c r="F97" s="1">
        <v>-11</v>
      </c>
      <c r="G97" s="1">
        <v>19</v>
      </c>
      <c r="H97" s="1" t="str">
        <f>"2016-10-01 Saturday 第五，六节"&amp;CHAR(10)&amp;"2016-10-08 Saturday 第五，六节"&amp;CHAR(10)&amp;"2016-10-15 Saturday 第五，六节"&amp;CHAR(10)&amp;"2016-11-05 Saturday 第五，六节"&amp;CHAR(10)&amp;"2016-11-12 Saturday 第五，六节"&amp;CHAR(10)&amp;"2016-11-19 Saturday 第五，六节"&amp;CHAR(10)&amp;"2016-12-03 Saturday 第五，六节"&amp;CHAR(10)&amp;"2016-12-10 Saturday 第五，六节"&amp;CHAR(10)&amp;"2016-12-17 Saturday 第五，六节"&amp;CHAR(10)&amp;"2016-09-25 Sunday 第七，八节"&amp;CHAR(10)&amp;"2016-10-02 Sunday 第七，八节"&amp;CHAR(10)&amp;"2016-10-09 Sunday 第七，八节"&amp;CHAR(10)&amp;"2016-10-16 Sunday 第七，八节"&amp;CHAR(10)&amp;"2016-10-30 Sunday 第七，八节"&amp;CHAR(10)&amp;"2016-11-06 Sunday 第七，八节"&amp;CHAR(10)&amp;"2016-11-13 Sunday 第七，八节"&amp;CHAR(10)&amp;"2016-12-04 Sunday 第七，八节"&amp;CHAR(10)&amp;"2016-12-11 Sunday 第七，八节"&amp;CHAR(10)&amp;"2016-12-18 Sunday 第七，八节"&amp;CHAR(10)&amp;" "</f>
        <v>0</v>
      </c>
    </row>
    <row r="98" spans="1:8">
      <c r="A98" s="1" t="s">
        <v>104</v>
      </c>
      <c r="B98" s="1">
        <v>21</v>
      </c>
      <c r="C98" s="1">
        <v>0</v>
      </c>
      <c r="D98" s="1">
        <v>10</v>
      </c>
      <c r="E98" s="1">
        <v>1</v>
      </c>
      <c r="F98" s="1">
        <v>-5</v>
      </c>
      <c r="G98" s="1">
        <v>16</v>
      </c>
      <c r="H98" s="1" t="str">
        <f>"2016-09-29 Thursday 第五，六节"&amp;CHAR(10)&amp;"2016-10-06 Thursday 第五，六节"&amp;CHAR(10)&amp;"2016-10-13 Thursday 第五，六节"&amp;CHAR(10)&amp;"2016-10-20 Thursday 第五，六节"&amp;CHAR(10)&amp;"2016-11-10 Thursday 第五，六节"&amp;CHAR(10)&amp;"2016-12-08 Thursday 第五，六节"&amp;CHAR(10)&amp;"2016-12-15 Thursday 第五，六节"&amp;CHAR(10)&amp;"2016-12-22 Thursday 第五，六节"&amp;CHAR(10)&amp;"2016-09-25 Sunday 第三，四节"&amp;CHAR(10)&amp;"2016-10-02 Sunday 第三，四节"&amp;CHAR(10)&amp;"2016-10-09 Sunday 第三，四节"&amp;CHAR(10)&amp;"2016-10-16 Sunday 第三，四节"&amp;CHAR(10)&amp;"2016-10-30 Sunday 第三，四节"&amp;CHAR(10)&amp;"2016-11-06 Sunday 第三，四节"&amp;CHAR(10)&amp;"2016-11-13 Sunday 第三，四节"&amp;CHAR(10)&amp;"2016-11-20 Sunday 第三，四节"&amp;CHAR(10)&amp;" "</f>
        <v>0</v>
      </c>
    </row>
    <row r="99" spans="1:8">
      <c r="A99" s="1" t="s">
        <v>105</v>
      </c>
      <c r="B99" s="1">
        <v>24</v>
      </c>
      <c r="C99" s="1">
        <v>0</v>
      </c>
      <c r="D99" s="1">
        <v>5</v>
      </c>
      <c r="E99" s="1">
        <v>0</v>
      </c>
      <c r="F99" s="1">
        <v>-2</v>
      </c>
      <c r="G99" s="1">
        <v>21</v>
      </c>
      <c r="H99" s="1" t="str">
        <f>"2016-09-29 Thursday 第七，八节"&amp;CHAR(10)&amp;"2016-10-06 Thursday 第七，八节"&amp;CHAR(10)&amp;"2016-10-13 Thursday 第七，八节"&amp;CHAR(10)&amp;"2016-10-20 Thursday 第七，八节"&amp;CHAR(10)&amp;"2016-11-10 Thursday 第七，八节"&amp;CHAR(10)&amp;"2016-11-24 Thursday 第七，八节"&amp;CHAR(10)&amp;"2016-12-01 Thursday 第七，八节"&amp;CHAR(10)&amp;"2016-12-08 Thursday 第七，八节"&amp;CHAR(10)&amp;"2016-12-22 Thursday 第七，八节"&amp;CHAR(10)&amp;"2016-09-25 Sunday 第七，八节"&amp;CHAR(10)&amp;"2016-10-02 Sunday 第七，八节"&amp;CHAR(10)&amp;"2016-10-09 Sunday 第七，八节"&amp;CHAR(10)&amp;"2016-10-16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100" spans="1:8">
      <c r="A100" s="1" t="s">
        <v>106</v>
      </c>
      <c r="B100" s="1">
        <v>15</v>
      </c>
      <c r="C100" s="1">
        <v>0</v>
      </c>
      <c r="D100" s="1">
        <v>7</v>
      </c>
      <c r="E100" s="1">
        <v>0</v>
      </c>
      <c r="F100" s="1">
        <v>-11</v>
      </c>
      <c r="G100" s="1">
        <v>19</v>
      </c>
      <c r="H100" s="1" t="str">
        <f>"2016-09-29 Thursday 第七，八节"&amp;CHAR(10)&amp;"2016-10-06 Thursday 第七，八节"&amp;CHAR(10)&amp;"2016-10-13 Thursday 第七，八节"&amp;CHAR(10)&amp;"2016-10-20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第七，八节"&amp;CHAR(10)&amp;"2016-09-25 Sunday 第三，四节"&amp;CHAR(10)&amp;"2016-10-02 Sunday 第三，四节"&amp;CHAR(10)&amp;"2016-10-09 Sunday 第三，四节"&amp;CHAR(10)&amp;"2016-10-16 Sunday 第三，四节"&amp;CHAR(10)&amp;"2016-11-06 Sunday 第三，四节"&amp;CHAR(10)&amp;"2016-12-04 Sunday 第三，四节"&amp;CHAR(10)&amp;"2016-12-11 Sunday 第三，四节"&amp;CHAR(10)&amp;"2016-12-18 Sunday 第三，四节"&amp;CHAR(10)&amp;" "</f>
        <v>0</v>
      </c>
    </row>
    <row r="101" spans="1:8">
      <c r="A101" s="1" t="s">
        <v>107</v>
      </c>
      <c r="B101" s="1">
        <v>32</v>
      </c>
      <c r="C101" s="1">
        <v>0</v>
      </c>
      <c r="D101" s="1">
        <v>14</v>
      </c>
      <c r="E101" s="1">
        <v>2</v>
      </c>
      <c r="F101" s="1">
        <v>7</v>
      </c>
      <c r="G101" s="1">
        <v>11</v>
      </c>
      <c r="H101" s="1" t="str">
        <f>"2016-09-26 Monday 第一，二节"&amp;CHAR(10)&amp;"2016-10-03 Monday 第一，二节"&amp;CHAR(10)&amp;"2016-10-10 Monday 第一，二节"&amp;CHAR(10)&amp;"2016-10-24 Monday 第一，二节"&amp;CHAR(10)&amp;"2016-10-01 Saturday 第七，八节"&amp;CHAR(10)&amp;"2016-10-08 Saturday 第七，八节"&amp;CHAR(10)&amp;"2016-10-15 Saturday 第七，八节"&amp;CHAR(10)&amp;"2016-10-29 Saturday 第七，八节"&amp;CHAR(10)&amp;"2016-11-05 Saturday 第七，八节"&amp;CHAR(10)&amp;"2016-11-19 Saturday 第七，八节"&amp;CHAR(10)&amp;"2016-12-17 Saturday 第七，八节"&amp;CHAR(10)&amp;" "</f>
        <v>0</v>
      </c>
    </row>
    <row r="102" spans="1:8">
      <c r="A102" s="1" t="s">
        <v>108</v>
      </c>
      <c r="B102" s="1">
        <v>20</v>
      </c>
      <c r="C102" s="1">
        <v>0</v>
      </c>
      <c r="D102" s="1">
        <v>19</v>
      </c>
      <c r="E102" s="1">
        <v>0</v>
      </c>
      <c r="F102" s="1">
        <v>-6</v>
      </c>
      <c r="G102" s="1">
        <v>7</v>
      </c>
      <c r="H102" s="1" t="str">
        <f>"2016-09-26 Monday 第一，二节"&amp;CHAR(10)&amp;"2016-10-03 Monday 第一，二节"&amp;CHAR(10)&amp;"2016-10-10 Monday 第一，二节"&amp;CHAR(10)&amp;"2016-09-30 Friday 第五，六节"&amp;CHAR(10)&amp;"2016-10-07 Friday 第五，六节"&amp;CHAR(10)&amp;"2016-10-14 Friday 第五，六节"&amp;CHAR(10)&amp;"2016-10-21 Friday 第五，六节"&amp;CHAR(10)&amp;" "</f>
        <v>0</v>
      </c>
    </row>
    <row r="103" spans="1:8">
      <c r="A103" s="1" t="s">
        <v>109</v>
      </c>
      <c r="B103" s="1">
        <v>30</v>
      </c>
      <c r="C103" s="1">
        <v>0</v>
      </c>
      <c r="D103" s="1">
        <v>15</v>
      </c>
      <c r="E103" s="1">
        <v>2</v>
      </c>
      <c r="F103" s="1">
        <v>4</v>
      </c>
      <c r="G103" s="1">
        <v>11</v>
      </c>
      <c r="H103" s="1" t="str">
        <f>"2016-09-26 Monday 第一，二节"&amp;CHAR(10)&amp;"2016-10-03 Monday 第一，二节"&amp;CHAR(10)&amp;"2016-10-10 Monday 第一，二节"&amp;CHAR(10)&amp;"2016-09-28 Wednesday 第七，八节"&amp;CHAR(10)&amp;"2016-10-05 Wednesday 第七，八节"&amp;CHAR(10)&amp;"2016-10-12 Wednesday 第七，八节"&amp;CHAR(10)&amp;"2016-10-19 Wednesday 第七，八节"&amp;CHAR(10)&amp;"2016-10-26 Wednesday 第七，八节"&amp;CHAR(10)&amp;"2016-11-02 Wednesday 第七，八节"&amp;CHAR(10)&amp;"2016-11-09 Wednesday 第七，八节"&amp;CHAR(10)&amp;"2016-11-16 Wednesday 第七，八节"&amp;CHAR(10)&amp;" "</f>
        <v>0</v>
      </c>
    </row>
    <row r="104" spans="1:8">
      <c r="A104" s="1" t="s">
        <v>110</v>
      </c>
      <c r="B104" s="1">
        <v>1</v>
      </c>
      <c r="C104" s="1">
        <v>0</v>
      </c>
      <c r="D104" s="1">
        <v>1</v>
      </c>
      <c r="E104" s="1">
        <v>1</v>
      </c>
      <c r="F104" s="1">
        <v>-25</v>
      </c>
      <c r="G104" s="1">
        <v>25</v>
      </c>
      <c r="H104" s="1" t="str">
        <f>"2016-09-27 Tuesday 第一，二节"&amp;CHAR(10)&amp;"2016-10-04 Tuesday 第一，二节"&amp;CHAR(10)&amp;"2016-10-11 Tuesday 第一，二节"&amp;CHAR(10)&amp;"2016-10-25 Tuesday 第一，二节"&amp;CHAR(10)&amp;"2016-11-01 Tuesday 第一，二节"&amp;CHAR(10)&amp;"2016-11-08 Tuesday 第一，二节"&amp;CHAR(10)&amp;"2016-11-15 Tuesday 第一，二节"&amp;CHAR(10)&amp;"2016-11-22 Tuesday 第一，二节"&amp;CHAR(10)&amp;"2016-11-29 Tuesday 第一，二节"&amp;CHAR(10)&amp;"2016-12-06 Tuesday 第一，二节"&amp;CHAR(10)&amp;"2016-12-13 Tuesday 第一，二节"&amp;CHAR(10)&amp;"2016-12-20 Tuesday 第一，二节"&amp;CHAR(10)&amp;"2016-09-30 Friday 第三，四节"&amp;CHAR(10)&amp;"2016-10-07 Friday 第三，四节"&amp;CHAR(10)&amp;"2016-10-14 Friday 第三，四节"&amp;CHAR(10)&amp;"2016-10-21 Friday 第三，四节"&amp;CHAR(10)&amp;"2016-10-28 Friday 第三，四节"&amp;CHAR(10)&amp;"2016-11-04 Friday 第三，四节"&amp;CHAR(10)&amp;"2016-11-11 Friday 第三，四节"&amp;CHAR(10)&amp;"2016-11-18 Friday 第三，四节"&amp;CHAR(10)&amp;"2016-11-25 Friday 第三，四节"&amp;CHAR(10)&amp;"2016-12-02 Friday 第三，四节"&amp;CHAR(10)&amp;"2016-12-09 Friday 第三，四节"&amp;CHAR(10)&amp;"2016-12-16 Friday 第三，四节"&amp;CHAR(10)&amp;"2016-12-23 Friday 第三，四节"&amp;CHAR(10)&amp;" "</f>
        <v>0</v>
      </c>
    </row>
    <row r="105" spans="1:8">
      <c r="A105" s="1" t="s">
        <v>111</v>
      </c>
      <c r="B105" s="1">
        <v>30</v>
      </c>
      <c r="C105" s="1">
        <v>1</v>
      </c>
      <c r="D105" s="1">
        <v>12</v>
      </c>
      <c r="E105" s="1">
        <v>1</v>
      </c>
      <c r="F105" s="1">
        <v>4</v>
      </c>
      <c r="G105" s="1">
        <v>14</v>
      </c>
      <c r="H105" s="1" t="str">
        <f>"2016-09-27 Tuesday 第一，二节"&amp;CHAR(10)&amp;"2016-10-04 Tuesday 第一，二节"&amp;CHAR(10)&amp;"2016-10-11 Tuesday 第一，二节"&amp;CHAR(10)&amp;"2016-09-29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第三，四节"&amp;CHAR(10)&amp;"2016-11-10 Thursday 第三，四节"&amp;CHAR(10)&amp;"2016-11-24 Thursday 第三，四节"&amp;CHAR(10)&amp;"2016-12-01 Thursday 第三，四节"&amp;CHAR(10)&amp;"2016-12-08 Thursday 第三，四节"&amp;CHAR(10)&amp;"2016-12-15 Thursday 第三，四节"&amp;CHAR(10)&amp;" "</f>
        <v>0</v>
      </c>
    </row>
    <row r="106" spans="1:8">
      <c r="A106" s="1" t="s">
        <v>112</v>
      </c>
      <c r="B106" s="1">
        <v>23</v>
      </c>
      <c r="C106" s="1">
        <v>0</v>
      </c>
      <c r="D106" s="1">
        <v>14</v>
      </c>
      <c r="E106" s="1">
        <v>1</v>
      </c>
      <c r="F106" s="1">
        <v>-3</v>
      </c>
      <c r="G106" s="1">
        <v>12</v>
      </c>
      <c r="H106" s="1" t="str">
        <f>"2016-09-27 Tuesday 第一，二节"&amp;CHAR(10)&amp;"2016-10-04 Tuesday 第一，二节"&amp;CHAR(10)&amp;"2016-10-11 Tuesday 第一，二节"&amp;CHAR(10)&amp;"2016-10-18 Tuesday 第一，二节"&amp;CHAR(10)&amp;"2016-09-25 Sunday 第三，四节"&amp;CHAR(10)&amp;"2016-10-02 Sunday 第三，四节"&amp;CHAR(10)&amp;"2016-10-09 Sunday 第三，四节"&amp;CHAR(10)&amp;"2016-10-16 Sunday 第三，四节"&amp;CHAR(10)&amp;"2016-10-30 Sunday 第三，四节"&amp;CHAR(10)&amp;"2016-11-13 Sunday 第三，四节"&amp;CHAR(10)&amp;"2016-12-04 Sunday 第三，四节"&amp;CHAR(10)&amp;"2016-12-11 Sunday 第三，四节"&amp;CHAR(10)&amp;" "</f>
        <v>0</v>
      </c>
    </row>
    <row r="107" spans="1:8">
      <c r="A107" s="1" t="s">
        <v>113</v>
      </c>
      <c r="B107" s="1">
        <v>11</v>
      </c>
      <c r="C107" s="1">
        <v>0</v>
      </c>
      <c r="D107" s="1">
        <v>6</v>
      </c>
      <c r="E107" s="1">
        <v>1</v>
      </c>
      <c r="F107" s="1">
        <v>-15</v>
      </c>
      <c r="G107" s="1">
        <v>20</v>
      </c>
      <c r="H107" s="1" t="str">
        <f>"2016-09-28 Wednesday 第一，二节"&amp;CHAR(10)&amp;"2016-10-05 Wednesday 第一，二节"&amp;CHAR(10)&amp;"2016-10-12 Wednesday 第一，二节"&amp;CHAR(10)&amp;"2016-11-23 Wednesday 第一，二节"&amp;CHAR(10)&amp;"2016-11-30 Wednesday 第一，二节"&amp;CHAR(10)&amp;"2016-12-07 Wednesday 第一，二节"&amp;CHAR(10)&amp;"2016-12-14 Wednesday 第一，二节"&amp;CHAR(10)&amp;"2016-12-21 Wednesday 第一，二节"&amp;CHAR(10)&amp;"2016-09-25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第七，八节"&amp;CHAR(10)&amp;"2016-11-06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108" spans="1:8">
      <c r="A108" s="1" t="s">
        <v>114</v>
      </c>
      <c r="B108" s="1">
        <v>42</v>
      </c>
      <c r="C108" s="1">
        <v>0</v>
      </c>
      <c r="D108" s="1">
        <v>20</v>
      </c>
      <c r="E108" s="1">
        <v>1</v>
      </c>
      <c r="F108" s="1">
        <v>16</v>
      </c>
      <c r="G108" s="1">
        <v>6</v>
      </c>
      <c r="H108" s="1" t="str">
        <f>"2016-09-28 Wednesday 第一，二节"&amp;CHAR(10)&amp;"2016-10-05 Wednesday 第一，二节"&amp;CHAR(10)&amp;"2016-10-12 Wednesday 第一，二节"&amp;CHAR(10)&amp;"2016-09-26 Monday 第五，六节"&amp;CHAR(10)&amp;"2016-10-03 Monday 第五，六节"&amp;CHAR(10)&amp;"2016-10-10 Monday 第五，六节"&amp;CHAR(10)&amp;" "</f>
        <v>0</v>
      </c>
    </row>
    <row r="109" spans="1:8">
      <c r="A109" s="1" t="s">
        <v>115</v>
      </c>
      <c r="B109" s="1">
        <v>2</v>
      </c>
      <c r="C109" s="1">
        <v>0</v>
      </c>
      <c r="D109" s="1">
        <v>2</v>
      </c>
      <c r="E109" s="1">
        <v>0</v>
      </c>
      <c r="F109" s="1">
        <v>-24</v>
      </c>
      <c r="G109" s="1">
        <v>24</v>
      </c>
      <c r="H109" s="1" t="str">
        <f>"2016-09-28 Wednesday 第一，二节"&amp;CHAR(10)&amp;"2016-10-05 Wednesday 第一，二节"&amp;CHAR(10)&amp;"2016-10-12 Wednesday 第一，二节"&amp;CHAR(10)&amp;"2016-10-26 Wednesday 第一，二节"&amp;CHAR(10)&amp;"2016-11-02 Wednesday 第一，二节"&amp;CHAR(10)&amp;"2016-11-09 Wednesday 第一，二节"&amp;CHAR(10)&amp;"2016-11-16 Wednesday 第一，二节"&amp;CHAR(10)&amp;"2016-11-23 Wednesday 第一，二节"&amp;CHAR(10)&amp;"2016-11-30 Wednesday 第一，二节"&amp;CHAR(10)&amp;"2016-12-07 Wednesday 第一，二节"&amp;CHAR(10)&amp;"2016-12-14 Wednesday 第一，二节"&amp;CHAR(10)&amp;"2016-12-21 Wednesday 第一，二节"&amp;CHAR(10)&amp;"2016-09-26 Monday 第五，六节"&amp;CHAR(10)&amp;"2016-10-03 Monday 第五，六节"&amp;CHAR(10)&amp;"2016-10-10 Monday 第五，六节"&amp;CHAR(10)&amp;"2016-10-24 Monday 第五，六节"&amp;CHAR(10)&amp;"2016-10-31 Monday 第五，六节"&amp;CHAR(10)&amp;"2016-11-07 Monday 第五，六节"&amp;CHAR(10)&amp;"2016-11-14 Monday 第五，六节"&amp;CHAR(10)&amp;"2016-11-21 Monday 第五，六节"&amp;CHAR(10)&amp;"2016-11-28 Monday 第五，六节"&amp;CHAR(10)&amp;"2016-12-05 Monday 第五，六节"&amp;CHAR(10)&amp;"2016-12-12 Monday 第五，六节"&amp;CHAR(10)&amp;"2016-12-19 Monday 第五，六节"&amp;CHAR(10)&amp;" "</f>
        <v>0</v>
      </c>
    </row>
    <row r="110" spans="1:8">
      <c r="A110" s="1" t="s">
        <v>116</v>
      </c>
      <c r="B110" s="1">
        <v>32</v>
      </c>
      <c r="C110" s="1">
        <v>0</v>
      </c>
      <c r="D110" s="1">
        <v>14</v>
      </c>
      <c r="E110" s="1">
        <v>2</v>
      </c>
      <c r="F110" s="1">
        <v>6</v>
      </c>
      <c r="G110" s="1">
        <v>12</v>
      </c>
      <c r="H110" s="1" t="str">
        <f>"2016-09-29 Thursday 第一，二节"&amp;CHAR(10)&amp;"2016-10-06 Thursday 第一，二节"&amp;CHAR(10)&amp;"2016-10-13 Thursday 第一，二节"&amp;CHAR(10)&amp;"2016-12-01 Thursday 第一，二节"&amp;CHAR(10)&amp;"2016-12-22 Thursday 第一，二节"&amp;CHAR(10)&amp;"2016-09-27 Tuesday 第五，六节"&amp;CHAR(10)&amp;"2016-10-04 Tuesday 第五，六节"&amp;CHAR(10)&amp;"2016-10-11 Tuesday 第五，六节"&amp;CHAR(10)&amp;"2016-11-08 Tuesday 第五，六节"&amp;CHAR(10)&amp;"2016-11-29 Tuesday 第五，六节"&amp;CHAR(10)&amp;"2016-12-06 Tuesday 第五，六节"&amp;CHAR(10)&amp;"2016-12-13 Tuesday 第五，六节"&amp;CHAR(10)&amp;" "</f>
        <v>0</v>
      </c>
    </row>
    <row r="111" spans="1:8">
      <c r="A111" s="1" t="s">
        <v>117</v>
      </c>
      <c r="B111" s="1">
        <v>25</v>
      </c>
      <c r="C111" s="1">
        <v>0</v>
      </c>
      <c r="D111" s="1">
        <v>8</v>
      </c>
      <c r="E111" s="1">
        <v>2</v>
      </c>
      <c r="F111" s="1">
        <v>0</v>
      </c>
      <c r="G111" s="1">
        <v>17</v>
      </c>
      <c r="H111" s="1" t="str">
        <f>"2016-09-29 Thursday 第一，二节"&amp;CHAR(10)&amp;"2016-10-06 Thursday 第一，二节"&amp;CHAR(10)&amp;"2016-10-13 Thursday 第一，二节"&amp;CHAR(10)&amp;"2016-10-20 Thursday 第一，二节"&amp;CHAR(10)&amp;"2016-12-15 Thursday 第一，二节"&amp;CHAR(10)&amp;"2016-10-01 Saturday 第一，二节"&amp;CHAR(10)&amp;"2016-10-08 Saturday 第一，二节"&amp;CHAR(10)&amp;"2016-10-15 Saturday 第一，二节"&amp;CHAR(10)&amp;"2016-10-22 Saturday 第一，二节"&amp;CHAR(10)&amp;"2016-10-29 Saturday 第一，二节"&amp;CHAR(10)&amp;"2016-11-05 Saturday 第一，二节"&amp;CHAR(10)&amp;"2016-11-12 Saturday 第一，二节"&amp;CHAR(10)&amp;"2016-11-19 Saturday 第一，二节"&amp;CHAR(10)&amp;"2016-11-26 Saturday 第一，二节"&amp;CHAR(10)&amp;"2016-12-03 Saturday 第一，二节"&amp;CHAR(10)&amp;"2016-12-10 Saturday 第一，二节"&amp;CHAR(10)&amp;"2016-12-17 Saturday 第一，二节"&amp;CHAR(10)&amp;" "</f>
        <v>0</v>
      </c>
    </row>
    <row r="112" spans="1:8">
      <c r="A112" s="1" t="s">
        <v>118</v>
      </c>
      <c r="B112" s="1">
        <v>42</v>
      </c>
      <c r="C112" s="1">
        <v>0</v>
      </c>
      <c r="D112" s="1">
        <v>9</v>
      </c>
      <c r="E112" s="1">
        <v>6</v>
      </c>
      <c r="F112" s="1">
        <v>16</v>
      </c>
      <c r="G112" s="1">
        <v>17</v>
      </c>
      <c r="H112" s="1" t="str">
        <f>"2016-09-29 Thursday 第一，二节"&amp;CHAR(10)&amp;"2016-10-06 Thursday 第一，二节"&amp;CHAR(10)&amp;"2016-10-13 Thursday 第一，二节"&amp;CHAR(10)&amp;"2016-10-20 Thursday 第一，二节"&amp;CHAR(10)&amp;"2016-09-27 Tuesday 第七，八节"&amp;CHAR(10)&amp;"2016-10-04 Tuesday 第七，八节"&amp;CHAR(10)&amp;"2016-10-11 Tuesday 第七，八节"&amp;CHAR(10)&amp;"2016-10-18 Tuesday 第七，八节"&amp;CHAR(10)&amp;"2016-10-25 Tuesday 第七，八节"&amp;CHAR(10)&amp;"2016-11-01 Tuesday 第七，八节"&amp;CHAR(10)&amp;"2016-11-08 Tuesday 第七，八节"&amp;CHAR(10)&amp;"2016-11-15 Tuesday 第七，八节"&amp;CHAR(10)&amp;"2016-11-22 Tuesday 第七，八节"&amp;CHAR(10)&amp;"2016-11-29 Tuesday 第七，八节"&amp;CHAR(10)&amp;"2016-12-06 Tuesday 第七，八节"&amp;CHAR(10)&amp;"2016-12-13 Tuesday 第七，八节"&amp;CHAR(10)&amp;"2016-12-20 Tuesday 第七，八节"&amp;CHAR(10)&amp;" "</f>
        <v>0</v>
      </c>
    </row>
    <row r="113" spans="1:8">
      <c r="A113" s="1" t="s">
        <v>119</v>
      </c>
      <c r="B113" s="1">
        <v>24</v>
      </c>
      <c r="C113" s="1">
        <v>2</v>
      </c>
      <c r="D113" s="1">
        <v>7</v>
      </c>
      <c r="E113" s="1">
        <v>0</v>
      </c>
      <c r="F113" s="1">
        <v>-2</v>
      </c>
      <c r="G113" s="1">
        <v>19</v>
      </c>
      <c r="H113" s="1" t="str">
        <f>"2016-09-30 Friday 第一，二节"&amp;CHAR(10)&amp;"2016-10-07 Friday 第一，二节"&amp;CHAR(10)&amp;"2016-10-14 Friday 第一，二节"&amp;CHAR(10)&amp;"2016-10-21 Friday 第一，二节"&amp;CHAR(10)&amp;"2016-11-11 Friday 第一，二节"&amp;CHAR(10)&amp;"2016-12-16 Friday 第一，二节"&amp;CHAR(10)&amp;"2016-12-23 Friday 第一，二节"&amp;CHAR(10)&amp;"2016-09-25 Sunday 第三，四节"&amp;CHAR(10)&amp;"2016-10-02 Sunday 第三，四节"&amp;CHAR(10)&amp;"2016-10-09 Sunday 第三，四节"&amp;CHAR(10)&amp;"2016-10-16 Sunday 第三，四节"&amp;CHAR(10)&amp;"2016-10-23 Sunday 第三，四节"&amp;CHAR(10)&amp;"2016-10-30 Sunday 第三，四节"&amp;CHAR(10)&amp;"2016-11-06 Sunday 第三，四节"&amp;CHAR(10)&amp;"2016-11-13 Sunday 第三，四节"&amp;CHAR(10)&amp;"2016-11-20 Sunday 第三，四节"&amp;CHAR(10)&amp;"2016-11-27 Sunday 第三，四节"&amp;CHAR(10)&amp;"2016-12-04 Sunday 第三，四节"&amp;CHAR(10)&amp;"2016-12-11 Sunday 第三，四节"&amp;CHAR(10)&amp;" "</f>
        <v>0</v>
      </c>
    </row>
    <row r="114" spans="1:8">
      <c r="A114" s="1" t="s">
        <v>120</v>
      </c>
      <c r="B114" s="1">
        <v>45</v>
      </c>
      <c r="C114" s="1">
        <v>0</v>
      </c>
      <c r="D114" s="1">
        <v>12</v>
      </c>
      <c r="E114" s="1">
        <v>1</v>
      </c>
      <c r="F114" s="1">
        <v>19</v>
      </c>
      <c r="G114" s="1">
        <v>14</v>
      </c>
      <c r="H114" s="1" t="str">
        <f>"2016-09-30 Friday 第一，二节"&amp;CHAR(10)&amp;"2016-10-07 Friday 第一，二节"&amp;CHAR(10)&amp;"2016-10-14 Friday 第一，二节"&amp;CHAR(10)&amp;"2016-10-21 Friday 第一，二节"&amp;CHAR(10)&amp;"2016-11-18 Friday 第一，二节"&amp;CHAR(10)&amp;"2016-09-27 Tuesday 第三，四节"&amp;CHAR(10)&amp;"2016-10-04 Tuesday 第三，四节"&amp;CHAR(10)&amp;"2016-10-11 Tuesday 第三，四节"&amp;CHAR(10)&amp;"2016-10-25 Tuesday 第三，四节"&amp;CHAR(10)&amp;"2016-11-01 Tuesday 第三，四节"&amp;CHAR(10)&amp;"2016-11-08 Tuesday 第三，四节"&amp;CHAR(10)&amp;"2016-11-15 Tuesday 第三，四节"&amp;CHAR(10)&amp;"2016-11-22 Tuesday 第三，四节"&amp;CHAR(10)&amp;"2016-12-20 Tuesday 第三，四节"&amp;CHAR(10)&amp;" "</f>
        <v>0</v>
      </c>
    </row>
    <row r="115" spans="1:8">
      <c r="A115" s="1" t="s">
        <v>121</v>
      </c>
      <c r="B115" s="1">
        <v>23</v>
      </c>
      <c r="C115" s="1">
        <v>0</v>
      </c>
      <c r="D115" s="1">
        <v>8</v>
      </c>
      <c r="E115" s="1">
        <v>2</v>
      </c>
      <c r="F115" s="1">
        <v>-2</v>
      </c>
      <c r="G115" s="1">
        <v>17</v>
      </c>
      <c r="H115" s="1" t="str">
        <f>"2016-09-30 Friday 第一，二节"&amp;CHAR(10)&amp;"2016-10-07 Friday 第一，二节"&amp;CHAR(10)&amp;"2016-10-14 Friday 第一，二节"&amp;CHAR(10)&amp;"2016-10-21 Friday 第一，二节"&amp;CHAR(10)&amp;"2016-11-25 Friday 第一，二节"&amp;CHAR(10)&amp;"2016-12-23 Friday 第一，二节"&amp;CHAR(10)&amp;"2016-10-01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 "</f>
        <v>0</v>
      </c>
    </row>
    <row r="116" spans="1:8">
      <c r="A116" s="1" t="s">
        <v>122</v>
      </c>
      <c r="B116" s="1">
        <v>2</v>
      </c>
      <c r="C116" s="1">
        <v>0</v>
      </c>
      <c r="D116" s="1">
        <v>2</v>
      </c>
      <c r="E116" s="1">
        <v>0</v>
      </c>
      <c r="F116" s="1">
        <v>-23</v>
      </c>
      <c r="G116" s="1">
        <v>23</v>
      </c>
      <c r="H116" s="1" t="str">
        <f>"2016-10-01 Saturday 第一，二节"&amp;CHAR(10)&amp;"2016-10-08 Saturday 第一，二节"&amp;CHAR(10)&amp;"2016-10-15 Saturday 第一，二节"&amp;CHAR(10)&amp;"2016-10-29 Saturday 第一，二节"&amp;CHAR(10)&amp;"2016-11-05 Saturday 第一，二节"&amp;CHAR(10)&amp;"2016-11-12 Saturday 第一，二节"&amp;CHAR(10)&amp;"2016-11-19 Saturday 第一，二节"&amp;CHAR(10)&amp;"2016-11-26 Saturday 第一，二节"&amp;CHAR(10)&amp;"2016-12-03 Saturday 第一，二节"&amp;CHAR(10)&amp;"2016-12-10 Saturday 第一，二节"&amp;CHAR(10)&amp;"2016-12-17 Saturday 第一，二节"&amp;CHAR(10)&amp;"2016-09-29 Thursday 第五，六节"&amp;CHAR(10)&amp;"2016-10-06 Thursday 第五，六节"&amp;CHAR(10)&amp;"2016-10-13 Thursday 第五，六节"&amp;CHAR(10)&amp;"2016-10-20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117" spans="1:8">
      <c r="A117" s="1" t="s">
        <v>123</v>
      </c>
      <c r="B117" s="1">
        <v>21</v>
      </c>
      <c r="C117" s="1">
        <v>0</v>
      </c>
      <c r="D117" s="1">
        <v>16</v>
      </c>
      <c r="E117" s="1">
        <v>3</v>
      </c>
      <c r="F117" s="1">
        <v>-4</v>
      </c>
      <c r="G117" s="1">
        <v>9</v>
      </c>
      <c r="H117" s="1" t="str">
        <f>"2016-10-01 Saturday 第一，二节"&amp;CHAR(10)&amp;"2016-10-08 Saturday 第一，二节"&amp;CHAR(10)&amp;"2016-10-15 Saturday 第一，二节"&amp;CHAR(10)&amp;"2016-11-26 Saturday 第一，二节"&amp;CHAR(10)&amp;"2016-09-29 Thursday 第五，六节"&amp;CHAR(10)&amp;"2016-10-06 Thursday 第五，六节"&amp;CHAR(10)&amp;"2016-10-13 Thursday 第五，六节"&amp;CHAR(10)&amp;"2016-10-20 Thursday 第五，六节"&amp;CHAR(10)&amp;"2016-12-15 Thursday 第五，六节"&amp;CHAR(10)&amp;" "</f>
        <v>0</v>
      </c>
    </row>
    <row r="118" spans="1:8">
      <c r="A118" s="1" t="s">
        <v>124</v>
      </c>
      <c r="B118" s="1">
        <v>2</v>
      </c>
      <c r="C118" s="1">
        <v>0</v>
      </c>
      <c r="D118" s="1">
        <v>2</v>
      </c>
      <c r="E118" s="1">
        <v>0</v>
      </c>
      <c r="F118" s="1">
        <v>-23</v>
      </c>
      <c r="G118" s="1">
        <v>23</v>
      </c>
      <c r="H118" s="1" t="str">
        <f>"2016-10-01 Saturday 第一，二节"&amp;CHAR(10)&amp;"2016-10-08 Saturday 第一，二节"&amp;CHAR(10)&amp;"2016-10-15 Saturday 第一，二节"&amp;CHAR(10)&amp;"2016-10-29 Saturday 第一，二节"&amp;CHAR(10)&amp;"2016-11-05 Saturday 第一，二节"&amp;CHAR(10)&amp;"2016-11-12 Saturday 第一，二节"&amp;CHAR(10)&amp;"2016-11-19 Saturday 第一，二节"&amp;CHAR(10)&amp;"2016-11-26 Saturday 第一，二节"&amp;CHAR(10)&amp;"2016-12-03 Saturday 第一，二节"&amp;CHAR(10)&amp;"2016-12-10 Saturday 第一，二节"&amp;CHAR(10)&amp;"2016-12-17 Saturday 第一，二节"&amp;CHAR(10)&amp;"2016-09-29 Thursday 第五，六节"&amp;CHAR(10)&amp;"2016-10-06 Thursday 第五，六节"&amp;CHAR(10)&amp;"2016-10-13 Thursday 第五，六节"&amp;CHAR(10)&amp;"2016-10-20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119" spans="1:8">
      <c r="A119" s="1" t="s">
        <v>125</v>
      </c>
      <c r="B119" s="1">
        <v>0</v>
      </c>
      <c r="C119" s="1">
        <v>0</v>
      </c>
      <c r="D119" s="1">
        <v>0</v>
      </c>
      <c r="E119" s="1">
        <v>0</v>
      </c>
      <c r="F119" s="1">
        <v>-26</v>
      </c>
      <c r="G119" s="1">
        <v>26</v>
      </c>
      <c r="H119" s="1" t="str">
        <f>"2016-09-25 Sunday 第一，二节"&amp;CHAR(10)&amp;"2016-10-02 Sunday 第一，二节"&amp;CHAR(10)&amp;"2016-10-09 Sunday 第一，二节"&amp;CHAR(10)&amp;"2016-10-16 Sunday 第一，二节"&amp;CHAR(10)&amp;"2016-10-23 Sunday 第一，二节"&amp;CHAR(10)&amp;"2016-10-30 Sunday 第一，二节"&amp;CHAR(10)&amp;"2016-11-06 Sunday 第一，二节"&amp;CHAR(10)&amp;"2016-11-13 Sunday 第一，二节"&amp;CHAR(10)&amp;"2016-11-20 Sunday 第一，二节"&amp;CHAR(10)&amp;"2016-11-27 Sunday 第一，二节"&amp;CHAR(10)&amp;"2016-12-04 Sunday 第一，二节"&amp;CHAR(10)&amp;"2016-12-11 Sunday 第一，二节"&amp;CHAR(10)&amp;"2016-12-18 Sunday 第一，二节"&amp;CHAR(10)&amp;"2016-09-29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120" spans="1:8">
      <c r="A120" s="1" t="s">
        <v>126</v>
      </c>
      <c r="B120" s="1">
        <v>18</v>
      </c>
      <c r="C120" s="1">
        <v>0</v>
      </c>
      <c r="D120" s="1">
        <v>10</v>
      </c>
      <c r="E120" s="1">
        <v>1</v>
      </c>
      <c r="F120" s="1">
        <v>-7</v>
      </c>
      <c r="G120" s="1">
        <v>15</v>
      </c>
      <c r="H120" s="1" t="str">
        <f>"2016-09-25 Sunday 第一，二节"&amp;CHAR(10)&amp;"2016-10-02 Sunday 第一，二节"&amp;CHAR(10)&amp;"2016-10-09 Sunday 第一，二节"&amp;CHAR(10)&amp;"2016-10-16 Sunday 第一，二节"&amp;CHAR(10)&amp;"2016-11-06 Sunday 第一，二节"&amp;CHAR(10)&amp;"2016-12-18 Sunday 第一，二节"&amp;CHAR(10)&amp;"2016-10-01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第七，八节"&amp;CHAR(10)&amp;"2016-11-26 Saturday 第七，八节"&amp;CHAR(10)&amp;"2016-12-10 Saturday 第七，八节"&amp;CHAR(10)&amp;" "</f>
        <v>0</v>
      </c>
    </row>
    <row r="121" spans="1:8">
      <c r="A121" s="1" t="s">
        <v>127</v>
      </c>
      <c r="B121" s="1">
        <v>5</v>
      </c>
      <c r="C121" s="1">
        <v>0</v>
      </c>
      <c r="D121" s="1">
        <v>1</v>
      </c>
      <c r="E121" s="1">
        <v>0</v>
      </c>
      <c r="F121" s="1">
        <v>-21</v>
      </c>
      <c r="G121" s="1">
        <v>25</v>
      </c>
      <c r="H121" s="1" t="str">
        <f>"2016-09-25 Sunday 第一，二节"&amp;CHAR(10)&amp;"2016-10-02 Sunday 第一，二节"&amp;CHAR(10)&amp;"2016-10-09 Sunday 第一，二节"&amp;CHAR(10)&amp;"2016-10-16 Sunday 第一，二节"&amp;CHAR(10)&amp;"2016-10-30 Sunday 第一，二节"&amp;CHAR(10)&amp;"2016-11-06 Sunday 第一，二节"&amp;CHAR(10)&amp;"2016-11-13 Sunday 第一，二节"&amp;CHAR(10)&amp;"2016-11-20 Sunday 第一，二节"&amp;CHAR(10)&amp;"2016-11-27 Sunday 第一，二节"&amp;CHAR(10)&amp;"2016-12-04 Sunday 第一，二节"&amp;CHAR(10)&amp;"2016-12-11 Sunday 第一，二节"&amp;CHAR(10)&amp;"2016-12-18 Sunday 第一，二节"&amp;CHAR(10)&amp;"2016-09-29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第三，四节"&amp;CHAR(10)&amp;"2016-11-10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 "</f>
        <v>0</v>
      </c>
    </row>
    <row r="122" spans="1:8">
      <c r="A122" s="1" t="s">
        <v>128</v>
      </c>
      <c r="B122" s="1">
        <v>27</v>
      </c>
      <c r="C122" s="1">
        <v>0</v>
      </c>
      <c r="D122" s="1">
        <v>18</v>
      </c>
      <c r="E122" s="1">
        <v>2</v>
      </c>
      <c r="F122" s="1">
        <v>1</v>
      </c>
      <c r="G122" s="1">
        <v>8</v>
      </c>
      <c r="H122" s="1" t="str">
        <f>"2016-09-26 Monday 第三，四节"&amp;CHAR(10)&amp;"2016-10-03 Monday 第三，四节"&amp;CHAR(10)&amp;"2016-10-10 Monday 第三，四节"&amp;CHAR(10)&amp;"2016-12-12 Monday 第三，四节"&amp;CHAR(10)&amp;"2016-09-28 Wednesday 第三，四节"&amp;CHAR(10)&amp;"2016-10-05 Wednesday 第三，四节"&amp;CHAR(10)&amp;"2016-10-12 Wednesday 第三，四节"&amp;CHAR(10)&amp;"2016-12-21 Wednesday 第三，四节"&amp;CHAR(10)&amp;" "</f>
        <v>0</v>
      </c>
    </row>
    <row r="123" spans="1:8">
      <c r="A123" s="1" t="s">
        <v>129</v>
      </c>
      <c r="B123" s="1">
        <v>21</v>
      </c>
      <c r="C123" s="1">
        <v>0</v>
      </c>
      <c r="D123" s="1">
        <v>3</v>
      </c>
      <c r="E123" s="1">
        <v>0</v>
      </c>
      <c r="F123" s="1">
        <v>-5</v>
      </c>
      <c r="G123" s="1">
        <v>23</v>
      </c>
      <c r="H123" s="1" t="str">
        <f>"2016-09-27 Tuesday 第三，四节"&amp;CHAR(10)&amp;"2016-10-04 Tuesday 第三，四节"&amp;CHAR(10)&amp;"2016-10-11 Tuesday 第三，四节"&amp;CHAR(10)&amp;"2016-10-18 Tuesday 第三，四节"&amp;CHAR(10)&amp;"2016-10-25 Tuesday 第三，四节"&amp;CHAR(10)&amp;"2016-11-01 Tuesday 第三，四节"&amp;CHAR(10)&amp;"2016-11-08 Tuesday 第三，四节"&amp;CHAR(10)&amp;"2016-11-15 Tuesday 第三，四节"&amp;CHAR(10)&amp;"2016-11-22 Tuesday 第三，四节"&amp;CHAR(10)&amp;"2016-11-29 Tuesday 第三，四节"&amp;CHAR(10)&amp;"2016-12-06 Tuesday 第三，四节"&amp;CHAR(10)&amp;"2016-12-13 Tuesday 第三，四节"&amp;CHAR(10)&amp;"2016-12-20 Tuesday 第三，四节"&amp;CHAR(10)&amp;"2016-09-30 Friday 第五，六节"&amp;CHAR(10)&amp;"2016-10-07 Friday 第五，六节"&amp;CHAR(10)&amp;"2016-10-14 Friday 第五，六节"&amp;CHAR(10)&amp;"2016-10-21 Friday 第五，六节"&amp;CHAR(10)&amp;"2016-10-28 Friday 第五，六节"&amp;CHAR(10)&amp;"2016-11-11 Friday 第五，六节"&amp;CHAR(10)&amp;"2016-11-18 Friday 第五，六节"&amp;CHAR(10)&amp;"2016-11-25 Friday 第五，六节"&amp;CHAR(10)&amp;"2016-12-02 Friday 第五，六节"&amp;CHAR(10)&amp;"2016-12-23 Friday 第五，六节"&amp;CHAR(10)&amp;" "</f>
        <v>0</v>
      </c>
    </row>
    <row r="124" spans="1:8">
      <c r="A124" s="1" t="s">
        <v>130</v>
      </c>
      <c r="B124" s="1">
        <v>19</v>
      </c>
      <c r="C124" s="1">
        <v>0</v>
      </c>
      <c r="D124" s="1">
        <v>18</v>
      </c>
      <c r="E124" s="1">
        <v>0</v>
      </c>
      <c r="F124" s="1">
        <v>-7</v>
      </c>
      <c r="G124" s="1">
        <v>8</v>
      </c>
      <c r="H124" s="1" t="str">
        <f>"2016-09-28 Wednesday 第三，四节"&amp;CHAR(10)&amp;"2016-10-05 Wednesday 第三，四节"&amp;CHAR(10)&amp;"2016-10-12 Wednesday 第三，四节"&amp;CHAR(10)&amp;"2016-11-09 Wednesday 第三，四节"&amp;CHAR(10)&amp;"2016-09-25 Sunday 第五，六节"&amp;CHAR(10)&amp;"2016-10-02 Sunday 第五，六节"&amp;CHAR(10)&amp;"2016-10-09 Sunday 第五，六节"&amp;CHAR(10)&amp;"2016-10-16 Sunday 第五，六节"&amp;CHAR(10)&amp;" "</f>
        <v>0</v>
      </c>
    </row>
    <row r="125" spans="1:8">
      <c r="A125" s="1" t="s">
        <v>131</v>
      </c>
      <c r="B125" s="1">
        <v>11</v>
      </c>
      <c r="C125" s="1">
        <v>0</v>
      </c>
      <c r="D125" s="1">
        <v>2</v>
      </c>
      <c r="E125" s="1">
        <v>1</v>
      </c>
      <c r="F125" s="1">
        <v>-14</v>
      </c>
      <c r="G125" s="1">
        <v>23</v>
      </c>
      <c r="H125" s="1" t="str">
        <f>"2016-09-28 Wednesday 第三，四节"&amp;CHAR(10)&amp;"2016-10-05 Wednesday 第三，四节"&amp;CHAR(10)&amp;"2016-10-12 Wednesday 第三，四节"&amp;CHAR(10)&amp;"2016-10-26 Wednesday 第三，四节"&amp;CHAR(10)&amp;"2016-11-02 Wednesday 第三，四节"&amp;CHAR(10)&amp;"2016-11-09 Wednesday 第三，四节"&amp;CHAR(10)&amp;"2016-11-16 Wednesday 第三，四节"&amp;CHAR(10)&amp;"2016-11-23 Wednesday 第三，四节"&amp;CHAR(10)&amp;"2016-11-30 Wednesday 第三，四节"&amp;CHAR(10)&amp;"2016-12-07 Wednesday 第三，四节"&amp;CHAR(10)&amp;"2016-12-14 Wednesday 第三，四节"&amp;CHAR(10)&amp;"2016-12-21 Wednesday 第三，四节"&amp;CHAR(10)&amp;"2016-10-01 Saturday 第五，六节"&amp;CHAR(10)&amp;"2016-10-08 Saturday 第五，六节"&amp;CHAR(10)&amp;"2016-10-15 Saturday 第五，六节"&amp;CHAR(10)&amp;"2016-10-29 Saturday 第五，六节"&amp;CHAR(10)&amp;"2016-11-05 Saturday 第五，六节"&amp;CHAR(10)&amp;"2016-11-12 Saturday 第五，六节"&amp;CHAR(10)&amp;"2016-11-19 Saturday 第五，六节"&amp;CHAR(10)&amp;"2016-11-26 Saturday 第五，六节"&amp;CHAR(10)&amp;"2016-12-03 Saturday 第五，六节"&amp;CHAR(10)&amp;"2016-12-10 Saturday 第五，六节"&amp;CHAR(10)&amp;"2016-12-17 Saturday 第五，六节"&amp;CHAR(10)&amp;" "</f>
        <v>0</v>
      </c>
    </row>
    <row r="126" spans="1:8">
      <c r="A126" s="1" t="s">
        <v>132</v>
      </c>
      <c r="B126" s="1">
        <v>20</v>
      </c>
      <c r="C126" s="1">
        <v>0</v>
      </c>
      <c r="D126" s="1">
        <v>4</v>
      </c>
      <c r="E126" s="1">
        <v>3</v>
      </c>
      <c r="F126" s="1">
        <v>-5</v>
      </c>
      <c r="G126" s="1">
        <v>21</v>
      </c>
      <c r="H126" s="1" t="str">
        <f>"2016-09-29 Thursday 第三，四节"&amp;CHAR(10)&amp;"2016-10-06 Thursday 第三，四节"&amp;CHAR(10)&amp;"2016-10-13 Thursday 第三，四节"&amp;CHAR(10)&amp;"2016-10-20 Thursday 第三，四节"&amp;CHAR(10)&amp;"2016-11-03 Thursday 第三，四节"&amp;CHAR(10)&amp;"2016-11-10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第三，四节"&amp;CHAR(10)&amp;"2016-11-12 Saturday 第三，四节"&amp;CHAR(10)&amp;"2016-11-26 Saturday 第三，四节"&amp;CHAR(10)&amp;"2016-12-03 Saturday 第三，四节"&amp;CHAR(10)&amp;"2016-12-10 Saturday 第三，四节"&amp;CHAR(10)&amp;"2016-12-17 Saturday 第三，四节"&amp;CHAR(10)&amp;" "</f>
        <v>0</v>
      </c>
    </row>
    <row r="127" spans="1:8">
      <c r="A127" s="1" t="s">
        <v>133</v>
      </c>
      <c r="B127" s="1">
        <v>63</v>
      </c>
      <c r="C127" s="1">
        <v>0</v>
      </c>
      <c r="D127" s="1">
        <v>8</v>
      </c>
      <c r="E127" s="1">
        <v>8</v>
      </c>
      <c r="F127" s="1">
        <v>37</v>
      </c>
      <c r="G127" s="1">
        <v>18</v>
      </c>
      <c r="H127" s="1" t="str">
        <f>"2016-09-25 Sunday 第五，六节"&amp;CHAR(10)&amp;"2016-10-02 Sunday 第五，六节"&amp;CHAR(10)&amp;"2016-10-09 Sunday 第五，六节"&amp;CHAR(10)&amp;"2016-10-16 Sunday 第五，六节"&amp;CHAR(10)&amp;"2016-10-23 Sunday 第五，六节"&amp;CHAR(10)&amp;"2016-10-30 Sunday 第五，六节"&amp;CHAR(10)&amp;"2016-11-20 Sunday 第五，六节"&amp;CHAR(10)&amp;"2016-11-27 Sunday 第五，六节"&amp;CHAR(10)&amp;"2016-09-30 Friday 第七，八节"&amp;CHAR(10)&amp;"2016-10-07 Friday 第七，八节"&amp;CHAR(10)&amp;"2016-10-14 Friday 第七，八节"&amp;CHAR(10)&amp;"2016-10-21 Friday 第七，八节"&amp;CHAR(10)&amp;"2016-10-28 Friday 第七，八节"&amp;CHAR(10)&amp;"2016-11-04 Friday 第七，八节"&amp;CHAR(10)&amp;"2016-11-25 Friday 第七，八节"&amp;CHAR(10)&amp;"2016-12-09 Friday 第七，八节"&amp;CHAR(10)&amp;"2016-12-16 Friday 第七，八节"&amp;CHAR(10)&amp;"2016-12-23 Friday 第七，八节"&amp;CHAR(10)&amp;" "</f>
        <v>0</v>
      </c>
    </row>
    <row r="128" spans="1:8">
      <c r="A128" s="1" t="s">
        <v>134</v>
      </c>
      <c r="B128" s="1">
        <v>3</v>
      </c>
      <c r="C128" s="1">
        <v>0</v>
      </c>
      <c r="D128" s="1">
        <v>2</v>
      </c>
      <c r="E128" s="1">
        <v>0</v>
      </c>
      <c r="F128" s="1">
        <v>-23</v>
      </c>
      <c r="G128" s="1">
        <v>24</v>
      </c>
      <c r="H128" s="1" t="str">
        <f>"2016-09-30 Friday 第三，四节"&amp;CHAR(10)&amp;"2016-10-07 Friday 第三，四节"&amp;CHAR(10)&amp;"2016-10-14 Friday 第三，四节"&amp;CHAR(10)&amp;"2016-10-21 Friday 第三，四节"&amp;CHAR(10)&amp;"2016-10-28 Friday 第三，四节"&amp;CHAR(10)&amp;"2016-11-04 Friday 第三，四节"&amp;CHAR(10)&amp;"2016-11-11 Friday 第三，四节"&amp;CHAR(10)&amp;"2016-11-18 Friday 第三，四节"&amp;CHAR(10)&amp;"2016-11-25 Friday 第三，四节"&amp;CHAR(10)&amp;"2016-12-02 Friday 第三，四节"&amp;CHAR(10)&amp;"2016-12-09 Friday 第三，四节"&amp;CHAR(10)&amp;"2016-12-16 Friday 第三，四节"&amp;CHAR(10)&amp;"2016-12-23 Friday 第三，四节"&amp;CHAR(10)&amp;"2016-09-28 Wednesday 第五，六节"&amp;CHAR(10)&amp;"2016-10-05 Wednesday 第五，六节"&amp;CHAR(10)&amp;"2016-10-12 Wednesday 第五，六节"&amp;CHAR(10)&amp;"2016-11-02 Wednesday 第五，六节"&amp;CHAR(10)&amp;"2016-11-09 Wednesday 第五，六节"&amp;CHAR(10)&amp;"2016-11-16 Wednesday 第五，六节"&amp;CHAR(10)&amp;"2016-11-23 Wednesday 第五，六节"&amp;CHAR(10)&amp;"2016-11-30 Wednesday 第五，六节"&amp;CHAR(10)&amp;"2016-12-07 Wednesday 第五，六节"&amp;CHAR(10)&amp;"2016-12-14 Wednesday 第五，六节"&amp;CHAR(10)&amp;"2016-12-21 Wednesday 第五，六节"&amp;CHAR(10)&amp;" "</f>
        <v>0</v>
      </c>
    </row>
    <row r="129" spans="1:8">
      <c r="A129" s="1" t="s">
        <v>135</v>
      </c>
      <c r="B129" s="1">
        <v>2</v>
      </c>
      <c r="C129" s="1">
        <v>0</v>
      </c>
      <c r="D129" s="1">
        <v>1</v>
      </c>
      <c r="E129" s="1">
        <v>0</v>
      </c>
      <c r="F129" s="1">
        <v>-23</v>
      </c>
      <c r="G129" s="1">
        <v>24</v>
      </c>
      <c r="H129" s="1" t="str">
        <f>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第三，四节"&amp;CHAR(10)&amp;"2016-11-05 Saturday 第三，四节"&amp;CHAR(10)&amp;"2016-11-12 Saturday 第三，四节"&amp;CHAR(10)&amp;"2016-11-19 Saturday 第三，四节"&amp;CHAR(10)&amp;"2016-11-26 Saturday 第三，四节"&amp;CHAR(10)&amp;"2016-12-03 Saturday 第三，四节"&amp;CHAR(10)&amp;"2016-12-10 Saturday 第三，四节"&amp;CHAR(10)&amp;"2016-12-17 Saturday 第三，四节"&amp;CHAR(10)&amp;"2016-09-29 Thursday 第五，六节"&amp;CHAR(10)&amp;"2016-10-06 Thursday 第五，六节"&amp;CHAR(10)&amp;"2016-10-13 Thursday 第五，六节"&amp;CHAR(10)&amp;"2016-10-20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130" spans="1:8">
      <c r="A130" s="1" t="s">
        <v>136</v>
      </c>
      <c r="B130" s="1">
        <v>1</v>
      </c>
      <c r="C130" s="1">
        <v>0</v>
      </c>
      <c r="D130" s="1">
        <v>1</v>
      </c>
      <c r="E130" s="1">
        <v>0</v>
      </c>
      <c r="F130" s="1">
        <v>-24</v>
      </c>
      <c r="G130" s="1">
        <v>24</v>
      </c>
      <c r="H130" s="1" t="str">
        <f>"2016-10-01 Saturday 第三，四节"&amp;CHAR(10)&amp;"2016-10-08 Saturday 第三，四节"&amp;CHAR(10)&amp;"2016-10-15 Saturday 第三，四节"&amp;CHAR(10)&amp;"2016-10-29 Saturday 第三，四节"&amp;CHAR(10)&amp;"2016-11-05 Saturday 第三，四节"&amp;CHAR(10)&amp;"2016-11-12 Saturday 第三，四节"&amp;CHAR(10)&amp;"2016-11-19 Saturday 第三，四节"&amp;CHAR(10)&amp;"2016-11-26 Saturday 第三，四节"&amp;CHAR(10)&amp;"2016-12-03 Saturday 第三，四节"&amp;CHAR(10)&amp;"2016-12-10 Saturday 第三，四节"&amp;CHAR(10)&amp;"2016-12-17 Saturday 第三，四节"&amp;CHAR(10)&amp;"2016-09-29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 "</f>
        <v>0</v>
      </c>
    </row>
    <row r="131" spans="1:8">
      <c r="A131" s="1" t="s">
        <v>137</v>
      </c>
      <c r="B131" s="1">
        <v>4</v>
      </c>
      <c r="C131" s="1">
        <v>0</v>
      </c>
      <c r="D131" s="1">
        <v>4</v>
      </c>
      <c r="E131" s="1">
        <v>0</v>
      </c>
      <c r="F131" s="1">
        <v>-21</v>
      </c>
      <c r="G131" s="1">
        <v>21</v>
      </c>
      <c r="H131" s="1" t="str">
        <f>"2016-10-01 Saturday 第五，六节"&amp;CHAR(10)&amp;"2016-10-08 Saturday 第五，六节"&amp;CHAR(10)&amp;"2016-10-15 Saturday 第五，六节"&amp;CHAR(10)&amp;"2016-11-05 Saturday 第五，六节"&amp;CHAR(10)&amp;"2016-11-12 Saturday 第五，六节"&amp;CHAR(10)&amp;"2016-11-19 Saturday 第五，六节"&amp;CHAR(10)&amp;"2016-11-26 Saturday 第五，六节"&amp;CHAR(10)&amp;"2016-12-03 Saturday 第五，六节"&amp;CHAR(10)&amp;"2016-12-10 Saturday 第五，六节"&amp;CHAR(10)&amp;"2016-12-17 Saturday 第五，六节"&amp;CHAR(10)&amp;"2016-09-29 Thursday 第七，八节"&amp;CHAR(10)&amp;"2016-10-06 Thursday 第七，八节"&amp;CHAR(10)&amp;"2016-10-13 Thursday 第七，八节"&amp;CHAR(10)&amp;"2016-10-20 Thursday 第七，八节"&amp;CHAR(10)&amp;"2016-11-03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132" spans="1:8">
      <c r="A132" s="1" t="s">
        <v>138</v>
      </c>
      <c r="B132" s="1">
        <v>27</v>
      </c>
      <c r="C132" s="1">
        <v>0</v>
      </c>
      <c r="D132" s="1">
        <v>10</v>
      </c>
      <c r="E132" s="1">
        <v>4</v>
      </c>
      <c r="F132" s="1">
        <v>2</v>
      </c>
      <c r="G132" s="1">
        <v>15</v>
      </c>
      <c r="H132" s="1" t="str">
        <f>"2016-10-01 Saturday 第五，六节"&amp;CHAR(10)&amp;"2016-10-08 Saturday 第五，六节"&amp;CHAR(10)&amp;"2016-10-15 Saturday 第五，六节"&amp;CHAR(10)&amp;"2016-11-05 Saturday 第五，六节"&amp;CHAR(10)&amp;"2016-11-12 Saturday 第五，六节"&amp;CHAR(10)&amp;"2016-12-10 Saturday 第五，六节"&amp;CHAR(10)&amp;"2016-09-29 Thursday 第七，八节"&amp;CHAR(10)&amp;"2016-10-06 Thursday 第七，八节"&amp;CHAR(10)&amp;"2016-10-13 Thursday 第七，八节"&amp;CHAR(10)&amp;"2016-10-20 Thursday 第七，八节"&amp;CHAR(10)&amp;"2016-11-10 Thursday 第七，八节"&amp;CHAR(10)&amp;"2016-11-24 Thursday 第七，八节"&amp;CHAR(10)&amp;"2016-12-01 Thursday 第七，八节"&amp;CHAR(10)&amp;"2016-12-08 Thursday 第七，八节"&amp;CHAR(10)&amp;"2016-12-22 Thursday 第七，八节"&amp;CHAR(10)&amp;" "</f>
        <v>0</v>
      </c>
    </row>
    <row r="133" spans="1:8">
      <c r="A133" s="1" t="s">
        <v>139</v>
      </c>
      <c r="B133" s="1">
        <v>48</v>
      </c>
      <c r="C133" s="1">
        <v>0</v>
      </c>
      <c r="D133" s="1">
        <v>16</v>
      </c>
      <c r="E133" s="1">
        <v>3</v>
      </c>
      <c r="F133" s="1">
        <v>22</v>
      </c>
      <c r="G133" s="1">
        <v>10</v>
      </c>
      <c r="H133" s="1" t="str">
        <f>"2016-09-26 Monday 第五，六节"&amp;CHAR(10)&amp;"2016-10-03 Monday 第五，六节"&amp;CHAR(10)&amp;"2016-10-10 Monday 第五，六节"&amp;CHAR(10)&amp;"2016-09-28 Wednesday 第七，八节"&amp;CHAR(10)&amp;"2016-10-05 Wednesday 第七，八节"&amp;CHAR(10)&amp;"2016-10-12 Wednesday 第七，八节"&amp;CHAR(10)&amp;"2016-11-02 Wednesday 第七，八节"&amp;CHAR(10)&amp;"2016-11-16 Wednesday 第七，八节"&amp;CHAR(10)&amp;"2016-12-07 Wednesday 第七，八节"&amp;CHAR(10)&amp;"2016-12-21 Wednesday 第七，八节"&amp;CHAR(10)&amp;" "</f>
        <v>0</v>
      </c>
    </row>
    <row r="134" spans="1:8">
      <c r="A134" s="1" t="s">
        <v>140</v>
      </c>
      <c r="B134" s="1">
        <v>9</v>
      </c>
      <c r="C134" s="1">
        <v>0</v>
      </c>
      <c r="D134" s="1">
        <v>9</v>
      </c>
      <c r="E134" s="1">
        <v>0</v>
      </c>
      <c r="F134" s="1">
        <v>-16</v>
      </c>
      <c r="G134" s="1">
        <v>16</v>
      </c>
      <c r="H134" s="1" t="str">
        <f>"2016-09-26 Monday 第五，六节"&amp;CHAR(10)&amp;"2016-10-03 Monday 第五，六节"&amp;CHAR(10)&amp;"2016-10-10 Monday 第五，六节"&amp;CHAR(10)&amp;"2016-11-21 Monday 第五，六节"&amp;CHAR(10)&amp;"2016-11-28 Monday 第五，六节"&amp;CHAR(10)&amp;"2016-12-05 Monday 第五，六节"&amp;CHAR(10)&amp;"2016-12-12 Monday 第五，六节"&amp;CHAR(10)&amp;"2016-12-19 Monday 第五，六节"&amp;CHAR(10)&amp;"2016-10-01 Saturday 第七，八节"&amp;CHAR(10)&amp;"2016-10-08 Saturday 第七，八节"&amp;CHAR(10)&amp;"2016-10-15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 "</f>
        <v>0</v>
      </c>
    </row>
    <row r="135" spans="1:8">
      <c r="A135" s="1" t="s">
        <v>141</v>
      </c>
      <c r="B135" s="1">
        <v>0</v>
      </c>
      <c r="C135" s="1">
        <v>0</v>
      </c>
      <c r="D135" s="1">
        <v>0</v>
      </c>
      <c r="E135" s="1">
        <v>0</v>
      </c>
      <c r="F135" s="1">
        <v>-26</v>
      </c>
      <c r="G135" s="1">
        <v>26</v>
      </c>
      <c r="H135" s="1" t="str">
        <f>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第七，八节"&amp;CHAR(10)&amp;"2016-09-29 Thursday 第一，二节"&amp;CHAR(10)&amp;"2016-10-06 Thursday 第一，二节"&amp;CHAR(10)&amp;"2016-10-13 Thursday 第一，二节"&amp;CHAR(10)&amp;"2016-10-20 Thursday 第一，二节"&amp;CHAR(10)&amp;"2016-10-27 Thursday 第一，二节"&amp;CHAR(10)&amp;"2016-11-03 Thursday 第一，二节"&amp;CHAR(10)&amp;"2016-11-10 Thursday 第一，二节"&amp;CHAR(10)&amp;"2016-11-17 Thursday 第一，二节"&amp;CHAR(10)&amp;"2016-11-24 Thursday 第一，二节"&amp;CHAR(10)&amp;"2016-12-01 Thursday 第一，二节"&amp;CHAR(10)&amp;"2016-12-08 Thursday 第一，二节"&amp;CHAR(10)&amp;"2016-12-15 Thursday 第一，二节"&amp;CHAR(10)&amp;"2016-12-22 Thursday 第一，二节"&amp;CHAR(10)&amp;" "</f>
        <v>0</v>
      </c>
    </row>
    <row r="136" spans="1:8">
      <c r="A136" s="1" t="s">
        <v>142</v>
      </c>
      <c r="B136" s="1">
        <v>7</v>
      </c>
      <c r="C136" s="1">
        <v>0</v>
      </c>
      <c r="D136" s="1">
        <v>4</v>
      </c>
      <c r="E136" s="1">
        <v>1</v>
      </c>
      <c r="F136" s="1">
        <v>-19</v>
      </c>
      <c r="G136" s="1">
        <v>22</v>
      </c>
      <c r="H136" s="1" t="str">
        <f>"2016-09-27 Tuesday 第五，六节"&amp;CHAR(10)&amp;"2016-10-04 Tuesday 第五，六节"&amp;CHAR(10)&amp;"2016-10-11 Tuesday 第五，六节"&amp;CHAR(10)&amp;"2016-10-18 Tuesday 第五，六节"&amp;CHAR(10)&amp;"2016-10-25 Tuesday 第五，六节"&amp;CHAR(10)&amp;"2016-11-01 Tuesday 第五，六节"&amp;CHAR(10)&amp;"2016-11-08 Tuesday 第五，六节"&amp;CHAR(10)&amp;"2016-11-15 Tuesday 第五，六节"&amp;CHAR(10)&amp;"2016-11-22 Tuesday 第五，六节"&amp;CHAR(10)&amp;"2016-11-29 Tuesday 第五，六节"&amp;CHAR(10)&amp;"2016-12-06 Tuesday 第五，六节"&amp;CHAR(10)&amp;"2016-12-13 Tuesday 第五，六节"&amp;CHAR(10)&amp;"2016-09-30 Friday 第七，八节"&amp;CHAR(10)&amp;"2016-10-07 Friday 第七，八节"&amp;CHAR(10)&amp;"2016-10-14 Friday 第七，八节"&amp;CHAR(10)&amp;"2016-10-21 Friday 第七，八节"&amp;CHAR(10)&amp;"2016-10-28 Friday 第七，八节"&amp;CHAR(10)&amp;"2016-11-04 Friday 第七，八节"&amp;CHAR(10)&amp;"2016-11-11 Friday 第七，八节"&amp;CHAR(10)&amp;"2016-11-18 Friday 第七，八节"&amp;CHAR(10)&amp;"2016-11-25 Friday 第七，八节"&amp;CHAR(10)&amp;"2016-12-02 Friday 第七，八节"&amp;CHAR(10)&amp;" "</f>
        <v>0</v>
      </c>
    </row>
    <row r="137" spans="1:8">
      <c r="A137" s="1" t="s">
        <v>143</v>
      </c>
      <c r="B137" s="1">
        <v>0</v>
      </c>
      <c r="C137" s="1">
        <v>0</v>
      </c>
      <c r="D137" s="1">
        <v>0</v>
      </c>
      <c r="E137" s="1">
        <v>0</v>
      </c>
      <c r="F137" s="1">
        <v>-25</v>
      </c>
      <c r="G137" s="1">
        <v>25</v>
      </c>
      <c r="H137" s="1" t="str">
        <f>"2016-09-28 Wednesday 第五，六节"&amp;CHAR(10)&amp;"2016-10-05 Wednesday 第五，六节"&amp;CHAR(10)&amp;"2016-10-12 Wednesday 第五，六节"&amp;CHAR(10)&amp;"2016-10-19 Wednesday 第五，六节"&amp;CHAR(10)&amp;"2016-10-26 Wednesday 第五，六节"&amp;CHAR(10)&amp;"2016-11-02 Wednesday 第五，六节"&amp;CHAR(10)&amp;"2016-11-09 Wednesday 第五，六节"&amp;CHAR(10)&amp;"2016-11-16 Wednesday 第五，六节"&amp;CHAR(10)&amp;"2016-11-23 Wednesday 第五，六节"&amp;CHAR(10)&amp;"2016-11-30 Wednesday 第五，六节"&amp;CHAR(10)&amp;"2016-12-07 Wednesday 第五，六节"&amp;CHAR(10)&amp;"2016-12-14 Wednesday 第五，六节"&amp;CHAR(10)&amp;"2016-12-21 Wednesday 第五，六节"&amp;CHAR(10)&amp;"2016-10-01 Saturday 第五，六节"&amp;CHAR(10)&amp;"2016-10-08 Saturday 第五，六节"&amp;CHAR(10)&amp;"2016-10-15 Saturday 第五，六节"&amp;CHAR(10)&amp;"2016-10-22 Saturday 第五，六节"&amp;CHAR(10)&amp;"2016-10-29 Saturday 第五，六节"&amp;CHAR(10)&amp;"2016-11-05 Saturday 第五，六节"&amp;CHAR(10)&amp;"2016-11-12 Saturday 第五，六节"&amp;CHAR(10)&amp;"2016-11-19 Saturday 第五，六节"&amp;CHAR(10)&amp;"2016-11-26 Saturday 第五，六节"&amp;CHAR(10)&amp;"2016-12-03 Saturday 第五，六节"&amp;CHAR(10)&amp;"2016-12-10 Saturday 第五，六节"&amp;CHAR(10)&amp;"2016-12-17 Saturday 第五，六节"&amp;CHAR(10)&amp;" "</f>
        <v>0</v>
      </c>
    </row>
    <row r="138" spans="1:8">
      <c r="A138" s="1" t="s">
        <v>144</v>
      </c>
      <c r="B138" s="1">
        <v>26</v>
      </c>
      <c r="C138" s="1">
        <v>0</v>
      </c>
      <c r="D138" s="1">
        <v>9</v>
      </c>
      <c r="E138" s="1">
        <v>1</v>
      </c>
      <c r="F138" s="1">
        <v>0</v>
      </c>
      <c r="G138" s="1">
        <v>17</v>
      </c>
      <c r="H138" s="1" t="str">
        <f>"2016-09-30 Friday 第五，六节"&amp;CHAR(10)&amp;"2016-10-07 Friday 第五，六节"&amp;CHAR(10)&amp;"2016-10-14 Friday 第五，六节"&amp;CHAR(10)&amp;"2016-10-21 Friday 第五，六节"&amp;CHAR(10)&amp;"2016-11-11 Friday 第五，六节"&amp;CHAR(10)&amp;"2016-11-25 Friday 第五，六节"&amp;CHAR(10)&amp;"2016-12-16 Friday 第五，六节"&amp;CHAR(10)&amp;"2016-12-23 Friday 第五，六节"&amp;CHAR(10)&amp;"2016-09-25 Sunday 第五，六节"&amp;CHAR(10)&amp;"2016-10-02 Sunday 第五，六节"&amp;CHAR(10)&amp;"2016-10-09 Sunday 第五，六节"&amp;CHAR(10)&amp;"2016-10-16 Sunday 第五，六节"&amp;CHAR(10)&amp;"2016-10-23 Sunday 第五，六节"&amp;CHAR(10)&amp;"2016-10-30 Sunday 第五，六节"&amp;CHAR(10)&amp;"2016-11-13 Sunday 第五，六节"&amp;CHAR(10)&amp;"2016-12-04 Sunday 第五，六节"&amp;CHAR(10)&amp;"2016-12-11 Sunday 第五，六节"&amp;CHAR(10)&amp;" "</f>
        <v>0</v>
      </c>
    </row>
    <row r="139" spans="1:8">
      <c r="A139" s="1" t="s">
        <v>145</v>
      </c>
      <c r="B139" s="1">
        <v>3</v>
      </c>
      <c r="C139" s="1">
        <v>0</v>
      </c>
      <c r="D139" s="1">
        <v>3</v>
      </c>
      <c r="E139" s="1">
        <v>0</v>
      </c>
      <c r="F139" s="1">
        <v>-23</v>
      </c>
      <c r="G139" s="1">
        <v>23</v>
      </c>
      <c r="H139" s="1" t="str">
        <f>"2016-09-30 Friday 第五，六节"&amp;CHAR(10)&amp;"2016-10-07 Friday 第五，六节"&amp;CHAR(10)&amp;"2016-10-14 Friday 第五，六节"&amp;CHAR(10)&amp;"2016-10-21 Friday 第五，六节"&amp;CHAR(10)&amp;"2016-11-04 Friday 第五，六节"&amp;CHAR(10)&amp;"2016-11-11 Friday 第五，六节"&amp;CHAR(10)&amp;"2016-11-18 Friday 第五，六节"&amp;CHAR(10)&amp;"2016-11-25 Friday 第五，六节"&amp;CHAR(10)&amp;"2016-12-02 Friday 第五，六节"&amp;CHAR(10)&amp;"2016-12-09 Friday 第五，六节"&amp;CHAR(10)&amp;"2016-12-16 Friday 第五，六节"&amp;CHAR(10)&amp;"2016-12-23 Friday 第五，六节"&amp;CHAR(10)&amp;"2016-09-26 Monday 第七，八节"&amp;CHAR(10)&amp;"2016-10-03 Monday 第七，八节"&amp;CHAR(10)&amp;"2016-10-10 Monday 第七，八节"&amp;CHAR(10)&amp;"2016-10-31 Monday 第七，八节"&amp;CHAR(10)&amp;"2016-11-07 Monday 第七，八节"&amp;CHAR(10)&amp;"2016-11-14 Monday 第七，八节"&amp;CHAR(10)&amp;"2016-11-21 Monday 第七，八节"&amp;CHAR(10)&amp;"2016-11-28 Monday 第七，八节"&amp;CHAR(10)&amp;"2016-12-05 Monday 第七，八节"&amp;CHAR(10)&amp;"2016-12-12 Monday 第七，八节"&amp;CHAR(10)&amp;"2016-12-19 Monday 第七，八节"&amp;CHAR(10)&amp;" "</f>
        <v>0</v>
      </c>
    </row>
    <row r="140" spans="1:8">
      <c r="A140" s="1" t="s">
        <v>146</v>
      </c>
      <c r="B140" s="1">
        <v>14</v>
      </c>
      <c r="C140" s="1">
        <v>0</v>
      </c>
      <c r="D140" s="1">
        <v>12</v>
      </c>
      <c r="E140" s="1">
        <v>0</v>
      </c>
      <c r="F140" s="1">
        <v>-12</v>
      </c>
      <c r="G140" s="1">
        <v>14</v>
      </c>
      <c r="H140" s="1" t="str">
        <f>"2016-09-30 Friday 第五，六节"&amp;CHAR(10)&amp;"2016-10-07 Friday 第五，六节"&amp;CHAR(10)&amp;"2016-10-14 Friday 第五，六节"&amp;CHAR(10)&amp;"2016-10-21 Friday 第五，六节"&amp;CHAR(10)&amp;"2016-12-09 Friday 第五，六节"&amp;CHAR(10)&amp;"2016-12-16 Friday 第五，六节"&amp;CHAR(10)&amp;"2016-12-23 Friday 第五，六节"&amp;CHAR(10)&amp;"2016-09-27 Tuesday 第七，八节"&amp;CHAR(10)&amp;"2016-10-04 Tuesday 第七，八节"&amp;CHAR(10)&amp;"2016-10-11 Tuesday 第七，八节"&amp;CHAR(10)&amp;"2016-11-01 Tuesday 第七，八节"&amp;CHAR(10)&amp;"2016-11-22 Tuesday 第七，八节"&amp;CHAR(10)&amp;"2016-12-13 Tuesday 第七，八节"&amp;CHAR(10)&amp;"2016-12-20 Tuesday 第七，八节"&amp;CHAR(10)&amp;" "</f>
        <v>0</v>
      </c>
    </row>
    <row r="141" spans="1:8">
      <c r="A141" s="1" t="s">
        <v>147</v>
      </c>
      <c r="B141" s="1">
        <v>34</v>
      </c>
      <c r="C141" s="1">
        <v>0</v>
      </c>
      <c r="D141" s="1">
        <v>11</v>
      </c>
      <c r="E141" s="1">
        <v>2</v>
      </c>
      <c r="F141" s="1">
        <v>9</v>
      </c>
      <c r="G141" s="1">
        <v>14</v>
      </c>
      <c r="H141" s="1" t="str">
        <f>"2016-09-26 Monday 第三，四节"&amp;CHAR(10)&amp;"2016-10-03 Monday 第三，四节"&amp;CHAR(10)&amp;"2016-10-10 Monday 第三，四节"&amp;CHAR(10)&amp;"2016-11-14 Monday 第三，四节"&amp;CHAR(10)&amp;"2016-11-28 Monday 第三，四节"&amp;CHAR(10)&amp;"2016-12-05 Monday 第三，四节"&amp;CHAR(10)&amp;"2016-12-19 Monday 第三，四节"&amp;CHAR(10)&amp;"2016-10-01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第三，四节"&amp;CHAR(10)&amp;"2016-11-26 Saturday 第三，四节"&amp;CHAR(10)&amp;"2016-12-03 Saturday 第三，四节"&amp;CHAR(10)&amp;" "</f>
        <v>0</v>
      </c>
    </row>
    <row r="142" spans="1:8">
      <c r="A142" s="1" t="s">
        <v>148</v>
      </c>
      <c r="B142" s="1">
        <v>44</v>
      </c>
      <c r="C142" s="1">
        <v>0</v>
      </c>
      <c r="D142" s="1">
        <v>7</v>
      </c>
      <c r="E142" s="1">
        <v>2</v>
      </c>
      <c r="F142" s="1">
        <v>18</v>
      </c>
      <c r="G142" s="1">
        <v>19</v>
      </c>
      <c r="H142" s="1" t="str">
        <f>"2016-09-26 Monday 第三，四节"&amp;CHAR(10)&amp;"2016-10-03 Monday 第三，四节"&amp;CHAR(10)&amp;"2016-10-10 Monday 第三，四节"&amp;CHAR(10)&amp;"2016-10-31 Monday 第三，四节"&amp;CHAR(10)&amp;"2016-11-14 Monday 第三，四节"&amp;CHAR(10)&amp;"2016-11-21 Monday 第三，四节"&amp;CHAR(10)&amp;"2016-12-12 Monday 第三，四节"&amp;CHAR(10)&amp;"2016-09-30 Friday 第三，四节"&amp;CHAR(10)&amp;"2016-10-07 Friday 第三，四节"&amp;CHAR(10)&amp;"2016-10-14 Friday 第三，四节"&amp;CHAR(10)&amp;"2016-10-21 Friday 第三，四节"&amp;CHAR(10)&amp;"2016-10-28 Friday 第三，四节"&amp;CHAR(10)&amp;"2016-11-04 Friday 第三，四节"&amp;CHAR(10)&amp;"2016-11-11 Friday 第三，四节"&amp;CHAR(10)&amp;"2016-11-18 Friday 第三，四节"&amp;CHAR(10)&amp;"2016-11-25 Friday 第三，四节"&amp;CHAR(10)&amp;"2016-12-02 Friday 第三，四节"&amp;CHAR(10)&amp;"2016-12-09 Friday 第三，四节"&amp;CHAR(10)&amp;"2016-12-16 Friday 第三，四节"&amp;CHAR(10)&amp;" "</f>
        <v>0</v>
      </c>
    </row>
    <row r="143" spans="1:8">
      <c r="A143" s="1" t="s">
        <v>149</v>
      </c>
      <c r="B143" s="1">
        <v>34</v>
      </c>
      <c r="C143" s="1">
        <v>0</v>
      </c>
      <c r="D143" s="1">
        <v>3</v>
      </c>
      <c r="E143" s="1">
        <v>3</v>
      </c>
      <c r="F143" s="1">
        <v>8</v>
      </c>
      <c r="G143" s="1">
        <v>23</v>
      </c>
      <c r="H143" s="1" t="str">
        <f>"2016-09-27 Tuesday 第三，四节"&amp;CHAR(10)&amp;"2016-10-04 Tuesday 第三，四节"&amp;CHAR(10)&amp;"2016-10-11 Tuesday 第三，四节"&amp;CHAR(10)&amp;"2016-10-18 Tuesday 第三，四节"&amp;CHAR(10)&amp;"2016-11-01 Tuesday 第三，四节"&amp;CHAR(10)&amp;"2016-11-08 Tuesday 第三，四节"&amp;CHAR(10)&amp;"2016-11-15 Tuesday 第三，四节"&amp;CHAR(10)&amp;"2016-11-29 Tuesday 第三，四节"&amp;CHAR(10)&amp;"2016-12-06 Tuesday 第三，四节"&amp;CHAR(10)&amp;"2016-12-13 Tuesday 第三，四节"&amp;CHAR(10)&amp;"2016-12-20 Tuesday 第三，四节"&amp;CHAR(10)&amp;"2016-09-28 Wednesday 第七，八节"&amp;CHAR(10)&amp;"2016-10-05 Wednesday 第七，八节"&amp;CHAR(10)&amp;"2016-10-12 Wednesday 第七，八节"&amp;CHAR(10)&amp;"2016-10-19 Wednesday 第七，八节"&amp;CHAR(10)&amp;"2016-11-02 Wednesday 第七，八节"&amp;CHAR(10)&amp;"2016-11-09 Wednesday 第七，八节"&amp;CHAR(10)&amp;"2016-11-16 Wednesday 第七，八节"&amp;CHAR(10)&amp;"2016-11-23 Wednesday 第七，八节"&amp;CHAR(10)&amp;"2016-11-30 Wednesday 第七，八节"&amp;CHAR(10)&amp;"2016-12-07 Wednesday 第七，八节"&amp;CHAR(10)&amp;"2016-12-14 Wednesday 第七，八节"&amp;CHAR(10)&amp;"2016-12-21 Wednesday 第七，八节"&amp;CHAR(10)&amp;" "</f>
        <v>0</v>
      </c>
    </row>
    <row r="144" spans="1:8">
      <c r="A144" s="1" t="s">
        <v>150</v>
      </c>
      <c r="B144" s="1">
        <v>2</v>
      </c>
      <c r="C144" s="1">
        <v>0</v>
      </c>
      <c r="D144" s="1">
        <v>0</v>
      </c>
      <c r="E144" s="1">
        <v>0</v>
      </c>
      <c r="F144" s="1">
        <v>-50</v>
      </c>
      <c r="G144" s="1">
        <v>52</v>
      </c>
      <c r="H144" s="1" t="str">
        <f>"2016-09-27 Tuesday 第一，二节"&amp;CHAR(10)&amp;"2016-10-04 Tuesday 第一，二节"&amp;CHAR(10)&amp;"2016-10-11 Tuesday 第一，二节"&amp;CHAR(10)&amp;"2016-10-18 Tuesday 第一，二节"&amp;CHAR(10)&amp;"2016-10-25 Tuesday 第一，二节"&amp;CHAR(10)&amp;"2016-11-01 Tuesday 第一，二节"&amp;CHAR(10)&amp;"2016-11-08 Tuesday 第一，二节"&amp;CHAR(10)&amp;"2016-11-15 Tuesday 第一，二节"&amp;CHAR(10)&amp;"2016-11-22 Tuesday 第一，二节"&amp;CHAR(10)&amp;"2016-11-29 Tuesday 第一，二节"&amp;CHAR(10)&amp;"2016-12-06 Tuesday 第一，二节"&amp;CHAR(10)&amp;"2016-12-13 Tuesday 第一，二节"&amp;CHAR(10)&amp;"2016-12-20 Tuesday 第一，二节"&amp;CHAR(10)&amp;"2016-09-28 Wednesday 第一，二节"&amp;CHAR(10)&amp;"2016-10-05 Wednesday 第一，二节"&amp;CHAR(10)&amp;"2016-10-12 Wednesday 第一，二节"&amp;CHAR(10)&amp;"2016-10-19 Wednesday 第一，二节"&amp;CHAR(10)&amp;"2016-10-26 Wednesday 第一，二节"&amp;CHAR(10)&amp;"2016-11-02 Wednesday 第一，二节"&amp;CHAR(10)&amp;"2016-11-09 Wednesday 第一，二节"&amp;CHAR(10)&amp;"2016-11-16 Wednesday 第一，二节"&amp;CHAR(10)&amp;"2016-11-23 Wednesday 第一，二节"&amp;CHAR(10)&amp;"2016-11-30 Wednesday 第一，二节"&amp;CHAR(10)&amp;"2016-12-07 Wednesday 第一，二节"&amp;CHAR(10)&amp;"2016-12-14 Wednesday 第一，二节"&amp;CHAR(10)&amp;"2016-12-21 Wednesday 第一，二节"&amp;CHAR(10)&amp;"2016-09-28 Wednesday 第三，四节"&amp;CHAR(10)&amp;"2016-10-05 Wednesday 第三，四节"&amp;CHAR(10)&amp;"2016-10-12 Wednesday 第三，四节"&amp;CHAR(10)&amp;"2016-10-19 Wednesday 第三，四节"&amp;CHAR(10)&amp;"2016-10-26 Wednesday 第三，四节"&amp;CHAR(10)&amp;"2016-11-02 Wednesday 第三，四节"&amp;CHAR(10)&amp;"2016-11-09 Wednesday 第三，四节"&amp;CHAR(10)&amp;"2016-11-16 Wednesday 第三，四节"&amp;CHAR(10)&amp;"2016-11-23 Wednesday 第三，四节"&amp;CHAR(10)&amp;"2016-11-30 Wednesday 第三，四节"&amp;CHAR(10)&amp;"2016-12-07 Wednesday 第三，四节"&amp;CHAR(10)&amp;"2016-12-14 Wednesday 第三，四节"&amp;CHAR(10)&amp;"2016-12-21 Wednesday 第三，四节"&amp;CHAR(10)&amp;"2016-09-29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145" spans="1:8">
      <c r="A145" s="1" t="s">
        <v>151</v>
      </c>
      <c r="B145" s="1">
        <v>14</v>
      </c>
      <c r="C145" s="1">
        <v>0</v>
      </c>
      <c r="D145" s="1">
        <v>10</v>
      </c>
      <c r="E145" s="1">
        <v>1</v>
      </c>
      <c r="F145" s="1">
        <v>-11</v>
      </c>
      <c r="G145" s="1">
        <v>15</v>
      </c>
      <c r="H145" s="1" t="str">
        <f>"2016-09-28 Wednesday 第一，二节"&amp;CHAR(10)&amp;"2016-10-05 Wednesday 第一，二节"&amp;CHAR(10)&amp;"2016-10-12 Wednesday 第一，二节"&amp;CHAR(10)&amp;"2016-11-23 Wednesday 第一，二节"&amp;CHAR(10)&amp;"2016-11-30 Wednesday 第一，二节"&amp;CHAR(10)&amp;"2016-12-07 Wednesday 第一，二节"&amp;CHAR(10)&amp;"2016-12-14 Wednesday 第一，二节"&amp;CHAR(10)&amp;"2016-12-21 Wednesday 第一，二节"&amp;CHAR(10)&amp;"2016-10-01 Saturday 第一，二节"&amp;CHAR(10)&amp;"2016-10-08 Saturday 第一，二节"&amp;CHAR(10)&amp;"2016-10-15 Saturday 第一，二节"&amp;CHAR(10)&amp;"2016-11-26 Saturday 第一，二节"&amp;CHAR(10)&amp;"2016-12-03 Saturday 第一，二节"&amp;CHAR(10)&amp;"2016-12-10 Saturday 第一，二节"&amp;CHAR(10)&amp;"2016-12-17 Saturday 第一，二节"&amp;CHAR(10)&amp;" "</f>
        <v>0</v>
      </c>
    </row>
    <row r="146" spans="1:8">
      <c r="A146" s="1" t="s">
        <v>152</v>
      </c>
      <c r="B146" s="1">
        <v>25</v>
      </c>
      <c r="C146" s="1">
        <v>0</v>
      </c>
      <c r="D146" s="1">
        <v>8</v>
      </c>
      <c r="E146" s="1">
        <v>4</v>
      </c>
      <c r="F146" s="1">
        <v>-1</v>
      </c>
      <c r="G146" s="1">
        <v>18</v>
      </c>
      <c r="H146" s="1" t="str">
        <f>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第三，四节"&amp;CHAR(10)&amp;"2016-11-10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第三，四节"&amp;CHAR(10)&amp;"2016-09-30 Friday 第一，二节"&amp;CHAR(10)&amp;"2016-10-07 Friday 第一，二节"&amp;CHAR(10)&amp;"2016-10-14 Friday 第一，二节"&amp;CHAR(10)&amp;"2016-10-21 Friday 第一，二节"&amp;CHAR(10)&amp;"2016-12-02 Friday 第一，二节"&amp;CHAR(10)&amp;"2016-12-23 Friday 第一，二节"&amp;CHAR(10)&amp;" "</f>
        <v>0</v>
      </c>
    </row>
    <row r="147" spans="1:8">
      <c r="A147" s="1" t="s">
        <v>153</v>
      </c>
      <c r="B147" s="1">
        <v>27</v>
      </c>
      <c r="C147" s="1">
        <v>0</v>
      </c>
      <c r="D147" s="1">
        <v>7</v>
      </c>
      <c r="E147" s="1">
        <v>2</v>
      </c>
      <c r="F147" s="1">
        <v>1</v>
      </c>
      <c r="G147" s="1">
        <v>19</v>
      </c>
      <c r="H147" s="1" t="str">
        <f>"2016-09-26 Monday 第三，四节"&amp;CHAR(10)&amp;"2016-10-03 Monday 第三，四节"&amp;CHAR(10)&amp;"2016-10-10 Monday 第三，四节"&amp;CHAR(10)&amp;"2016-10-17 Monday 第三，四节"&amp;CHAR(10)&amp;"2016-10-24 Monday 第三，四节"&amp;CHAR(10)&amp;"2016-11-14 Monday 第三，四节"&amp;CHAR(10)&amp;"2016-11-28 Monday 第三，四节"&amp;CHAR(10)&amp;"2016-12-05 Monday 第三，四节"&amp;CHAR(10)&amp;"2016-12-12 Monday 第三，四节"&amp;CHAR(10)&amp;"2016-12-19 Monday 第三，四节"&amp;CHAR(10)&amp;"2016-09-30 Friday 第七，八节"&amp;CHAR(10)&amp;"2016-10-07 Friday 第七，八节"&amp;CHAR(10)&amp;"2016-10-14 Friday 第七，八节"&amp;CHAR(10)&amp;"2016-10-21 Friday 第七，八节"&amp;CHAR(10)&amp;"2016-11-04 Friday 第七，八节"&amp;CHAR(10)&amp;"2016-11-11 Friday 第七，八节"&amp;CHAR(10)&amp;"2016-11-18 Friday 第七，八节"&amp;CHAR(10)&amp;"2016-12-02 Friday 第七，八节"&amp;CHAR(10)&amp;"2016-12-09 Friday 第七，八节"&amp;CHAR(10)&amp;" "</f>
        <v>0</v>
      </c>
    </row>
    <row r="148" spans="1:8">
      <c r="A148" s="1" t="s">
        <v>154</v>
      </c>
      <c r="B148" s="1">
        <v>24</v>
      </c>
      <c r="C148" s="1">
        <v>0</v>
      </c>
      <c r="D148" s="1">
        <v>13</v>
      </c>
      <c r="E148" s="1">
        <v>2</v>
      </c>
      <c r="F148" s="1">
        <v>-2</v>
      </c>
      <c r="G148" s="1">
        <v>13</v>
      </c>
      <c r="H148" s="1" t="str">
        <f>"2016-09-28 Wednesday 第三，四节"&amp;CHAR(10)&amp;"2016-10-05 Wednesday 第三，四节"&amp;CHAR(10)&amp;"2016-10-12 Wednesday 第三，四节"&amp;CHAR(10)&amp;"2016-10-19 Wednesday 第三，四节"&amp;CHAR(10)&amp;"2016-10-26 Wednesday 第三，四节"&amp;CHAR(10)&amp;"2016-11-02 Wednesday 第三，四节"&amp;CHAR(10)&amp;"2016-09-30 Friday 第三，四节"&amp;CHAR(10)&amp;"2016-10-07 Friday 第三，四节"&amp;CHAR(10)&amp;"2016-10-14 Friday 第三，四节"&amp;CHAR(10)&amp;"2016-10-21 Friday 第三，四节"&amp;CHAR(10)&amp;"2016-10-28 Friday 第三，四节"&amp;CHAR(10)&amp;"2016-12-16 Friday 第三，四节"&amp;CHAR(10)&amp;"2016-12-23 Friday 第三，四节"&amp;CHAR(10)&amp;" "</f>
        <v>0</v>
      </c>
    </row>
    <row r="149" spans="1:8">
      <c r="A149" s="1" t="s">
        <v>155</v>
      </c>
      <c r="B149" s="1">
        <v>15</v>
      </c>
      <c r="C149" s="1">
        <v>0</v>
      </c>
      <c r="D149" s="1">
        <v>8</v>
      </c>
      <c r="E149" s="1">
        <v>1</v>
      </c>
      <c r="F149" s="1">
        <v>-10</v>
      </c>
      <c r="G149" s="1">
        <v>17</v>
      </c>
      <c r="H149" s="1" t="str">
        <f>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第五，六节"&amp;CHAR(10)&amp;"2016-12-15 Thursday 第五，六节"&amp;CHAR(10)&amp;"2016-12-22 Thursday 第五，六节"&amp;CHAR(10)&amp;"2016-10-01 Saturday 第五，六节"&amp;CHAR(10)&amp;"2016-10-08 Saturday 第五，六节"&amp;CHAR(10)&amp;"2016-10-15 Saturday 第五，六节"&amp;CHAR(10)&amp;"2016-11-05 Saturday 第五，六节"&amp;CHAR(10)&amp;"2016-11-12 Saturday 第五，六节"&amp;CHAR(10)&amp;"2016-12-03 Saturday 第五，六节"&amp;CHAR(10)&amp;" "</f>
        <v>0</v>
      </c>
    </row>
    <row r="150" spans="1:8">
      <c r="A150" s="1" t="s">
        <v>156</v>
      </c>
      <c r="B150" s="1">
        <v>14</v>
      </c>
      <c r="C150" s="1">
        <v>0</v>
      </c>
      <c r="D150" s="1">
        <v>4</v>
      </c>
      <c r="E150" s="1">
        <v>2</v>
      </c>
      <c r="F150" s="1">
        <v>-12</v>
      </c>
      <c r="G150" s="1">
        <v>22</v>
      </c>
      <c r="H150" s="1" t="str">
        <f>"2016-09-27 Tuesday 第一，二节"&amp;CHAR(10)&amp;"2016-10-04 Tuesday 第一，二节"&amp;CHAR(10)&amp;"2016-10-11 Tuesday 第一，二节"&amp;CHAR(10)&amp;"2016-10-18 Tuesday 第一，二节"&amp;CHAR(10)&amp;"2016-10-25 Tuesday 第一，二节"&amp;CHAR(10)&amp;"2016-11-01 Tuesday 第一，二节"&amp;CHAR(10)&amp;"2016-11-08 Tuesday 第一，二节"&amp;CHAR(10)&amp;"2016-11-15 Tuesday 第一，二节"&amp;CHAR(10)&amp;"2016-11-22 Tuesday 第一，二节"&amp;CHAR(10)&amp;"2016-11-29 Tuesday 第一，二节"&amp;CHAR(10)&amp;"2016-12-06 Tuesday 第一，二节"&amp;CHAR(10)&amp;"2016-12-13 Tuesday 第一，二节"&amp;CHAR(10)&amp;"2016-12-20 Tuesday 第一，二节"&amp;CHAR(10)&amp;"2016-09-29 Thursday 第一，二节"&amp;CHAR(10)&amp;"2016-10-06 Thursday 第一，二节"&amp;CHAR(10)&amp;"2016-10-13 Thursday 第一，二节"&amp;CHAR(10)&amp;"2016-10-20 Thursday 第一，二节"&amp;CHAR(10)&amp;"2016-11-24 Thursday 第一，二节"&amp;CHAR(10)&amp;"2016-12-01 Thursday 第一，二节"&amp;CHAR(10)&amp;"2016-12-08 Thursday 第一，二节"&amp;CHAR(10)&amp;"2016-12-15 Thursday 第一，二节"&amp;CHAR(10)&amp;"2016-12-22 Thursday 第一，二节"&amp;CHAR(10)&amp;" "</f>
        <v>0</v>
      </c>
    </row>
    <row r="151" spans="1:8">
      <c r="A151" s="1" t="s">
        <v>157</v>
      </c>
      <c r="B151" s="1">
        <v>21</v>
      </c>
      <c r="C151" s="1">
        <v>0</v>
      </c>
      <c r="D151" s="1">
        <v>7</v>
      </c>
      <c r="E151" s="1">
        <v>0</v>
      </c>
      <c r="F151" s="1">
        <v>-4</v>
      </c>
      <c r="G151" s="1">
        <v>18</v>
      </c>
      <c r="H151" s="1" t="str">
        <f>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第七，八节"&amp;CHAR(10)&amp;"2016-09-25 Sunday 第一，二节"&amp;CHAR(10)&amp;"2016-10-02 Sunday 第一，二节"&amp;CHAR(10)&amp;"2016-10-09 Sunday 第一，二节"&amp;CHAR(10)&amp;"2016-10-16 Sunday 第一，二节"&amp;CHAR(10)&amp;"2016-11-06 Sunday 第一，二节"&amp;CHAR(10)&amp;"2016-11-13 Sunday 第一，二节"&amp;CHAR(10)&amp;" "</f>
        <v>0</v>
      </c>
    </row>
    <row r="152" spans="1:8">
      <c r="A152" s="1" t="s">
        <v>158</v>
      </c>
      <c r="B152" s="1">
        <v>12</v>
      </c>
      <c r="C152" s="1">
        <v>0</v>
      </c>
      <c r="D152" s="1">
        <v>5</v>
      </c>
      <c r="E152" s="1">
        <v>0</v>
      </c>
      <c r="F152" s="1">
        <v>-13</v>
      </c>
      <c r="G152" s="1">
        <v>20</v>
      </c>
      <c r="H152" s="1" t="str">
        <f>"2016-09-29 Thursday 第五，六节"&amp;CHAR(10)&amp;"2016-10-06 Thursday 第五，六节"&amp;CHAR(10)&amp;"2016-10-13 Thursday 第五，六节"&amp;CHAR(10)&amp;"2016-10-20 Thursday 第五，六节"&amp;CHAR(10)&amp;"2016-11-03 Thursday 第五，六节"&amp;CHAR(10)&amp;"2016-11-17 Thursday 第五，六节"&amp;CHAR(10)&amp;"2016-11-24 Thursday 第五，六节"&amp;CHAR(10)&amp;"2016-12-15 Thursday 第五，六节"&amp;CHAR(10)&amp;"2016-12-22 Thursday 第五，六节"&amp;CHAR(10)&amp;"2016-10-01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第七，八节"&amp;CHAR(10)&amp;"2016-12-03 Saturday 第七，八节"&amp;CHAR(10)&amp;"2016-12-17 Saturday 第七，八节"&amp;CHAR(10)&amp;" "</f>
        <v>0</v>
      </c>
    </row>
    <row r="153" spans="1:8">
      <c r="A153" s="1" t="s">
        <v>159</v>
      </c>
      <c r="B153" s="1">
        <v>23</v>
      </c>
      <c r="C153" s="1">
        <v>0</v>
      </c>
      <c r="D153" s="1">
        <v>13</v>
      </c>
      <c r="E153" s="1">
        <v>1</v>
      </c>
      <c r="F153" s="1">
        <v>-2</v>
      </c>
      <c r="G153" s="1">
        <v>12</v>
      </c>
      <c r="H153" s="1" t="str">
        <f>"2016-10-01 Saturday 第五，六节"&amp;CHAR(10)&amp;"2016-10-08 Saturday 第五，六节"&amp;CHAR(10)&amp;"2016-10-15 Saturday 第五，六节"&amp;CHAR(10)&amp;"2016-11-26 Saturday 第五，六节"&amp;CHAR(10)&amp;"2016-12-17 Saturday 第五，六节"&amp;CHAR(10)&amp;"2016-09-25 Sunday 第五，六节"&amp;CHAR(10)&amp;"2016-10-02 Sunday 第五，六节"&amp;CHAR(10)&amp;"2016-10-09 Sunday 第五，六节"&amp;CHAR(10)&amp;"2016-10-16 Sunday 第五，六节"&amp;CHAR(10)&amp;"2016-11-13 Sunday 第五，六节"&amp;CHAR(10)&amp;"2016-11-27 Sunday 第五，六节"&amp;CHAR(10)&amp;"2016-12-18 Sunday 第五，六节"&amp;CHAR(10)&amp;" "</f>
        <v>0</v>
      </c>
    </row>
    <row r="154" spans="1:8">
      <c r="A154" s="1" t="s">
        <v>160</v>
      </c>
      <c r="B154" s="1">
        <v>19</v>
      </c>
      <c r="C154" s="1">
        <v>0</v>
      </c>
      <c r="D154" s="1">
        <v>9</v>
      </c>
      <c r="E154" s="1">
        <v>0</v>
      </c>
      <c r="F154" s="1">
        <v>-6</v>
      </c>
      <c r="G154" s="1">
        <v>16</v>
      </c>
      <c r="H154" s="1" t="str">
        <f>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第七，八节"&amp;CHAR(10)&amp;"2016-11-26 Saturday 第七，八节"&amp;CHAR(10)&amp;"2016-12-10 Saturday 第七，八节"&amp;CHAR(10)&amp;"2016-09-25 Sunday 第一，二节"&amp;CHAR(10)&amp;"2016-10-02 Sunday 第一，二节"&amp;CHAR(10)&amp;"2016-10-09 Sunday 第一，二节"&amp;CHAR(10)&amp;"2016-10-16 Sunday 第一，二节"&amp;CHAR(10)&amp;"2016-11-06 Sunday 第一，二节"&amp;CHAR(10)&amp;"2016-11-13 Sunday 第一，二节"&amp;CHAR(10)&amp;"2016-12-18 Sunday 第一，二节"&amp;CHAR(10)&amp;" "</f>
        <v>0</v>
      </c>
    </row>
    <row r="155" spans="1:8">
      <c r="A155" s="1" t="s">
        <v>161</v>
      </c>
      <c r="B155" s="1">
        <v>23</v>
      </c>
      <c r="C155" s="1">
        <v>0</v>
      </c>
      <c r="D155" s="1">
        <v>13</v>
      </c>
      <c r="E155" s="1">
        <v>3</v>
      </c>
      <c r="F155" s="1">
        <v>-3</v>
      </c>
      <c r="G155" s="1">
        <v>13</v>
      </c>
      <c r="H155" s="1" t="str">
        <f>"2016-09-29 Thursday 第五，六节"&amp;CHAR(10)&amp;"2016-10-06 Thursday 第五，六节"&amp;CHAR(10)&amp;"2016-10-13 Thursday 第五，六节"&amp;CHAR(10)&amp;"2016-12-15 Thursday 第五，六节"&amp;CHAR(10)&amp;"2016-12-22 Thursday 第五，六节"&amp;CHAR(10)&amp;"2016-09-25 Sunday 第三，四节"&amp;CHAR(10)&amp;"2016-10-02 Sunday 第三，四节"&amp;CHAR(10)&amp;"2016-10-09 Sunday 第三，四节"&amp;CHAR(10)&amp;"2016-10-16 Sunday 第三，四节"&amp;CHAR(10)&amp;"2016-11-13 Sunday 第三，四节"&amp;CHAR(10)&amp;"2016-11-20 Sunday 第三，四节"&amp;CHAR(10)&amp;"2016-11-27 Sunday 第三，四节"&amp;CHAR(10)&amp;"2016-12-11 Sunday 第三，四节"&amp;CHAR(10)&amp;" "</f>
        <v>0</v>
      </c>
    </row>
    <row r="156" spans="1:8">
      <c r="A156" s="1" t="s">
        <v>162</v>
      </c>
      <c r="B156" s="1">
        <v>14</v>
      </c>
      <c r="C156" s="1">
        <v>0</v>
      </c>
      <c r="D156" s="1">
        <v>9</v>
      </c>
      <c r="E156" s="1">
        <v>0</v>
      </c>
      <c r="F156" s="1">
        <v>-12</v>
      </c>
      <c r="G156" s="1">
        <v>17</v>
      </c>
      <c r="H156" s="1" t="str">
        <f>"2016-09-29 Thursday 第七，八节"&amp;CHAR(10)&amp;"2016-10-06 Thursday 第七，八节"&amp;CHAR(10)&amp;"2016-10-13 Thursday 第七，八节"&amp;CHAR(10)&amp;"2016-10-20 Thursday 第七，八节"&amp;CHAR(10)&amp;"2016-11-10 Thursday 第七，八节"&amp;CHAR(10)&amp;"2016-11-17 Thursday 第七，八节"&amp;CHAR(10)&amp;"2016-12-15 Thursday 第七，八节"&amp;CHAR(10)&amp;"2016-12-22 Thursday 第七，八节"&amp;CHAR(10)&amp;"2016-09-25 Sunday 第三，四节"&amp;CHAR(10)&amp;"2016-10-02 Sunday 第三，四节"&amp;CHAR(10)&amp;"2016-10-09 Sunday 第三，四节"&amp;CHAR(10)&amp;"2016-10-16 Sunday 第三，四节"&amp;CHAR(10)&amp;"2016-11-06 Sunday 第三，四节"&amp;CHAR(10)&amp;"2016-11-20 Sunday 第三，四节"&amp;CHAR(10)&amp;"2016-11-27 Sunday 第三，四节"&amp;CHAR(10)&amp;"2016-12-11 Sunday 第三，四节"&amp;CHAR(10)&amp;"2016-12-18 Sunday 第三，四节"&amp;CHAR(10)&amp;" "</f>
        <v>0</v>
      </c>
    </row>
    <row r="157" spans="1:8">
      <c r="A157" s="1" t="s">
        <v>163</v>
      </c>
      <c r="B157" s="1">
        <v>1</v>
      </c>
      <c r="C157" s="1">
        <v>0</v>
      </c>
      <c r="D157" s="1">
        <v>1</v>
      </c>
      <c r="E157" s="1">
        <v>0</v>
      </c>
      <c r="F157" s="1">
        <v>-24</v>
      </c>
      <c r="G157" s="1">
        <v>24</v>
      </c>
      <c r="H157" s="1" t="str">
        <f>"2016-09-29 Thursday 第五，六节"&amp;CHAR(10)&amp;"2016-10-06 Thursday 第五，六节"&amp;CHAR(10)&amp;"2016-10-13 Thursday 第五，六节"&amp;CHAR(10)&amp;"2016-10-20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 "</f>
        <v>0</v>
      </c>
    </row>
    <row r="158" spans="1:8">
      <c r="A158" s="1" t="s">
        <v>164</v>
      </c>
      <c r="B158" s="1">
        <v>11</v>
      </c>
      <c r="C158" s="1">
        <v>0</v>
      </c>
      <c r="D158" s="1">
        <v>3</v>
      </c>
      <c r="E158" s="1">
        <v>5</v>
      </c>
      <c r="F158" s="1">
        <v>-15</v>
      </c>
      <c r="G158" s="1">
        <v>23</v>
      </c>
      <c r="H158" s="1" t="str">
        <f>"2016-09-27 Tuesday 第五，六节"&amp;CHAR(10)&amp;"2016-10-04 Tuesday 第五，六节"&amp;CHAR(10)&amp;"2016-10-11 Tuesday 第五，六节"&amp;CHAR(10)&amp;"2016-11-08 Tuesday 第五，六节"&amp;CHAR(10)&amp;"2016-11-15 Tuesday 第五，六节"&amp;CHAR(10)&amp;"2016-11-22 Tuesday 第五，六节"&amp;CHAR(10)&amp;"2016-11-29 Tuesday 第五，六节"&amp;CHAR(10)&amp;"2016-12-06 Tuesday 第五，六节"&amp;CHAR(10)&amp;"2016-12-13 Tuesday 第五，六节"&amp;CHAR(10)&amp;"2016-12-20 Tuesday 第五，六节"&amp;CHAR(10)&amp;"2016-09-25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第七，八节"&amp;CHAR(10)&amp;"2016-10-30 Sunday 第七，八节"&amp;CHAR(10)&amp;"2016-11-06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159" spans="1:8">
      <c r="A159" s="1" t="s">
        <v>165</v>
      </c>
      <c r="B159" s="1">
        <v>91</v>
      </c>
      <c r="C159" s="1">
        <v>0</v>
      </c>
      <c r="D159" s="1">
        <v>17</v>
      </c>
      <c r="E159" s="1">
        <v>11</v>
      </c>
      <c r="F159" s="1">
        <v>65</v>
      </c>
      <c r="G159" s="1">
        <v>9</v>
      </c>
      <c r="H159" s="1" t="str">
        <f>"2016-09-26 Monday 第七，八节"&amp;CHAR(10)&amp;"2016-10-03 Monday 第七，八节"&amp;CHAR(10)&amp;"2016-10-10 Monday 第七，八节"&amp;CHAR(10)&amp;"2016-12-05 Monday 第七，八节"&amp;CHAR(10)&amp;"2016-09-30 Friday 第一，二节"&amp;CHAR(10)&amp;"2016-10-07 Friday 第一，二节"&amp;CHAR(10)&amp;"2016-10-14 Friday 第一，二节"&amp;CHAR(10)&amp;"2016-10-21 Friday 第一，二节"&amp;CHAR(10)&amp;"2016-11-25 Friday 第一，二节"&amp;CHAR(10)&amp;" "</f>
        <v>0</v>
      </c>
    </row>
    <row r="160" spans="1:8">
      <c r="A160" s="1" t="s">
        <v>166</v>
      </c>
      <c r="B160" s="1">
        <v>78</v>
      </c>
      <c r="C160" s="1">
        <v>0</v>
      </c>
      <c r="D160" s="1">
        <v>8</v>
      </c>
      <c r="E160" s="1">
        <v>8</v>
      </c>
      <c r="F160" s="1">
        <v>52</v>
      </c>
      <c r="G160" s="1">
        <v>18</v>
      </c>
      <c r="H160" s="1" t="str">
        <f>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第三，四节"&amp;CHAR(10)&amp;"2016-09-26 Monday 第一，二节"&amp;CHAR(10)&amp;"2016-10-03 Monday 第一，二节"&amp;CHAR(10)&amp;"2016-10-10 Monday 第一，二节"&amp;CHAR(10)&amp;"2016-10-17 Monday 第一，二节"&amp;CHAR(10)&amp;"2016-10-31 Monday 第一，二节"&amp;CHAR(10)&amp;"2016-11-21 Monday 第一，二节"&amp;CHAR(10)&amp;" "</f>
        <v>0</v>
      </c>
    </row>
    <row r="161" spans="1:8">
      <c r="A161" s="1" t="s">
        <v>167</v>
      </c>
      <c r="B161" s="1">
        <v>15</v>
      </c>
      <c r="C161" s="1">
        <v>0</v>
      </c>
      <c r="D161" s="1">
        <v>15</v>
      </c>
      <c r="E161" s="1">
        <v>0</v>
      </c>
      <c r="F161" s="1">
        <v>-11</v>
      </c>
      <c r="G161" s="1">
        <v>11</v>
      </c>
      <c r="H161" s="1" t="str">
        <f>"2016-09-29 Thursday 第五，六节"&amp;CHAR(10)&amp;"2016-10-06 Thursday 第五，六节"&amp;CHAR(10)&amp;"2016-10-13 Thursday 第五，六节"&amp;CHAR(10)&amp;"2016-10-20 Thursday 第五，六节"&amp;CHAR(10)&amp;"2016-11-10 Thursday 第五，六节"&amp;CHAR(10)&amp;"2016-12-15 Thursday 第五，六节"&amp;CHAR(10)&amp;"2016-12-22 Thursday 第五，六节"&amp;CHAR(10)&amp;"2016-09-25 Sunday 第五，六节"&amp;CHAR(10)&amp;"2016-10-02 Sunday 第五，六节"&amp;CHAR(10)&amp;"2016-10-09 Sunday 第五，六节"&amp;CHAR(10)&amp;"2016-10-16 Sunday 第五，六节"&amp;CHAR(10)&amp;" "</f>
        <v>0</v>
      </c>
    </row>
    <row r="162" spans="1:8">
      <c r="A162" s="1" t="s">
        <v>168</v>
      </c>
      <c r="B162" s="1">
        <v>24</v>
      </c>
      <c r="C162" s="1">
        <v>0</v>
      </c>
      <c r="D162" s="1">
        <v>6</v>
      </c>
      <c r="E162" s="1">
        <v>0</v>
      </c>
      <c r="F162" s="1">
        <v>-1</v>
      </c>
      <c r="G162" s="1">
        <v>19</v>
      </c>
      <c r="H162" s="1" t="str">
        <f>"2016-09-29 Thursday 第五，六节"&amp;CHAR(10)&amp;"2016-10-06 Thursday 第五，六节"&amp;CHAR(10)&amp;"2016-10-13 Thursday 第五，六节"&amp;CHAR(10)&amp;"2016-10-20 Thursday 第五，六节"&amp;CHAR(10)&amp;"2016-11-03 Thursday 第五，六节"&amp;CHAR(10)&amp;"2016-11-10 Thursday 第五，六节"&amp;CHAR(10)&amp;"2016-11-17 Thursday 第五，六节"&amp;CHAR(10)&amp;"2016-12-15 Thursday 第五，六节"&amp;CHAR(10)&amp;"2016-12-22 Thursday 第五，六节"&amp;CHAR(10)&amp;"2016-10-01 Saturday 第一，二节"&amp;CHAR(10)&amp;"2016-10-08 Saturday 第一，二节"&amp;CHAR(10)&amp;"2016-10-15 Saturday 第一，二节"&amp;CHAR(10)&amp;"2016-10-22 Saturday 第一，二节"&amp;CHAR(10)&amp;"2016-11-12 Saturday 第一，二节"&amp;CHAR(10)&amp;"2016-11-19 Saturday 第一，二节"&amp;CHAR(10)&amp;"2016-11-26 Saturday 第一，二节"&amp;CHAR(10)&amp;"2016-12-03 Saturday 第一，二节"&amp;CHAR(10)&amp;"2016-12-10 Saturday 第一，二节"&amp;CHAR(10)&amp;"2016-12-17 Saturday 第一，二节"&amp;CHAR(10)&amp;" "</f>
        <v>0</v>
      </c>
    </row>
    <row r="163" spans="1:8">
      <c r="A163" s="1" t="s">
        <v>169</v>
      </c>
      <c r="B163" s="1">
        <v>32</v>
      </c>
      <c r="C163" s="1">
        <v>0</v>
      </c>
      <c r="D163" s="1">
        <v>13</v>
      </c>
      <c r="E163" s="1">
        <v>3</v>
      </c>
      <c r="F163" s="1">
        <v>7</v>
      </c>
      <c r="G163" s="1">
        <v>12</v>
      </c>
      <c r="H163" s="1" t="str">
        <f>"2016-09-28 Wednesday 第一，二节"&amp;CHAR(10)&amp;"2016-10-05 Wednesday 第一，二节"&amp;CHAR(10)&amp;"2016-10-12 Wednesday 第一，二节"&amp;CHAR(10)&amp;"2016-10-26 Wednesday 第一，二节"&amp;CHAR(10)&amp;"2016-11-02 Wednesday 第一，二节"&amp;CHAR(10)&amp;"2016-11-09 Wednesday 第一，二节"&amp;CHAR(10)&amp;"2016-11-16 Wednesday 第一，二节"&amp;CHAR(10)&amp;"2016-11-23 Wednesday 第一，二节"&amp;CHAR(10)&amp;"2016-10-01 Saturday 第一，二节"&amp;CHAR(10)&amp;"2016-10-08 Saturday 第一，二节"&amp;CHAR(10)&amp;"2016-10-15 Saturday 第一，二节"&amp;CHAR(10)&amp;"2016-11-19 Saturday 第一，二节"&amp;CHAR(10)&amp;" "</f>
        <v>0</v>
      </c>
    </row>
    <row r="164" spans="1:8">
      <c r="A164" s="1" t="s">
        <v>170</v>
      </c>
      <c r="B164" s="1">
        <v>61</v>
      </c>
      <c r="C164" s="1">
        <v>0</v>
      </c>
      <c r="D164" s="1">
        <v>14</v>
      </c>
      <c r="E164" s="1">
        <v>11</v>
      </c>
      <c r="F164" s="1">
        <v>35</v>
      </c>
      <c r="G164" s="1">
        <v>12</v>
      </c>
      <c r="H164" s="1" t="str">
        <f>"2016-09-26 Monday 第五，六节"&amp;CHAR(10)&amp;"2016-10-03 Monday 第五，六节"&amp;CHAR(10)&amp;"2016-10-10 Monday 第五，六节"&amp;CHAR(10)&amp;"2016-11-14 Monday 第五，六节"&amp;CHAR(10)&amp;"2016-12-12 Monday 第五，六节"&amp;CHAR(10)&amp;"2016-12-19 Monday 第五，六节"&amp;CHAR(10)&amp;"2016-09-29 Thursday 第一，二节"&amp;CHAR(10)&amp;"2016-10-06 Thursday 第一，二节"&amp;CHAR(10)&amp;"2016-10-13 Thursday 第一，二节"&amp;CHAR(10)&amp;"2016-10-20 Thursday 第一，二节"&amp;CHAR(10)&amp;"2016-11-10 Thursday 第一，二节"&amp;CHAR(10)&amp;"2016-12-22 Thursday 第一，二节"&amp;CHAR(10)&amp;" "</f>
        <v>0</v>
      </c>
    </row>
    <row r="165" spans="1:8">
      <c r="A165" s="1" t="s">
        <v>171</v>
      </c>
      <c r="B165" s="1">
        <v>36</v>
      </c>
      <c r="C165" s="1">
        <v>0</v>
      </c>
      <c r="D165" s="1">
        <v>17</v>
      </c>
      <c r="E165" s="1">
        <v>0</v>
      </c>
      <c r="F165" s="1">
        <v>10</v>
      </c>
      <c r="G165" s="1">
        <v>9</v>
      </c>
      <c r="H165" s="1" t="str">
        <f>"2016-09-27 Tuesday 第三，四节"&amp;CHAR(10)&amp;"2016-10-04 Tuesday 第三，四节"&amp;CHAR(10)&amp;"2016-10-11 Tuesday 第三，四节"&amp;CHAR(10)&amp;"2016-09-29 Thursday 第五，六节"&amp;CHAR(10)&amp;"2016-10-06 Thursday 第五，六节"&amp;CHAR(10)&amp;"2016-10-13 Thursday 第五，六节"&amp;CHAR(10)&amp;"2016-10-20 Thursday 第五，六节"&amp;CHAR(10)&amp;"2016-12-15 Thursday 第五，六节"&amp;CHAR(10)&amp;"2016-12-22 Thursday 第五，六节"&amp;CHAR(10)&amp;" "</f>
        <v>0</v>
      </c>
    </row>
    <row r="166" spans="1:8">
      <c r="A166" s="1" t="s">
        <v>172</v>
      </c>
      <c r="B166" s="1">
        <v>40</v>
      </c>
      <c r="C166" s="1">
        <v>0</v>
      </c>
      <c r="D166" s="1">
        <v>11</v>
      </c>
      <c r="E166" s="1">
        <v>5</v>
      </c>
      <c r="F166" s="1">
        <v>1</v>
      </c>
      <c r="G166" s="1">
        <v>28</v>
      </c>
      <c r="H166" s="1" t="str">
        <f>"2016-09-28 Wednesday 第五，六节"&amp;CHAR(10)&amp;"2016-10-05 Wednesday 第五，六节"&amp;CHAR(10)&amp;"2016-10-12 Wednesday 第五，六节"&amp;CHAR(10)&amp;"2016-10-19 Wednesday 第五，六节"&amp;CHAR(10)&amp;"2016-10-26 Wednesday 第五，六节"&amp;CHAR(10)&amp;"2016-11-02 Wednesday 第五，六节"&amp;CHAR(10)&amp;"2016-11-09 Wednesday 第五，六节"&amp;CHAR(10)&amp;"2016-11-16 Wednesday 第五，六节"&amp;CHAR(10)&amp;"2016-11-23 Wednesday 第五，六节"&amp;CHAR(10)&amp;"2016-11-30 Wednesday 第五，六节"&amp;CHAR(10)&amp;"2016-09-25 Sunday 第九，十节"&amp;CHAR(10)&amp;"2016-10-02 Sunday 第九，十节"&amp;CHAR(10)&amp;"2016-10-09 Sunday 第九，十节"&amp;CHAR(10)&amp;"2016-10-16 Sunday 第九，十节"&amp;CHAR(10)&amp;"2016-10-23 Sunday 第九，十节"&amp;CHAR(10)&amp;"2016-10-30 Sunday 第九，十节"&amp;CHAR(10)&amp;"2016-11-06 Sunday 第九，十节"&amp;CHAR(10)&amp;"2016-11-13 Sunday 第九，十节"&amp;CHAR(10)&amp;"2016-11-20 Sunday 第九，十节"&amp;CHAR(10)&amp;"2016-11-27 Sunday 第九，十节"&amp;CHAR(10)&amp;"2016-12-18 Sunday 第九，十节"&amp;CHAR(10)&amp;"2016-09-26 Monday 第一，二节"&amp;CHAR(10)&amp;"2016-10-03 Monday 第一，二节"&amp;CHAR(10)&amp;"2016-10-10 Monday 第一，二节"&amp;CHAR(10)&amp;"2016-10-17 Monday 第一，二节"&amp;CHAR(10)&amp;"2016-12-05 Monday 第一，二节"&amp;CHAR(10)&amp;"2016-12-12 Monday 第一，二节"&amp;CHAR(10)&amp;"2016-12-19 Monday 第一，二节"&amp;CHAR(10)&amp;" "</f>
        <v>0</v>
      </c>
    </row>
    <row r="167" spans="1:8">
      <c r="A167" s="1" t="s">
        <v>173</v>
      </c>
      <c r="B167" s="1">
        <v>34</v>
      </c>
      <c r="C167" s="1">
        <v>0</v>
      </c>
      <c r="D167" s="1">
        <v>8</v>
      </c>
      <c r="E167" s="1">
        <v>2</v>
      </c>
      <c r="F167" s="1">
        <v>9</v>
      </c>
      <c r="G167" s="1">
        <v>17</v>
      </c>
      <c r="H167" s="1" t="str">
        <f>"2016-09-25 Sunday 第三，四节"&amp;CHAR(10)&amp;"2016-10-02 Sunday 第三，四节"&amp;CHAR(10)&amp;"2016-10-09 Sunday 第三，四节"&amp;CHAR(10)&amp;"2016-10-16 Sunday 第三，四节"&amp;CHAR(10)&amp;"2016-10-23 Sunday 第三，四节"&amp;CHAR(10)&amp;"2016-11-20 Sunday 第三，四节"&amp;CHAR(10)&amp;"2016-12-11 Sunday 第三，四节"&amp;CHAR(10)&amp;"2016-10-01 Saturday 第七，八节"&amp;CHAR(10)&amp;"2016-10-08 Saturday 第七，八节"&amp;CHAR(10)&amp;"2016-10-15 Saturday 第七，八节"&amp;CHAR(10)&amp;"2016-10-29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 "</f>
        <v>0</v>
      </c>
    </row>
    <row r="168" spans="1:8">
      <c r="A168" s="1" t="s">
        <v>174</v>
      </c>
      <c r="B168" s="1">
        <v>14</v>
      </c>
      <c r="C168" s="1">
        <v>0</v>
      </c>
      <c r="D168" s="1">
        <v>0</v>
      </c>
      <c r="E168" s="1">
        <v>0</v>
      </c>
      <c r="F168" s="1">
        <v>-11</v>
      </c>
      <c r="G168" s="1">
        <v>25</v>
      </c>
      <c r="H168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 "</f>
        <v>0</v>
      </c>
    </row>
    <row r="169" spans="1:8">
      <c r="A169" s="1" t="s">
        <v>175</v>
      </c>
      <c r="B169" s="1">
        <v>25</v>
      </c>
      <c r="C169" s="1">
        <v>0</v>
      </c>
      <c r="D169" s="1">
        <v>5</v>
      </c>
      <c r="E169" s="1">
        <v>1</v>
      </c>
      <c r="F169" s="1">
        <v>-1</v>
      </c>
      <c r="G169" s="1">
        <v>21</v>
      </c>
      <c r="H169" s="1" t="str">
        <f>"2016-09-30 Friday 第三，四节"&amp;CHAR(10)&amp;"2016-10-07 Friday 第三，四节"&amp;CHAR(10)&amp;"2016-10-14 Friday 第三，四节"&amp;CHAR(10)&amp;"2016-10-21 Friday 第三，四节"&amp;CHAR(10)&amp;"2016-11-11 Friday 第三，四节"&amp;CHAR(10)&amp;"2016-11-18 Friday 第三，四节"&amp;CHAR(10)&amp;"2016-12-02 Friday 第三，四节"&amp;CHAR(10)&amp;"2016-12-09 Friday 第三，四节"&amp;CHAR(10)&amp;"2016-12-16 Friday 第三，四节"&amp;CHAR(10)&amp;"2016-12-23 Friday 第三，四节"&amp;CHAR(10)&amp;"2016-09-25 Sunday 第三，四节"&amp;CHAR(10)&amp;"2016-10-02 Sunday 第三，四节"&amp;CHAR(10)&amp;"2016-10-09 Sunday 第三，四节"&amp;CHAR(10)&amp;"2016-10-16 Sunday 第三，四节"&amp;CHAR(10)&amp;"2016-10-23 Sunday 第三，四节"&amp;CHAR(10)&amp;"2016-11-06 Sunday 第三，四节"&amp;CHAR(10)&amp;"2016-11-13 Sunday 第三，四节"&amp;CHAR(10)&amp;"2016-11-20 Sunday 第三，四节"&amp;CHAR(10)&amp;"2016-12-04 Sunday 第三，四节"&amp;CHAR(10)&amp;"2016-12-11 Sunday 第三，四节"&amp;CHAR(10)&amp;"2016-12-18 Sunday 第三，四节"&amp;CHAR(10)&amp;" "</f>
        <v>0</v>
      </c>
    </row>
    <row r="170" spans="1:8">
      <c r="A170" s="1" t="s">
        <v>176</v>
      </c>
      <c r="B170" s="1">
        <v>15</v>
      </c>
      <c r="C170" s="1">
        <v>0</v>
      </c>
      <c r="D170" s="1">
        <v>7</v>
      </c>
      <c r="E170" s="1">
        <v>1</v>
      </c>
      <c r="F170" s="1">
        <v>-11</v>
      </c>
      <c r="G170" s="1">
        <v>19</v>
      </c>
      <c r="H170" s="1" t="str">
        <f>"2016-09-27 Tuesday 第三，四节"&amp;CHAR(10)&amp;"2016-10-04 Tuesday 第三，四节"&amp;CHAR(10)&amp;"2016-10-11 Tuesday 第三，四节"&amp;CHAR(10)&amp;"2016-10-18 Tuesday 第三，四节"&amp;CHAR(10)&amp;"2016-11-08 Tuesday 第三，四节"&amp;CHAR(10)&amp;"2016-12-13 Tuesday 第三，四节"&amp;CHAR(10)&amp;"2016-12-20 Tuesday 第三，四节"&amp;CHAR(10)&amp;"2016-09-29 Thursday 第七，八节"&amp;CHAR(10)&amp;"2016-10-06 Thursday 第七，八节"&amp;CHAR(10)&amp;"2016-10-13 Thursday 第七，八节"&amp;CHAR(10)&amp;"2016-10-20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171" spans="1:8">
      <c r="A171" s="1" t="s">
        <v>177</v>
      </c>
      <c r="B171" s="1">
        <v>0</v>
      </c>
      <c r="C171" s="1">
        <v>0</v>
      </c>
      <c r="D171" s="1">
        <v>0</v>
      </c>
      <c r="E171" s="1">
        <v>0</v>
      </c>
      <c r="F171" s="1">
        <v>-25</v>
      </c>
      <c r="G171" s="1">
        <v>25</v>
      </c>
      <c r="H171" s="1" t="str">
        <f>"2016-09-30 Friday 第七，八节"&amp;CHAR(10)&amp;"2016-10-07 Friday 第七，八节"&amp;CHAR(10)&amp;"2016-10-14 Friday 第七，八节"&amp;CHAR(10)&amp;"2016-10-21 Friday 第七，八节"&amp;CHAR(10)&amp;"2016-10-28 Friday 第七，八节"&amp;CHAR(10)&amp;"2016-11-04 Friday 第七，八节"&amp;CHAR(10)&amp;"2016-11-11 Friday 第七，八节"&amp;CHAR(10)&amp;"2016-11-18 Friday 第七，八节"&amp;CHAR(10)&amp;"2016-11-25 Friday 第七，八节"&amp;CHAR(10)&amp;"2016-12-02 Friday 第七，八节"&amp;CHAR(10)&amp;"2016-12-09 Friday 第七，八节"&amp;CHAR(10)&amp;"2016-12-16 Friday 第七，八节"&amp;CHAR(10)&amp;"2016-12-23 Friday 第七，八节"&amp;CHAR(10)&amp;"2016-10-01 Saturday 第五，六节"&amp;CHAR(10)&amp;"2016-10-08 Saturday 第五，六节"&amp;CHAR(10)&amp;"2016-10-15 Saturday 第五，六节"&amp;CHAR(10)&amp;"2016-10-22 Saturday 第五，六节"&amp;CHAR(10)&amp;"2016-10-29 Saturday 第五，六节"&amp;CHAR(10)&amp;"2016-11-05 Saturday 第五，六节"&amp;CHAR(10)&amp;"2016-11-12 Saturday 第五，六节"&amp;CHAR(10)&amp;"2016-11-19 Saturday 第五，六节"&amp;CHAR(10)&amp;"2016-11-26 Saturday 第五，六节"&amp;CHAR(10)&amp;"2016-12-03 Saturday 第五，六节"&amp;CHAR(10)&amp;"2016-12-10 Saturday 第五，六节"&amp;CHAR(10)&amp;"2016-12-17 Saturday 第五，六节"&amp;CHAR(10)&amp;" "</f>
        <v>0</v>
      </c>
    </row>
    <row r="172" spans="1:8">
      <c r="A172" s="1" t="s">
        <v>178</v>
      </c>
      <c r="B172" s="1">
        <v>13</v>
      </c>
      <c r="C172" s="1">
        <v>0</v>
      </c>
      <c r="D172" s="1">
        <v>5</v>
      </c>
      <c r="E172" s="1">
        <v>0</v>
      </c>
      <c r="F172" s="1">
        <v>-13</v>
      </c>
      <c r="G172" s="1">
        <v>21</v>
      </c>
      <c r="H172" s="1" t="str">
        <f>"2016-09-28 Wednesday 第三，四节"&amp;CHAR(10)&amp;"2016-10-05 Wednesday 第三，四节"&amp;CHAR(10)&amp;"2016-10-12 Wednesday 第三，四节"&amp;CHAR(10)&amp;"2016-10-19 Wednesday 第三，四节"&amp;CHAR(10)&amp;"2016-11-02 Wednesday 第三，四节"&amp;CHAR(10)&amp;"2016-11-23 Wednesday 第三，四节"&amp;CHAR(10)&amp;"2016-11-30 Wednesday 第三，四节"&amp;CHAR(10)&amp;"2016-12-14 Wednesday 第三，四节"&amp;CHAR(10)&amp;"2016-12-21 Wednesday 第三，四节"&amp;CHAR(10)&amp;"2016-09-29 Thursday 第七，八节"&amp;CHAR(10)&amp;"2016-10-06 Thursday 第七，八节"&amp;CHAR(10)&amp;"2016-10-13 Thursday 第七，八节"&amp;CHAR(10)&amp;"2016-10-20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173" spans="1:8">
      <c r="A173" s="1" t="s">
        <v>179</v>
      </c>
      <c r="B173" s="1">
        <v>21</v>
      </c>
      <c r="C173" s="1">
        <v>0</v>
      </c>
      <c r="D173" s="1">
        <v>10</v>
      </c>
      <c r="E173" s="1">
        <v>1</v>
      </c>
      <c r="F173" s="1">
        <v>-5</v>
      </c>
      <c r="G173" s="1">
        <v>16</v>
      </c>
      <c r="H173" s="1" t="str">
        <f>"2016-09-26 Monday 第五，六节"&amp;CHAR(10)&amp;"2016-10-03 Monday 第五，六节"&amp;CHAR(10)&amp;"2016-10-10 Monday 第五，六节"&amp;CHAR(10)&amp;"2016-10-17 Monday 第五，六节"&amp;CHAR(10)&amp;"2016-12-19 Monday 第五，六节"&amp;CHAR(10)&amp;"2016-09-25 Sunday 第三，四节"&amp;CHAR(10)&amp;"2016-10-02 Sunday 第三，四节"&amp;CHAR(10)&amp;"2016-10-09 Sunday 第三，四节"&amp;CHAR(10)&amp;"2016-10-16 Sunday 第三，四节"&amp;CHAR(10)&amp;"2016-10-23 Sunday 第三，四节"&amp;CHAR(10)&amp;"2016-10-30 Sunday 第三，四节"&amp;CHAR(10)&amp;"2016-11-06 Sunday 第三，四节"&amp;CHAR(10)&amp;"2016-11-20 Sunday 第三，四节"&amp;CHAR(10)&amp;"2016-11-27 Sunday 第三，四节"&amp;CHAR(10)&amp;"2016-12-04 Sunday 第三，四节"&amp;CHAR(10)&amp;"2016-12-18 Sunday 第三，四节"&amp;CHAR(10)&amp;" "</f>
        <v>0</v>
      </c>
    </row>
    <row r="174" spans="1:8">
      <c r="A174" s="1" t="s">
        <v>180</v>
      </c>
      <c r="B174" s="1">
        <v>11</v>
      </c>
      <c r="C174" s="1">
        <v>0</v>
      </c>
      <c r="D174" s="1">
        <v>7</v>
      </c>
      <c r="E174" s="1">
        <v>0</v>
      </c>
      <c r="F174" s="1">
        <v>-15</v>
      </c>
      <c r="G174" s="1">
        <v>19</v>
      </c>
      <c r="H174" s="1" t="str">
        <f>"2016-09-27 Tuesday 第一，二节"&amp;CHAR(10)&amp;"2016-10-04 Tuesday 第一，二节"&amp;CHAR(10)&amp;"2016-10-11 Tuesday 第一，二节"&amp;CHAR(10)&amp;"2016-10-18 Tuesday 第一，二节"&amp;CHAR(10)&amp;"2016-11-22 Tuesday 第一，二节"&amp;CHAR(10)&amp;"2016-11-29 Tuesday 第一，二节"&amp;CHAR(10)&amp;"2016-12-06 Tuesday 第一，二节"&amp;CHAR(10)&amp;"2016-12-13 Tuesday 第一，二节"&amp;CHAR(10)&amp;"2016-12-20 Tuesday 第一，二节"&amp;CHAR(10)&amp;"2016-09-29 Thursday 第一，二节"&amp;CHAR(10)&amp;"2016-10-06 Thursday 第一，二节"&amp;CHAR(10)&amp;"2016-10-13 Thursday 第一，二节"&amp;CHAR(10)&amp;"2016-10-20 Thursday 第一，二节"&amp;CHAR(10)&amp;"2016-11-17 Thursday 第一，二节"&amp;CHAR(10)&amp;"2016-11-24 Thursday 第一，二节"&amp;CHAR(10)&amp;"2016-12-01 Thursday 第一，二节"&amp;CHAR(10)&amp;"2016-12-08 Thursday 第一，二节"&amp;CHAR(10)&amp;"2016-12-15 Thursday 第一，二节"&amp;CHAR(10)&amp;"2016-12-22 Thursday 第一，二节"&amp;CHAR(10)&amp;" "</f>
        <v>0</v>
      </c>
    </row>
    <row r="175" spans="1:8">
      <c r="A175" s="1" t="s">
        <v>181</v>
      </c>
      <c r="B175" s="1">
        <v>48</v>
      </c>
      <c r="C175" s="1">
        <v>0</v>
      </c>
      <c r="D175" s="1">
        <v>17</v>
      </c>
      <c r="E175" s="1">
        <v>4</v>
      </c>
      <c r="F175" s="1">
        <v>22</v>
      </c>
      <c r="G175" s="1">
        <v>9</v>
      </c>
      <c r="H175" s="1" t="str">
        <f>"2016-09-28 Wednesday 第一，二节"&amp;CHAR(10)&amp;"2016-10-05 Wednesday 第一，二节"&amp;CHAR(10)&amp;"2016-10-12 Wednesday 第一，二节"&amp;CHAR(10)&amp;"2016-10-19 Wednesday 第一，二节"&amp;CHAR(10)&amp;"2016-09-30 Friday 第三，四节"&amp;CHAR(10)&amp;"2016-10-07 Friday 第三，四节"&amp;CHAR(10)&amp;"2016-10-14 Friday 第三，四节"&amp;CHAR(10)&amp;"2016-10-21 Friday 第三，四节"&amp;CHAR(10)&amp;"2016-10-28 Friday 第三，四节"&amp;CHAR(10)&amp;" "</f>
        <v>0</v>
      </c>
    </row>
    <row r="176" spans="1:8">
      <c r="A176" s="1" t="s">
        <v>182</v>
      </c>
      <c r="B176" s="1">
        <v>21</v>
      </c>
      <c r="C176" s="1">
        <v>0</v>
      </c>
      <c r="D176" s="1">
        <v>16</v>
      </c>
      <c r="E176" s="1">
        <v>0</v>
      </c>
      <c r="F176" s="1">
        <v>-5</v>
      </c>
      <c r="G176" s="1">
        <v>10</v>
      </c>
      <c r="H176" s="1" t="str">
        <f>"2016-09-26 Monday 第一，二节"&amp;CHAR(10)&amp;"2016-10-03 Monday 第一，二节"&amp;CHAR(10)&amp;"2016-10-10 Monday 第一，二节"&amp;CHAR(10)&amp;"2016-10-17 Monday 第一，二节"&amp;CHAR(10)&amp;"2016-12-19 Monday 第一，二节"&amp;CHAR(10)&amp;"2016-09-27 Tuesday 第七，八节"&amp;CHAR(10)&amp;"2016-10-04 Tuesday 第七，八节"&amp;CHAR(10)&amp;"2016-10-11 Tuesday 第七，八节"&amp;CHAR(10)&amp;"2016-10-18 Tuesday 第七，八节"&amp;CHAR(10)&amp;"2016-12-20 Tuesday 第七，八节"&amp;CHAR(10)&amp;" "</f>
        <v>0</v>
      </c>
    </row>
    <row r="177" spans="1:8">
      <c r="A177" s="1" t="s">
        <v>183</v>
      </c>
      <c r="B177" s="1">
        <v>17</v>
      </c>
      <c r="C177" s="1">
        <v>0</v>
      </c>
      <c r="D177" s="1">
        <v>10</v>
      </c>
      <c r="E177" s="1">
        <v>2</v>
      </c>
      <c r="F177" s="1">
        <v>-9</v>
      </c>
      <c r="G177" s="1">
        <v>16</v>
      </c>
      <c r="H177" s="1" t="str">
        <f>"2016-09-27 Tuesday 第五，六节"&amp;CHAR(10)&amp;"2016-10-04 Tuesday 第五，六节"&amp;CHAR(10)&amp;"2016-10-11 Tuesday 第五，六节"&amp;CHAR(10)&amp;"2016-10-18 Tuesday 第五，六节"&amp;CHAR(10)&amp;"2016-11-29 Tuesday 第五，六节"&amp;CHAR(10)&amp;"2016-12-06 Tuesday 第五，六节"&amp;CHAR(10)&amp;"2016-12-13 Tuesday 第五，六节"&amp;CHAR(10)&amp;"2016-12-20 Tuesday 第五，六节"&amp;CHAR(10)&amp;"2016-09-28 Wednesday 第三，四节"&amp;CHAR(10)&amp;"2016-10-05 Wednesday 第三，四节"&amp;CHAR(10)&amp;"2016-10-12 Wednesday 第三，四节"&amp;CHAR(10)&amp;"2016-10-19 Wednesday 第三，四节"&amp;CHAR(10)&amp;"2016-11-30 Wednesday 第三，四节"&amp;CHAR(10)&amp;"2016-12-07 Wednesday 第三，四节"&amp;CHAR(10)&amp;"2016-12-14 Wednesday 第三，四节"&amp;CHAR(10)&amp;"2016-12-21 Wednesday 第三，四节"&amp;CHAR(10)&amp;" "</f>
        <v>0</v>
      </c>
    </row>
    <row r="178" spans="1:8">
      <c r="A178" s="1" t="s">
        <v>184</v>
      </c>
      <c r="B178" s="1">
        <v>1</v>
      </c>
      <c r="C178" s="1">
        <v>0</v>
      </c>
      <c r="D178" s="1">
        <v>0</v>
      </c>
      <c r="E178" s="1">
        <v>0</v>
      </c>
      <c r="F178" s="1">
        <v>-25</v>
      </c>
      <c r="G178" s="1">
        <v>26</v>
      </c>
      <c r="H178" s="1" t="str">
        <f>"2016-09-26 Monday 第七，八节"&amp;CHAR(10)&amp;"2016-10-03 Monday 第七，八节"&amp;CHAR(10)&amp;"2016-10-10 Monday 第七，八节"&amp;CHAR(10)&amp;"2016-10-17 Monday 第七，八节"&amp;CHAR(10)&amp;"2016-10-24 Monday 第七，八节"&amp;CHAR(10)&amp;"2016-10-31 Monday 第七，八节"&amp;CHAR(10)&amp;"2016-11-07 Monday 第七，八节"&amp;CHAR(10)&amp;"2016-11-14 Monday 第七，八节"&amp;CHAR(10)&amp;"2016-11-21 Monday 第七，八节"&amp;CHAR(10)&amp;"2016-11-28 Monday 第七，八节"&amp;CHAR(10)&amp;"2016-12-05 Monday 第七，八节"&amp;CHAR(10)&amp;"2016-12-12 Monday 第七，八节"&amp;CHAR(10)&amp;"2016-12-19 Monday 第七，八节"&amp;CHAR(10)&amp;"2016-09-29 Thursday 第一，二节"&amp;CHAR(10)&amp;"2016-10-06 Thursday 第一，二节"&amp;CHAR(10)&amp;"2016-10-13 Thursday 第一，二节"&amp;CHAR(10)&amp;"2016-10-20 Thursday 第一，二节"&amp;CHAR(10)&amp;"2016-10-27 Thursday 第一，二节"&amp;CHAR(10)&amp;"2016-11-03 Thursday 第一，二节"&amp;CHAR(10)&amp;"2016-11-10 Thursday 第一，二节"&amp;CHAR(10)&amp;"2016-11-17 Thursday 第一，二节"&amp;CHAR(10)&amp;"2016-11-24 Thursday 第一，二节"&amp;CHAR(10)&amp;"2016-12-01 Thursday 第一，二节"&amp;CHAR(10)&amp;"2016-12-08 Thursday 第一，二节"&amp;CHAR(10)&amp;"2016-12-15 Thursday 第一，二节"&amp;CHAR(10)&amp;"2016-12-22 Thursday 第一，二节"&amp;CHAR(10)&amp;" "</f>
        <v>0</v>
      </c>
    </row>
    <row r="179" spans="1:8">
      <c r="A179" s="1" t="s">
        <v>185</v>
      </c>
      <c r="B179" s="1">
        <v>0</v>
      </c>
      <c r="C179" s="1">
        <v>0</v>
      </c>
      <c r="D179" s="1">
        <v>0</v>
      </c>
      <c r="E179" s="1">
        <v>0</v>
      </c>
      <c r="F179" s="1">
        <v>-26</v>
      </c>
      <c r="G179" s="1">
        <v>26</v>
      </c>
      <c r="H179" s="1" t="str">
        <f>"2016-09-26 Monday 第七，八节"&amp;CHAR(10)&amp;"2016-10-03 Monday 第七，八节"&amp;CHAR(10)&amp;"2016-10-10 Monday 第七，八节"&amp;CHAR(10)&amp;"2016-10-17 Monday 第七，八节"&amp;CHAR(10)&amp;"2016-10-24 Monday 第七，八节"&amp;CHAR(10)&amp;"2016-10-31 Monday 第七，八节"&amp;CHAR(10)&amp;"2016-11-07 Monday 第七，八节"&amp;CHAR(10)&amp;"2016-11-14 Monday 第七，八节"&amp;CHAR(10)&amp;"2016-11-21 Monday 第七，八节"&amp;CHAR(10)&amp;"2016-11-28 Monday 第七，八节"&amp;CHAR(10)&amp;"2016-12-05 Monday 第七，八节"&amp;CHAR(10)&amp;"2016-12-12 Monday 第七，八节"&amp;CHAR(10)&amp;"2016-12-19 Monday 第七，八节"&amp;CHAR(10)&amp;"2016-09-27 Tuesday 第五，六节"&amp;CHAR(10)&amp;"2016-10-04 Tuesday 第五，六节"&amp;CHAR(10)&amp;"2016-10-11 Tuesday 第五，六节"&amp;CHAR(10)&amp;"2016-10-18 Tuesday 第五，六节"&amp;CHAR(10)&amp;"2016-10-25 Tuesday 第五，六节"&amp;CHAR(10)&amp;"2016-11-01 Tuesday 第五，六节"&amp;CHAR(10)&amp;"2016-11-08 Tuesday 第五，六节"&amp;CHAR(10)&amp;"2016-11-15 Tuesday 第五，六节"&amp;CHAR(10)&amp;"2016-11-22 Tuesday 第五，六节"&amp;CHAR(10)&amp;"2016-11-29 Tuesday 第五，六节"&amp;CHAR(10)&amp;"2016-12-06 Tuesday 第五，六节"&amp;CHAR(10)&amp;"2016-12-13 Tuesday 第五，六节"&amp;CHAR(10)&amp;"2016-12-20 Tuesday 第五，六节"&amp;CHAR(10)&amp;" "</f>
        <v>0</v>
      </c>
    </row>
    <row r="180" spans="1:8">
      <c r="A180" s="1" t="s">
        <v>186</v>
      </c>
      <c r="B180" s="1">
        <v>0</v>
      </c>
      <c r="C180" s="1">
        <v>0</v>
      </c>
      <c r="D180" s="1">
        <v>0</v>
      </c>
      <c r="E180" s="1">
        <v>0</v>
      </c>
      <c r="F180" s="1">
        <v>-26</v>
      </c>
      <c r="G180" s="1">
        <v>26</v>
      </c>
      <c r="H180" s="1" t="str">
        <f>"2016-09-26 Monday 第一，二节"&amp;CHAR(10)&amp;"2016-10-03 Monday 第一，二节"&amp;CHAR(10)&amp;"2016-10-10 Monday 第一，二节"&amp;CHAR(10)&amp;"2016-10-17 Monday 第一，二节"&amp;CHAR(10)&amp;"2016-10-24 Monday 第一，二节"&amp;CHAR(10)&amp;"2016-10-31 Monday 第一，二节"&amp;CHAR(10)&amp;"2016-11-07 Monday 第一，二节"&amp;CHAR(10)&amp;"2016-11-14 Monday 第一，二节"&amp;CHAR(10)&amp;"2016-11-21 Monday 第一，二节"&amp;CHAR(10)&amp;"2016-11-28 Monday 第一，二节"&amp;CHAR(10)&amp;"2016-12-05 Monday 第一，二节"&amp;CHAR(10)&amp;"2016-12-12 Monday 第一，二节"&amp;CHAR(10)&amp;"2016-12-19 Monday 第一，二节"&amp;CHAR(10)&amp;"2016-09-25 Sunday 第五，六节"&amp;CHAR(10)&amp;"2016-10-02 Sunday 第五，六节"&amp;CHAR(10)&amp;"2016-10-09 Sunday 第五，六节"&amp;CHAR(10)&amp;"2016-10-16 Sunday 第五，六节"&amp;CHAR(10)&amp;"2016-10-23 Sunday 第五，六节"&amp;CHAR(10)&amp;"2016-10-30 Sunday 第五，六节"&amp;CHAR(10)&amp;"2016-11-06 Sunday 第五，六节"&amp;CHAR(10)&amp;"2016-11-13 Sunday 第五，六节"&amp;CHAR(10)&amp;"2016-11-20 Sunday 第五，六节"&amp;CHAR(10)&amp;"2016-11-27 Sunday 第五，六节"&amp;CHAR(10)&amp;"2016-12-04 Sunday 第五，六节"&amp;CHAR(10)&amp;"2016-12-11 Sunday 第五，六节"&amp;CHAR(10)&amp;"2016-12-18 Sunday 第五，六节"&amp;CHAR(10)&amp;" "</f>
        <v>0</v>
      </c>
    </row>
    <row r="181" spans="1:8">
      <c r="A181" s="1" t="s">
        <v>187</v>
      </c>
      <c r="B181" s="1">
        <v>40</v>
      </c>
      <c r="C181" s="1">
        <v>0</v>
      </c>
      <c r="D181" s="1">
        <v>14</v>
      </c>
      <c r="E181" s="1">
        <v>4</v>
      </c>
      <c r="F181" s="1">
        <v>14</v>
      </c>
      <c r="G181" s="1">
        <v>12</v>
      </c>
      <c r="H181" s="1" t="str">
        <f>"2016-09-26 Monday 第三，四节"&amp;CHAR(10)&amp;"2016-10-03 Monday 第三，四节"&amp;CHAR(10)&amp;"2016-10-10 Monday 第三，四节"&amp;CHAR(10)&amp;"2016-10-17 Monday 第三，四节"&amp;CHAR(10)&amp;"2016-11-07 Monday 第三，四节"&amp;CHAR(10)&amp;"2016-11-14 Monday 第三，四节"&amp;CHAR(10)&amp;"2016-11-21 Monday 第三，四节"&amp;CHAR(10)&amp;"2016-12-19 Monday 第三，四节"&amp;CHAR(10)&amp;"2016-09-28 Wednesday 第一，二节"&amp;CHAR(10)&amp;"2016-10-05 Wednesday 第一，二节"&amp;CHAR(10)&amp;"2016-10-12 Wednesday 第一，二节"&amp;CHAR(10)&amp;"2016-10-19 Wednesday 第一，二节"&amp;CHAR(10)&amp;" "</f>
        <v>0</v>
      </c>
    </row>
    <row r="182" spans="1:8">
      <c r="A182" s="1" t="s">
        <v>188</v>
      </c>
      <c r="B182" s="1">
        <v>4</v>
      </c>
      <c r="C182" s="1">
        <v>1</v>
      </c>
      <c r="D182" s="1">
        <v>0</v>
      </c>
      <c r="E182" s="1">
        <v>1</v>
      </c>
      <c r="F182" s="1">
        <v>-22</v>
      </c>
      <c r="G182" s="1">
        <v>26</v>
      </c>
      <c r="H182" s="1" t="str">
        <f>"2016-09-27 Tuesday 第五，六节"&amp;CHAR(10)&amp;"2016-10-04 Tuesday 第五，六节"&amp;CHAR(10)&amp;"2016-10-11 Tuesday 第五，六节"&amp;CHAR(10)&amp;"2016-10-18 Tuesday 第五，六节"&amp;CHAR(10)&amp;"2016-10-25 Tuesday 第五，六节"&amp;CHAR(10)&amp;"2016-11-01 Tuesday 第五，六节"&amp;CHAR(10)&amp;"2016-11-08 Tuesday 第五，六节"&amp;CHAR(10)&amp;"2016-11-15 Tuesday 第五，六节"&amp;CHAR(10)&amp;"2016-11-22 Tuesday 第五，六节"&amp;CHAR(10)&amp;"2016-11-29 Tuesday 第五，六节"&amp;CHAR(10)&amp;"2016-12-06 Tuesday 第五，六节"&amp;CHAR(10)&amp;"2016-12-13 Tuesday 第五，六节"&amp;CHAR(10)&amp;"2016-12-20 Tuesday 第五，六节"&amp;CHAR(10)&amp;"2016-09-28 Wednesday 第七，八节"&amp;CHAR(10)&amp;"2016-10-05 Wednesday 第七，八节"&amp;CHAR(10)&amp;"2016-10-12 Wednesday 第七，八节"&amp;CHAR(10)&amp;"2016-10-19 Wednesday 第七，八节"&amp;CHAR(10)&amp;"2016-10-26 Wednesday 第七，八节"&amp;CHAR(10)&amp;"2016-11-02 Wednesday 第七，八节"&amp;CHAR(10)&amp;"2016-11-09 Wednesday 第七，八节"&amp;CHAR(10)&amp;"2016-11-16 Wednesday 第七，八节"&amp;CHAR(10)&amp;"2016-11-23 Wednesday 第七，八节"&amp;CHAR(10)&amp;"2016-11-30 Wednesday 第七，八节"&amp;CHAR(10)&amp;"2016-12-07 Wednesday 第七，八节"&amp;CHAR(10)&amp;"2016-12-14 Wednesday 第七，八节"&amp;CHAR(10)&amp;"2016-12-21 Wednesday 第七，八节"&amp;CHAR(10)&amp;" "</f>
        <v>0</v>
      </c>
    </row>
    <row r="183" spans="1:8">
      <c r="A183" s="1" t="s">
        <v>189</v>
      </c>
      <c r="B183" s="1">
        <v>0</v>
      </c>
      <c r="C183" s="1">
        <v>0</v>
      </c>
      <c r="D183" s="1">
        <v>0</v>
      </c>
      <c r="E183" s="1">
        <v>0</v>
      </c>
      <c r="F183" s="1">
        <v>-25</v>
      </c>
      <c r="G183" s="1">
        <v>25</v>
      </c>
      <c r="H183" s="1" t="str">
        <f>"2016-10-01 Saturday 第一，二节"&amp;CHAR(10)&amp;"2016-10-08 Saturday 第一，二节"&amp;CHAR(10)&amp;"2016-10-15 Saturday 第一，二节"&amp;CHAR(10)&amp;"2016-10-22 Saturday 第一，二节"&amp;CHAR(10)&amp;"2016-10-29 Saturday 第一，二节"&amp;CHAR(10)&amp;"2016-11-05 Saturday 第一，二节"&amp;CHAR(10)&amp;"2016-11-12 Saturday 第一，二节"&amp;CHAR(10)&amp;"2016-11-19 Saturday 第一，二节"&amp;CHAR(10)&amp;"2016-11-26 Saturday 第一，二节"&amp;CHAR(10)&amp;"2016-12-03 Saturday 第一，二节"&amp;CHAR(10)&amp;"2016-12-10 Saturday 第一，二节"&amp;CHAR(10)&amp;"2016-12-17 Saturday 第一，二节"&amp;CHAR(10)&amp;"2016-09-25 Sunday 第一，二节"&amp;CHAR(10)&amp;"2016-10-02 Sunday 第一，二节"&amp;CHAR(10)&amp;"2016-10-09 Sunday 第一，二节"&amp;CHAR(10)&amp;"2016-10-16 Sunday 第一，二节"&amp;CHAR(10)&amp;"2016-10-23 Sunday 第一，二节"&amp;CHAR(10)&amp;"2016-10-30 Sunday 第一，二节"&amp;CHAR(10)&amp;"2016-11-06 Sunday 第一，二节"&amp;CHAR(10)&amp;"2016-11-13 Sunday 第一，二节"&amp;CHAR(10)&amp;"2016-11-20 Sunday 第一，二节"&amp;CHAR(10)&amp;"2016-11-27 Sunday 第一，二节"&amp;CHAR(10)&amp;"2016-12-04 Sunday 第一，二节"&amp;CHAR(10)&amp;"2016-12-11 Sunday 第一，二节"&amp;CHAR(10)&amp;"2016-12-18 Sunday 第一，二节"&amp;CHAR(10)&amp;" "</f>
        <v>0</v>
      </c>
    </row>
    <row r="184" spans="1:8">
      <c r="A184" s="1" t="s">
        <v>190</v>
      </c>
      <c r="B184" s="1">
        <v>12</v>
      </c>
      <c r="C184" s="1">
        <v>0</v>
      </c>
      <c r="D184" s="1">
        <v>3</v>
      </c>
      <c r="E184" s="1">
        <v>0</v>
      </c>
      <c r="F184" s="1">
        <v>-14</v>
      </c>
      <c r="G184" s="1">
        <v>23</v>
      </c>
      <c r="H184" s="1" t="str">
        <f>"2016-09-29 Thursday 第五，六节"&amp;CHAR(10)&amp;"2016-10-06 Thursday 第五，六节"&amp;CHAR(10)&amp;"2016-10-13 Thursday 第五，六节"&amp;CHAR(10)&amp;"2016-10-20 Thursday 第五，六节"&amp;CHAR(10)&amp;"2016-11-03 Thursday 第五，六节"&amp;CHAR(10)&amp;"2016-11-10 Thursday 第五，六节"&amp;CHAR(10)&amp;"2016-11-17 Thursday 第五，六节"&amp;CHAR(10)&amp;"2016-12-08 Thursday 第五，六节"&amp;CHAR(10)&amp;"2016-12-15 Thursday 第五，六节"&amp;CHAR(10)&amp;"2016-12-22 Thursday 第五，六节"&amp;CHAR(10)&amp;"2016-09-29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 "</f>
        <v>0</v>
      </c>
    </row>
    <row r="185" spans="1:8">
      <c r="A185" s="1" t="s">
        <v>191</v>
      </c>
      <c r="B185" s="1">
        <v>19</v>
      </c>
      <c r="C185" s="1">
        <v>1</v>
      </c>
      <c r="D185" s="1">
        <v>12</v>
      </c>
      <c r="E185" s="1">
        <v>0</v>
      </c>
      <c r="F185" s="1">
        <v>-7</v>
      </c>
      <c r="G185" s="1">
        <v>14</v>
      </c>
      <c r="H185" s="1" t="str">
        <f>"2016-09-28 Wednesday 第五，六节"&amp;CHAR(10)&amp;"2016-10-05 Wednesday 第五，六节"&amp;CHAR(10)&amp;"2016-10-12 Wednesday 第五，六节"&amp;CHAR(10)&amp;"2016-10-19 Wednesday 第五，六节"&amp;CHAR(10)&amp;"2016-12-14 Wednesday 第五，六节"&amp;CHAR(10)&amp;"2016-12-21 Wednesday 第五，六节"&amp;CHAR(10)&amp;"2016-09-29 Thursday 第五，六节"&amp;CHAR(10)&amp;"2016-10-06 Thursday 第五，六节"&amp;CHAR(10)&amp;"2016-10-13 Thursday 第五，六节"&amp;CHAR(10)&amp;"2016-10-20 Thursday 第五，六节"&amp;CHAR(10)&amp;"2016-11-17 Thursday 第五，六节"&amp;CHAR(10)&amp;"2016-11-24 Thursday 第五，六节"&amp;CHAR(10)&amp;"2016-12-15 Thursday 第五，六节"&amp;CHAR(10)&amp;"2016-12-22 Thursday 第五，六节"&amp;CHAR(10)&amp;" "</f>
        <v>0</v>
      </c>
    </row>
    <row r="186" spans="1:8">
      <c r="A186" s="1" t="s">
        <v>192</v>
      </c>
      <c r="B186" s="1">
        <v>0</v>
      </c>
      <c r="C186" s="1">
        <v>0</v>
      </c>
      <c r="D186" s="1">
        <v>0</v>
      </c>
      <c r="E186" s="1">
        <v>0</v>
      </c>
      <c r="F186" s="1">
        <v>-50</v>
      </c>
      <c r="G186" s="1">
        <v>50</v>
      </c>
      <c r="H186" s="1" t="str">
        <f>"2016-10-01 Saturday 第一，二节"&amp;CHAR(10)&amp;"2016-10-08 Saturday 第一，二节"&amp;CHAR(10)&amp;"2016-10-15 Saturday 第一，二节"&amp;CHAR(10)&amp;"2016-10-22 Saturday 第一，二节"&amp;CHAR(10)&amp;"2016-10-29 Saturday 第一，二节"&amp;CHAR(10)&amp;"2016-11-05 Saturday 第一，二节"&amp;CHAR(10)&amp;"2016-11-12 Saturday 第一，二节"&amp;CHAR(10)&amp;"2016-11-19 Saturday 第一，二节"&amp;CHAR(10)&amp;"2016-11-26 Saturday 第一，二节"&amp;CHAR(10)&amp;"2016-12-03 Saturday 第一，二节"&amp;CHAR(10)&amp;"2016-12-10 Saturday 第一，二节"&amp;CHAR(10)&amp;"2016-12-17 Saturday 第一，二节"&amp;CHAR(10)&amp;"2016-09-25 Sunday 第一，二节"&amp;CHAR(10)&amp;"2016-10-02 Sunday 第一，二节"&amp;CHAR(10)&amp;"2016-10-09 Sunday 第一，二节"&amp;CHAR(10)&amp;"2016-10-16 Sunday 第一，二节"&amp;CHAR(10)&amp;"2016-10-23 Sunday 第一，二节"&amp;CHAR(10)&amp;"2016-10-30 Sunday 第一，二节"&amp;CHAR(10)&amp;"2016-11-06 Sunday 第一，二节"&amp;CHAR(10)&amp;"2016-11-13 Sunday 第一，二节"&amp;CHAR(10)&amp;"2016-11-20 Sunday 第一，二节"&amp;CHAR(10)&amp;"2016-11-27 Sunday 第一，二节"&amp;CHAR(10)&amp;"2016-12-04 Sunday 第一，二节"&amp;CHAR(10)&amp;"2016-12-11 Sunday 第一，二节"&amp;CHAR(10)&amp;"2016-12-18 Sunday 第一，二节"&amp;CHAR(10)&amp;"2016-09-29 Thursday 第三，四节"&amp;CHAR(10)&amp;"2016-10-06 Thursday 第三，四节"&amp;CHAR(10)&amp;"2016-10-13 Thursday 第三，四节"&amp;CHAR(10)&amp;"2016-10-20 Thursday 第三，四节"&amp;CHAR(10)&amp;"2016-10-27 Thursday 第三，四节"&amp;CHAR(10)&amp;"2016-11-03 Thursday 第三，四节"&amp;CHAR(10)&amp;"2016-11-10 Thursday 第三，四节"&amp;CHAR(10)&amp;"2016-11-17 Thursday 第三，四节"&amp;CHAR(10)&amp;"2016-11-24 Thursday 第三，四节"&amp;CHAR(10)&amp;"2016-12-01 Thursday 第三，四节"&amp;CHAR(10)&amp;"2016-12-08 Thursday 第三，四节"&amp;CHAR(10)&amp;"2016-12-15 Thursday 第三，四节"&amp;CHAR(10)&amp;"2016-12-22 Thursday 第三，四节"&amp;CHAR(10)&amp;"2016-10-01 Saturday 第五，六节"&amp;CHAR(10)&amp;"2016-10-08 Saturday 第五，六节"&amp;CHAR(10)&amp;"2016-10-15 Saturday 第五，六节"&amp;CHAR(10)&amp;"2016-10-22 Saturday 第五，六节"&amp;CHAR(10)&amp;"2016-10-29 Saturday 第五，六节"&amp;CHAR(10)&amp;"2016-11-05 Saturday 第五，六节"&amp;CHAR(10)&amp;"2016-11-12 Saturday 第五，六节"&amp;CHAR(10)&amp;"2016-11-19 Saturday 第五，六节"&amp;CHAR(10)&amp;"2016-11-26 Saturday 第五，六节"&amp;CHAR(10)&amp;"2016-12-03 Saturday 第五，六节"&amp;CHAR(10)&amp;"2016-12-10 Saturday 第五，六节"&amp;CHAR(10)&amp;"2016-12-17 Saturday 第五，六节"&amp;CHAR(10)&amp;" "</f>
        <v>0</v>
      </c>
    </row>
    <row r="187" spans="1:8">
      <c r="A187" s="1" t="s">
        <v>193</v>
      </c>
      <c r="B187" s="1">
        <v>16</v>
      </c>
      <c r="C187" s="1">
        <v>0</v>
      </c>
      <c r="D187" s="1">
        <v>4</v>
      </c>
      <c r="E187" s="1">
        <v>2</v>
      </c>
      <c r="F187" s="1">
        <v>-9</v>
      </c>
      <c r="G187" s="1">
        <v>21</v>
      </c>
      <c r="H187" s="1" t="str">
        <f>"2016-09-28 Wednesday 第三，四节"&amp;CHAR(10)&amp;"2016-10-05 Wednesday 第三，四节"&amp;CHAR(10)&amp;"2016-10-12 Wednesday 第三，四节"&amp;CHAR(10)&amp;"2016-10-19 Wednesday 第三，四节"&amp;CHAR(10)&amp;"2016-11-23 Wednesday 第三，四节"&amp;CHAR(10)&amp;"2016-11-30 Wednesday 第三，四节"&amp;CHAR(10)&amp;"2016-12-07 Wednesday 第三，四节"&amp;CHAR(10)&amp;"2016-12-14 Wednesday 第三，四节"&amp;CHAR(10)&amp;"2016-12-21 Wednesday 第三，四节"&amp;CHAR(10)&amp;"2016-10-01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第三，四节"&amp;CHAR(10)&amp;"2016-11-05 Saturday 第三，四节"&amp;CHAR(10)&amp;"2016-11-12 Saturday 第三，四节"&amp;CHAR(10)&amp;"2016-11-19 Saturday 第三，四节"&amp;CHAR(10)&amp;"2016-11-26 Saturday 第三，四节"&amp;CHAR(10)&amp;"2016-12-03 Saturday 第三，四节"&amp;CHAR(10)&amp;"2016-12-10 Saturday 第三，四节"&amp;CHAR(10)&amp;"2016-12-17 Saturday 第三，四节"&amp;CHAR(10)&amp;" "</f>
        <v>0</v>
      </c>
    </row>
    <row r="188" spans="1:8">
      <c r="A188" s="1" t="s">
        <v>194</v>
      </c>
      <c r="B188" s="1">
        <v>4</v>
      </c>
      <c r="C188" s="1">
        <v>0</v>
      </c>
      <c r="D188" s="1">
        <v>3</v>
      </c>
      <c r="E188" s="1">
        <v>0</v>
      </c>
      <c r="F188" s="1">
        <v>-22</v>
      </c>
      <c r="G188" s="1">
        <v>23</v>
      </c>
      <c r="H188" s="1" t="str">
        <f>"2016-09-30 Friday 第七，八节"&amp;CHAR(10)&amp;"2016-10-07 Friday 第七，八节"&amp;CHAR(10)&amp;"2016-10-14 Friday 第七，八节"&amp;CHAR(10)&amp;"2016-10-21 Friday 第七，八节"&amp;CHAR(10)&amp;"2016-11-04 Friday 第七，八节"&amp;CHAR(10)&amp;"2016-11-11 Friday 第七，八节"&amp;CHAR(10)&amp;"2016-11-18 Friday 第七，八节"&amp;CHAR(10)&amp;"2016-11-25 Friday 第七，八节"&amp;CHAR(10)&amp;"2016-12-02 Friday 第七，八节"&amp;CHAR(10)&amp;"2016-12-09 Friday 第七，八节"&amp;CHAR(10)&amp;"2016-12-16 Friday 第七，八节"&amp;CHAR(10)&amp;"2016-12-23 Friday 第七，八节"&amp;CHAR(10)&amp;"2016-09-25 Sunday 第五，六节"&amp;CHAR(10)&amp;"2016-10-02 Sunday 第五，六节"&amp;CHAR(10)&amp;"2016-10-09 Sunday 第五，六节"&amp;CHAR(10)&amp;"2016-10-16 Sunday 第五，六节"&amp;CHAR(10)&amp;"2016-11-06 Sunday 第五，六节"&amp;CHAR(10)&amp;"2016-11-13 Sunday 第五，六节"&amp;CHAR(10)&amp;"2016-11-20 Sunday 第五，六节"&amp;CHAR(10)&amp;"2016-11-27 Sunday 第五，六节"&amp;CHAR(10)&amp;"2016-12-04 Sunday 第五，六节"&amp;CHAR(10)&amp;"2016-12-11 Sunday 第五，六节"&amp;CHAR(10)&amp;"2016-12-18 Sunday 第五，六节"&amp;CHAR(10)&amp;" "</f>
        <v>0</v>
      </c>
    </row>
    <row r="189" spans="1:8">
      <c r="A189" s="1" t="s">
        <v>195</v>
      </c>
      <c r="B189" s="1">
        <v>26</v>
      </c>
      <c r="C189" s="1">
        <v>1</v>
      </c>
      <c r="D189" s="1">
        <v>9</v>
      </c>
      <c r="E189" s="1">
        <v>4</v>
      </c>
      <c r="F189" s="1">
        <v>0</v>
      </c>
      <c r="G189" s="1">
        <v>17</v>
      </c>
      <c r="H189" s="1" t="str">
        <f>"2016-09-26 Monday 第一，二节"&amp;CHAR(10)&amp;"2016-10-03 Monday 第一，二节"&amp;CHAR(10)&amp;"2016-10-10 Monday 第一，二节"&amp;CHAR(10)&amp;"2016-10-17 Monday 第一，二节"&amp;CHAR(10)&amp;"2016-10-31 Monday 第一，二节"&amp;CHAR(10)&amp;"2016-11-21 Monday 第一，二节"&amp;CHAR(10)&amp;"2016-12-05 Monday 第一，二节"&amp;CHAR(10)&amp;"2016-12-12 Monday 第一，二节"&amp;CHAR(10)&amp;"2016-12-19 Monday 第一，二节"&amp;CHAR(10)&amp;"2016-09-30 Friday 第五，六节"&amp;CHAR(10)&amp;"2016-10-07 Friday 第五，六节"&amp;CHAR(10)&amp;"2016-10-14 Friday 第五，六节"&amp;CHAR(10)&amp;"2016-10-21 Friday 第五，六节"&amp;CHAR(10)&amp;"2016-11-25 Friday 第五，六节"&amp;CHAR(10)&amp;"2016-12-02 Friday 第五，六节"&amp;CHAR(10)&amp;"2016-12-16 Friday 第五，六节"&amp;CHAR(10)&amp;"2016-12-23 Friday 第五，六节"&amp;CHAR(10)&amp;" "</f>
        <v>0</v>
      </c>
    </row>
    <row r="190" spans="1:8">
      <c r="A190" s="1" t="s">
        <v>196</v>
      </c>
      <c r="B190" s="1">
        <v>1</v>
      </c>
      <c r="C190" s="1">
        <v>0</v>
      </c>
      <c r="D190" s="1">
        <v>1</v>
      </c>
      <c r="E190" s="1">
        <v>0</v>
      </c>
      <c r="F190" s="1">
        <v>-25</v>
      </c>
      <c r="G190" s="1">
        <v>25</v>
      </c>
      <c r="H190" s="1" t="str">
        <f>"2016-09-27 Tuesday 第一，二节"&amp;CHAR(10)&amp;"2016-10-04 Tuesday 第一，二节"&amp;CHAR(10)&amp;"2016-10-11 Tuesday 第一，二节"&amp;CHAR(10)&amp;"2016-10-18 Tuesday 第一，二节"&amp;CHAR(10)&amp;"2016-11-01 Tuesday 第一，二节"&amp;CHAR(10)&amp;"2016-11-08 Tuesday 第一，二节"&amp;CHAR(10)&amp;"2016-11-15 Tuesday 第一，二节"&amp;CHAR(10)&amp;"2016-11-22 Tuesday 第一，二节"&amp;CHAR(10)&amp;"2016-11-29 Tuesday 第一，二节"&amp;CHAR(10)&amp;"2016-12-06 Tuesday 第一，二节"&amp;CHAR(10)&amp;"2016-12-13 Tuesday 第一，二节"&amp;CHAR(10)&amp;"2016-12-20 Tuesday 第一，二节"&amp;CHAR(10)&amp;"2016-09-28 Wednesday 第五，六节"&amp;CHAR(10)&amp;"2016-10-05 Wednesday 第五，六节"&amp;CHAR(10)&amp;"2016-10-12 Wednesday 第五，六节"&amp;CHAR(10)&amp;"2016-10-19 Wednesday 第五，六节"&amp;CHAR(10)&amp;"2016-10-26 Wednesday 第五，六节"&amp;CHAR(10)&amp;"2016-11-02 Wednesday 第五，六节"&amp;CHAR(10)&amp;"2016-11-09 Wednesday 第五，六节"&amp;CHAR(10)&amp;"2016-11-16 Wednesday 第五，六节"&amp;CHAR(10)&amp;"2016-11-23 Wednesday 第五，六节"&amp;CHAR(10)&amp;"2016-11-30 Wednesday 第五，六节"&amp;CHAR(10)&amp;"2016-12-07 Wednesday 第五，六节"&amp;CHAR(10)&amp;"2016-12-14 Wednesday 第五，六节"&amp;CHAR(10)&amp;"2016-12-21 Wednesday 第五，六节"&amp;CHAR(10)&amp;" "</f>
        <v>0</v>
      </c>
    </row>
    <row r="191" spans="1:8">
      <c r="A191" s="1" t="s">
        <v>197</v>
      </c>
      <c r="B191" s="1">
        <v>28</v>
      </c>
      <c r="C191" s="1">
        <v>0</v>
      </c>
      <c r="D191" s="1">
        <v>11</v>
      </c>
      <c r="E191" s="1">
        <v>3</v>
      </c>
      <c r="F191" s="1">
        <v>2</v>
      </c>
      <c r="G191" s="1">
        <v>15</v>
      </c>
      <c r="H191" s="1" t="str">
        <f>"2016-09-27 Tuesday 第三，四节"&amp;CHAR(10)&amp;"2016-10-04 Tuesday 第三，四节"&amp;CHAR(10)&amp;"2016-10-11 Tuesday 第三，四节"&amp;CHAR(10)&amp;"2016-10-18 Tuesday 第三，四节"&amp;CHAR(10)&amp;"2016-11-08 Tuesday 第三，四节"&amp;CHAR(10)&amp;"2016-11-15 Tuesday 第三，四节"&amp;CHAR(10)&amp;"2016-12-06 Tuesday 第三，四节"&amp;CHAR(10)&amp;"2016-12-20 Tuesday 第三，四节"&amp;CHAR(10)&amp;"2016-09-29 Thursday 第五，六节"&amp;CHAR(10)&amp;"2016-10-06 Thursday 第五，六节"&amp;CHAR(10)&amp;"2016-10-13 Thursday 第五，六节"&amp;CHAR(10)&amp;"2016-10-20 Thursday 第五，六节"&amp;CHAR(10)&amp;"2016-11-10 Thursday 第五，六节"&amp;CHAR(10)&amp;"2016-12-15 Thursday 第五，六节"&amp;CHAR(10)&amp;"2016-12-22 Thursday 第五，六节"&amp;CHAR(10)&amp;" "</f>
        <v>0</v>
      </c>
    </row>
    <row r="192" spans="1:8">
      <c r="A192" s="1" t="s">
        <v>198</v>
      </c>
      <c r="B192" s="1">
        <v>51</v>
      </c>
      <c r="C192" s="1">
        <v>0</v>
      </c>
      <c r="D192" s="1">
        <v>10</v>
      </c>
      <c r="E192" s="1">
        <v>13</v>
      </c>
      <c r="F192" s="1">
        <v>25</v>
      </c>
      <c r="G192" s="1">
        <v>16</v>
      </c>
      <c r="H192" s="1" t="str">
        <f>"2016-09-30 Friday 第一，二节"&amp;CHAR(10)&amp;"2016-10-07 Friday 第一，二节"&amp;CHAR(10)&amp;"2016-10-14 Friday 第一，二节"&amp;CHAR(10)&amp;"2016-10-21 Friday 第一，二节"&amp;CHAR(10)&amp;"2016-11-04 Friday 第一，二节"&amp;CHAR(10)&amp;"2016-09-25 Sunday 第七，八节"&amp;CHAR(10)&amp;"2016-10-02 Sunday 第七，八节"&amp;CHAR(10)&amp;"2016-10-09 Sunday 第七，八节"&amp;CHAR(10)&amp;"2016-10-16 Sunday 第七，八节"&amp;CHAR(10)&amp;"2016-10-23 Sunday 第七，八节"&amp;CHAR(10)&amp;"2016-11-13 Sunday 第七，八节"&amp;CHAR(10)&amp;"2016-11-20 Sunday 第七，八节"&amp;CHAR(10)&amp;"2016-11-27 Sunday 第七，八节"&amp;CHAR(10)&amp;"2016-12-04 Sunday 第七，八节"&amp;CHAR(10)&amp;"2016-12-11 Sunday 第七，八节"&amp;CHAR(10)&amp;"2016-12-18 Sunday 第七，八节"&amp;CHAR(10)&amp;" "</f>
        <v>0</v>
      </c>
    </row>
    <row r="193" spans="1:8">
      <c r="A193" s="1" t="s">
        <v>199</v>
      </c>
      <c r="B193" s="1">
        <v>4</v>
      </c>
      <c r="C193" s="1">
        <v>0</v>
      </c>
      <c r="D193" s="1">
        <v>1</v>
      </c>
      <c r="E193" s="1">
        <v>2</v>
      </c>
      <c r="F193" s="1">
        <v>-22</v>
      </c>
      <c r="G193" s="1">
        <v>25</v>
      </c>
      <c r="H193" s="1" t="str">
        <f>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第七，八节"&amp;CHAR(10)&amp;"2016-11-24 Thursday 第七，八节"&amp;CHAR(10)&amp;"2016-12-01 Thursday 第七，八节"&amp;CHAR(10)&amp;"2016-12-08 Thursday 第七，八节"&amp;CHAR(10)&amp;"2016-12-15 Thursday 第七，八节"&amp;CHAR(10)&amp;"2016-12-22 Thursday 第七，八节"&amp;CHAR(10)&amp;"2016-09-30 Friday 第五，六节"&amp;CHAR(10)&amp;"2016-10-07 Friday 第五，六节"&amp;CHAR(10)&amp;"2016-10-14 Friday 第五，六节"&amp;CHAR(10)&amp;"2016-10-21 Friday 第五，六节"&amp;CHAR(10)&amp;"2016-11-04 Friday 第五，六节"&amp;CHAR(10)&amp;"2016-11-11 Friday 第五，六节"&amp;CHAR(10)&amp;"2016-11-18 Friday 第五，六节"&amp;CHAR(10)&amp;"2016-11-25 Friday 第五，六节"&amp;CHAR(10)&amp;"2016-12-02 Friday 第五，六节"&amp;CHAR(10)&amp;"2016-12-09 Friday 第五，六节"&amp;CHAR(10)&amp;"2016-12-16 Friday 第五，六节"&amp;CHAR(10)&amp;"2016-12-23 Friday 第五，六节"&amp;CHAR(10)&amp;" "</f>
        <v>0</v>
      </c>
    </row>
    <row r="194" spans="1:8">
      <c r="A194" s="1" t="s">
        <v>200</v>
      </c>
      <c r="B194" s="1">
        <v>25</v>
      </c>
      <c r="C194" s="1">
        <v>0</v>
      </c>
      <c r="D194" s="1">
        <v>8</v>
      </c>
      <c r="E194" s="1">
        <v>1</v>
      </c>
      <c r="F194" s="1">
        <v>-1</v>
      </c>
      <c r="G194" s="1">
        <v>18</v>
      </c>
      <c r="H194" s="1" t="str">
        <f>"2016-09-28 Wednesday 第七，八节"&amp;CHAR(10)&amp;"2016-10-05 Wednesday 第七，八节"&amp;CHAR(10)&amp;"2016-10-12 Wednesday 第七，八节"&amp;CHAR(10)&amp;"2016-10-19 Wednesday 第七，八节"&amp;CHAR(10)&amp;"2016-11-02 Wednesday 第七，八节"&amp;CHAR(10)&amp;"2016-11-23 Wednesday 第七，八节"&amp;CHAR(10)&amp;"2016-12-07 Wednesday 第七，八节"&amp;CHAR(10)&amp;"2016-09-29 Thursday 第七，八节"&amp;CHAR(10)&amp;"2016-10-06 Thursday 第七，八节"&amp;CHAR(10)&amp;"2016-10-13 Thursday 第七，八节"&amp;CHAR(10)&amp;"2016-10-20 Thursday 第七，八节"&amp;CHAR(10)&amp;"2016-10-27 Thursday 第七，八节"&amp;CHAR(10)&amp;"2016-11-03 Thursday 第七，八节"&amp;CHAR(10)&amp;"2016-11-10 Thursday 第七，八节"&amp;CHAR(10)&amp;"2016-11-17 Thursday 第七，八节"&amp;CHAR(10)&amp;"2016-12-01 Thursday 第七，八节"&amp;CHAR(10)&amp;"2016-12-15 Thursday 第七，八节"&amp;CHAR(10)&amp;"2016-12-22 Thursday 第七，八节"&amp;CHAR(10)&amp;" "</f>
        <v>0</v>
      </c>
    </row>
    <row r="195" spans="1:8">
      <c r="A195" s="1" t="s">
        <v>201</v>
      </c>
      <c r="B195" s="1">
        <v>15</v>
      </c>
      <c r="C195" s="1">
        <v>0</v>
      </c>
      <c r="D195" s="1">
        <v>7</v>
      </c>
      <c r="E195" s="1">
        <v>2</v>
      </c>
      <c r="F195" s="1">
        <v>-10</v>
      </c>
      <c r="G195" s="1">
        <v>18</v>
      </c>
      <c r="H195" s="1" t="str">
        <f>"2016-09-28 Wednesday 第七，八节"&amp;CHAR(10)&amp;"2016-10-05 Wednesday 第七，八节"&amp;CHAR(10)&amp;"2016-10-12 Wednesday 第七，八节"&amp;CHAR(10)&amp;"2016-10-19 Wednesday 第七，八节"&amp;CHAR(10)&amp;"2016-11-23 Wednesday 第七，八节"&amp;CHAR(10)&amp;"2016-12-07 Wednesday 第七，八节"&amp;CHAR(10)&amp;"2016-12-14 Wednesday 第七，八节"&amp;CHAR(10)&amp;"2016-12-21 Wednesday 第七，八节"&amp;CHAR(10)&amp;"2016-10-01 Saturday 第三，四节"&amp;CHAR(10)&amp;"2016-10-08 Saturday 第三，四节"&amp;CHAR(10)&amp;"2016-10-15 Saturday 第三，四节"&amp;CHAR(10)&amp;"2016-10-22 Saturday 第三，四节"&amp;CHAR(10)&amp;"2016-10-29 Saturday 第三，四节"&amp;CHAR(10)&amp;"2016-11-05 Saturday 第三，四节"&amp;CHAR(10)&amp;"2016-11-19 Saturday 第三，四节"&amp;CHAR(10)&amp;"2016-11-26 Saturday 第三，四节"&amp;CHAR(10)&amp;"2016-12-10 Saturday 第三，四节"&amp;CHAR(10)&amp;"2016-12-17 Saturday 第三，四节"&amp;CHAR(10)&amp;" "</f>
        <v>0</v>
      </c>
    </row>
    <row r="196" spans="1:8">
      <c r="A196" s="1" t="s">
        <v>202</v>
      </c>
      <c r="B196" s="1">
        <v>17</v>
      </c>
      <c r="C196" s="1">
        <v>0</v>
      </c>
      <c r="D196" s="1">
        <v>12</v>
      </c>
      <c r="E196" s="1">
        <v>0</v>
      </c>
      <c r="F196" s="1">
        <v>-9</v>
      </c>
      <c r="G196" s="1">
        <v>14</v>
      </c>
      <c r="H196" s="1" t="str">
        <f>"2016-09-27 Tuesday 第一，二节"&amp;CHAR(10)&amp;"2016-10-04 Tuesday 第一，二节"&amp;CHAR(10)&amp;"2016-10-11 Tuesday 第一，二节"&amp;CHAR(10)&amp;"2016-10-18 Tuesday 第一，二节"&amp;CHAR(10)&amp;"2016-12-06 Tuesday 第一，二节"&amp;CHAR(10)&amp;"2016-12-13 Tuesday 第一，二节"&amp;CHAR(10)&amp;"2016-12-20 Tuesday 第一，二节"&amp;CHAR(10)&amp;"2016-09-30 Friday 第五，六节"&amp;CHAR(10)&amp;"2016-10-07 Friday 第五，六节"&amp;CHAR(10)&amp;"2016-10-14 Friday 第五，六节"&amp;CHAR(10)&amp;"2016-10-21 Friday 第五，六节"&amp;CHAR(10)&amp;"2016-12-09 Friday 第五，六节"&amp;CHAR(10)&amp;"2016-12-16 Friday 第五，六节"&amp;CHAR(10)&amp;"2016-12-23 Friday 第五，六节"&amp;CHAR(10)&amp;" "</f>
        <v>0</v>
      </c>
    </row>
    <row r="197" spans="1:8">
      <c r="A197" s="1" t="s">
        <v>203</v>
      </c>
      <c r="B197" s="1">
        <v>48</v>
      </c>
      <c r="C197" s="1">
        <v>1</v>
      </c>
      <c r="D197" s="1">
        <v>17</v>
      </c>
      <c r="E197" s="1">
        <v>3</v>
      </c>
      <c r="F197" s="1">
        <v>22</v>
      </c>
      <c r="G197" s="1">
        <v>9</v>
      </c>
      <c r="H197" s="1" t="str">
        <f>"2016-09-27 Tuesday 第一，二节"&amp;CHAR(10)&amp;"2016-10-04 Tuesday 第一，二节"&amp;CHAR(10)&amp;"2016-10-11 Tuesday 第一，二节"&amp;CHAR(10)&amp;"2016-10-18 Tuesday 第一，二节"&amp;CHAR(10)&amp;"2016-09-28 Wednesday 第一，二节"&amp;CHAR(10)&amp;"2016-10-05 Wednesday 第一，二节"&amp;CHAR(10)&amp;"2016-10-12 Wednesday 第一，二节"&amp;CHAR(10)&amp;"2016-10-19 Wednesday 第一，二节"&amp;CHAR(10)&amp;"2016-10-26 Wednesday 第一，二节"&amp;CHAR(10)&amp;" "</f>
        <v>0</v>
      </c>
    </row>
    <row r="198" spans="1:8">
      <c r="A198" s="1" t="s">
        <v>158</v>
      </c>
      <c r="B198" s="1">
        <v>0</v>
      </c>
      <c r="C198" s="1">
        <v>0</v>
      </c>
      <c r="D198" s="1">
        <v>0</v>
      </c>
      <c r="E198" s="1">
        <v>0</v>
      </c>
      <c r="F198" s="1">
        <v>-25</v>
      </c>
      <c r="G198" s="1">
        <v>25</v>
      </c>
      <c r="H198" s="1" t="str">
        <f>"2016-09-29 Thursday 第五，六节"&amp;CHAR(10)&amp;"2016-10-06 Thursday 第五，六节"&amp;CHAR(10)&amp;"2016-10-13 Thursday 第五，六节"&amp;CHAR(10)&amp;"2016-10-20 Thursday 第五，六节"&amp;CHAR(10)&amp;"2016-10-27 Thursday 第五，六节"&amp;CHAR(10)&amp;"2016-11-03 Thursday 第五，六节"&amp;CHAR(10)&amp;"2016-11-10 Thursday 第五，六节"&amp;CHAR(10)&amp;"2016-11-17 Thursday 第五，六节"&amp;CHAR(10)&amp;"2016-11-24 Thursday 第五，六节"&amp;CHAR(10)&amp;"2016-12-01 Thursday 第五，六节"&amp;CHAR(10)&amp;"2016-12-08 Thursday 第五，六节"&amp;CHAR(10)&amp;"2016-12-15 Thursday 第五，六节"&amp;CHAR(10)&amp;"2016-12-22 Thursday 第五，六节"&amp;CHAR(10)&amp;"2016-10-01 Saturday 第七，八节"&amp;CHAR(10)&amp;"2016-10-08 Saturday 第七，八节"&amp;CHAR(10)&amp;"2016-10-15 Saturday 第七，八节"&amp;CHAR(10)&amp;"2016-10-22 Saturday 第七，八节"&amp;CHAR(10)&amp;"2016-10-29 Saturday 第七，八节"&amp;CHAR(10)&amp;"2016-11-05 Saturday 第七，八节"&amp;CHAR(10)&amp;"2016-11-12 Saturday 第七，八节"&amp;CHAR(10)&amp;"2016-11-19 Saturday 第七，八节"&amp;CHAR(10)&amp;"2016-11-26 Saturday 第七，八节"&amp;CHAR(10)&amp;"2016-12-03 Saturday 第七，八节"&amp;CHAR(10)&amp;"2016-12-10 Saturday 第七，八节"&amp;CHAR(10)&amp;"2016-12-17 Saturday 第七，八节"&amp;CHAR(10)&amp;" "</f>
        <v>0</v>
      </c>
    </row>
    <row r="199" spans="1:8">
      <c r="A199" s="1" t="s">
        <v>204</v>
      </c>
      <c r="B199" s="1">
        <v>63</v>
      </c>
      <c r="C199" s="1">
        <v>0</v>
      </c>
      <c r="D199" s="1">
        <v>19</v>
      </c>
      <c r="E199" s="1">
        <v>8</v>
      </c>
      <c r="F199" s="1">
        <v>37</v>
      </c>
      <c r="G199" s="1">
        <v>7</v>
      </c>
      <c r="H199" s="1" t="str">
        <f>"2016-10-03 Monday 第一，二节"&amp;CHAR(10)&amp;"2016-10-07 Friday 第五，六节"&amp;CHAR(10)&amp;"2016-10-28 Friday 第五，六节"&amp;CHAR(10)&amp;"2016-11-18 Friday 第五，六节"&amp;CHAR(10)&amp;"2016-11-25 Friday 第五，六节"&amp;CHAR(10)&amp;"2016-12-02 Friday 第五，六节"&amp;CHAR(10)&amp;"2016-12-09 Friday 第五，六节"&amp;CHAR(10)&amp;" "</f>
        <v>0</v>
      </c>
    </row>
    <row r="200" spans="1:8">
      <c r="A200" s="1" t="s">
        <v>205</v>
      </c>
      <c r="B200" s="1">
        <v>40</v>
      </c>
      <c r="C200" s="1">
        <v>0</v>
      </c>
      <c r="D200" s="1">
        <v>17</v>
      </c>
      <c r="E200" s="1">
        <v>0</v>
      </c>
      <c r="F200" s="1">
        <v>14</v>
      </c>
      <c r="G200" s="1">
        <v>9</v>
      </c>
      <c r="H200" s="1" t="str">
        <f>"2016-10-03 Monday 第三，四节"&amp;CHAR(10)&amp;"2016-10-17 Monday 第三，四节"&amp;CHAR(10)&amp;"2016-11-07 Monday 第三，四节"&amp;CHAR(10)&amp;"2016-11-21 Monday 第三，四节"&amp;CHAR(10)&amp;"2016-12-05 Monday 第三，四节"&amp;CHAR(10)&amp;"2016-12-12 Monday 第三，四节"&amp;CHAR(10)&amp;"2016-12-19 Monday 第三，四节"&amp;CHAR(10)&amp;"2016-10-06 Thursday 第一，二节"&amp;CHAR(10)&amp;"2016-12-22 Thursday 第一，二节"&amp;CHAR(10)&amp;" "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值班统计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青春在线</dc:creator>
  <cp:lastModifiedBy>Meteoric002</cp:lastModifiedBy>
  <dcterms:created xsi:type="dcterms:W3CDTF">2016-12-24T19:30:33+08:00</dcterms:created>
  <dcterms:modified xsi:type="dcterms:W3CDTF">2016-12-24T19:30:33+08:00</dcterms:modified>
  <dc:title>值班签到统计</dc:title>
  <dc:description>随便一个描述了</dc:description>
  <dc:subject>主题1</dc:subject>
  <cp:keywords>关键字 用空格分开</cp:keywords>
  <cp:category>分类 </cp:category>
</cp:coreProperties>
</file>