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xuliu102\OneDrive - Advanced Micro Devices Inc\Unity_coursera\Excel\ExcelFundamentalsfordataanalysis\week3\week3Practise\"/>
    </mc:Choice>
  </mc:AlternateContent>
  <xr:revisionPtr revIDLastSave="0" documentId="13_ncr:1_{C18BAB3A-579E-4C71-9506-CDC0393E5E2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upplier Invoice Statement" sheetId="1" r:id="rId1"/>
    <sheet name="MC Invoice Report" sheetId="2" r:id="rId2"/>
    <sheet name="Recon Analysis" sheetId="3" r:id="rId3"/>
    <sheet name="NSW Holidays 2020" sheetId="4" r:id="rId4"/>
  </sheets>
  <definedNames>
    <definedName name="Amount_Paid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ocation">'MC Invoice Report'!$I$5:$I$88</definedName>
    <definedName name="Locations">OFFSET('Recon Analysis'!$A$8,0,0,COUNTA('Recon Analysis'!$A$8:$A$19))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O_Number">'MC Invoice Report'!$H$5:$H$88</definedName>
    <definedName name="Supplier_Code">'MC Invoice Report'!$B$5:$B$88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anAu3yFJUpVaw43jcCM8Ecrl5MQ=="/>
    </ext>
  </extLst>
</workbook>
</file>

<file path=xl/calcChain.xml><?xml version="1.0" encoding="utf-8"?>
<calcChain xmlns="http://schemas.openxmlformats.org/spreadsheetml/2006/main">
  <c r="N6" i="2" l="1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5" i="2"/>
  <c r="C9" i="3"/>
  <c r="C8" i="3"/>
  <c r="B9" i="3"/>
  <c r="B8" i="3"/>
  <c r="B4" i="3"/>
  <c r="B15" i="4"/>
  <c r="B14" i="4"/>
  <c r="B13" i="4"/>
  <c r="B12" i="4"/>
  <c r="B11" i="4"/>
  <c r="B10" i="4"/>
  <c r="B9" i="4"/>
  <c r="B8" i="4"/>
  <c r="B7" i="4"/>
  <c r="B6" i="4"/>
  <c r="B5" i="4"/>
  <c r="B4" i="4"/>
  <c r="L88" i="2"/>
  <c r="K88" i="2"/>
  <c r="E88" i="2"/>
  <c r="M88" i="2" s="1"/>
  <c r="L87" i="2"/>
  <c r="K87" i="2"/>
  <c r="E87" i="2"/>
  <c r="M87" i="2" s="1"/>
  <c r="L86" i="2"/>
  <c r="K86" i="2"/>
  <c r="E86" i="2"/>
  <c r="M86" i="2" s="1"/>
  <c r="L85" i="2"/>
  <c r="K85" i="2"/>
  <c r="E85" i="2"/>
  <c r="M85" i="2" s="1"/>
  <c r="L84" i="2"/>
  <c r="K84" i="2"/>
  <c r="E84" i="2"/>
  <c r="M84" i="2" s="1"/>
  <c r="L83" i="2"/>
  <c r="K83" i="2"/>
  <c r="E83" i="2"/>
  <c r="M83" i="2" s="1"/>
  <c r="L82" i="2"/>
  <c r="K82" i="2"/>
  <c r="E82" i="2"/>
  <c r="M82" i="2" s="1"/>
  <c r="L81" i="2"/>
  <c r="K81" i="2"/>
  <c r="E81" i="2"/>
  <c r="M81" i="2" s="1"/>
  <c r="L80" i="2"/>
  <c r="K80" i="2"/>
  <c r="E80" i="2"/>
  <c r="M80" i="2" s="1"/>
  <c r="L79" i="2"/>
  <c r="K79" i="2"/>
  <c r="E79" i="2"/>
  <c r="M79" i="2" s="1"/>
  <c r="L78" i="2"/>
  <c r="K78" i="2"/>
  <c r="E78" i="2"/>
  <c r="M78" i="2" s="1"/>
  <c r="L77" i="2"/>
  <c r="K77" i="2"/>
  <c r="E77" i="2"/>
  <c r="M77" i="2" s="1"/>
  <c r="L76" i="2"/>
  <c r="K76" i="2"/>
  <c r="E76" i="2"/>
  <c r="M76" i="2" s="1"/>
  <c r="L75" i="2"/>
  <c r="K75" i="2"/>
  <c r="E75" i="2"/>
  <c r="M75" i="2" s="1"/>
  <c r="L74" i="2"/>
  <c r="K74" i="2"/>
  <c r="E74" i="2"/>
  <c r="M74" i="2" s="1"/>
  <c r="L73" i="2"/>
  <c r="K73" i="2"/>
  <c r="E73" i="2"/>
  <c r="M73" i="2" s="1"/>
  <c r="L72" i="2"/>
  <c r="K72" i="2"/>
  <c r="E72" i="2"/>
  <c r="M72" i="2" s="1"/>
  <c r="L71" i="2"/>
  <c r="K71" i="2"/>
  <c r="E71" i="2"/>
  <c r="M71" i="2" s="1"/>
  <c r="L70" i="2"/>
  <c r="K70" i="2"/>
  <c r="E70" i="2"/>
  <c r="M70" i="2" s="1"/>
  <c r="L69" i="2"/>
  <c r="K69" i="2"/>
  <c r="E69" i="2"/>
  <c r="M69" i="2" s="1"/>
  <c r="L68" i="2"/>
  <c r="K68" i="2"/>
  <c r="E68" i="2"/>
  <c r="M68" i="2" s="1"/>
  <c r="L67" i="2"/>
  <c r="K67" i="2"/>
  <c r="E67" i="2"/>
  <c r="M67" i="2" s="1"/>
  <c r="L66" i="2"/>
  <c r="K66" i="2"/>
  <c r="E66" i="2"/>
  <c r="M66" i="2" s="1"/>
  <c r="L65" i="2"/>
  <c r="K65" i="2"/>
  <c r="E65" i="2"/>
  <c r="M65" i="2" s="1"/>
  <c r="L64" i="2"/>
  <c r="K64" i="2"/>
  <c r="E64" i="2"/>
  <c r="M64" i="2" s="1"/>
  <c r="L63" i="2"/>
  <c r="K63" i="2"/>
  <c r="E63" i="2"/>
  <c r="M63" i="2" s="1"/>
  <c r="L62" i="2"/>
  <c r="K62" i="2"/>
  <c r="E62" i="2"/>
  <c r="M62" i="2" s="1"/>
  <c r="L61" i="2"/>
  <c r="K61" i="2"/>
  <c r="E61" i="2"/>
  <c r="M61" i="2" s="1"/>
  <c r="L60" i="2"/>
  <c r="K60" i="2"/>
  <c r="E60" i="2"/>
  <c r="M60" i="2" s="1"/>
  <c r="L59" i="2"/>
  <c r="K59" i="2"/>
  <c r="E59" i="2"/>
  <c r="M59" i="2" s="1"/>
  <c r="L58" i="2"/>
  <c r="K58" i="2"/>
  <c r="E58" i="2"/>
  <c r="M58" i="2" s="1"/>
  <c r="L57" i="2"/>
  <c r="K57" i="2"/>
  <c r="E57" i="2"/>
  <c r="M57" i="2" s="1"/>
  <c r="L56" i="2"/>
  <c r="K56" i="2"/>
  <c r="E56" i="2"/>
  <c r="M56" i="2" s="1"/>
  <c r="L55" i="2"/>
  <c r="K55" i="2"/>
  <c r="E55" i="2"/>
  <c r="M55" i="2" s="1"/>
  <c r="L54" i="2"/>
  <c r="K54" i="2"/>
  <c r="E54" i="2"/>
  <c r="M54" i="2" s="1"/>
  <c r="L53" i="2"/>
  <c r="K53" i="2"/>
  <c r="E53" i="2"/>
  <c r="M53" i="2" s="1"/>
  <c r="L52" i="2"/>
  <c r="K52" i="2"/>
  <c r="E52" i="2"/>
  <c r="M52" i="2" s="1"/>
  <c r="L51" i="2"/>
  <c r="K51" i="2"/>
  <c r="E51" i="2"/>
  <c r="M51" i="2" s="1"/>
  <c r="L50" i="2"/>
  <c r="K50" i="2"/>
  <c r="E50" i="2"/>
  <c r="M50" i="2" s="1"/>
  <c r="L49" i="2"/>
  <c r="K49" i="2"/>
  <c r="E49" i="2"/>
  <c r="M49" i="2" s="1"/>
  <c r="L48" i="2"/>
  <c r="K48" i="2"/>
  <c r="E48" i="2"/>
  <c r="M48" i="2" s="1"/>
  <c r="L47" i="2"/>
  <c r="K47" i="2"/>
  <c r="E47" i="2"/>
  <c r="M47" i="2" s="1"/>
  <c r="L46" i="2"/>
  <c r="K46" i="2"/>
  <c r="E46" i="2"/>
  <c r="M46" i="2" s="1"/>
  <c r="L45" i="2"/>
  <c r="K45" i="2"/>
  <c r="E45" i="2"/>
  <c r="M45" i="2" s="1"/>
  <c r="L44" i="2"/>
  <c r="K44" i="2"/>
  <c r="E44" i="2"/>
  <c r="M44" i="2" s="1"/>
  <c r="L43" i="2"/>
  <c r="K43" i="2"/>
  <c r="E43" i="2"/>
  <c r="M43" i="2" s="1"/>
  <c r="L42" i="2"/>
  <c r="K42" i="2"/>
  <c r="E42" i="2"/>
  <c r="M42" i="2" s="1"/>
  <c r="L41" i="2"/>
  <c r="K41" i="2"/>
  <c r="E41" i="2"/>
  <c r="M41" i="2" s="1"/>
  <c r="L40" i="2"/>
  <c r="K40" i="2"/>
  <c r="E40" i="2"/>
  <c r="M40" i="2" s="1"/>
  <c r="L39" i="2"/>
  <c r="K39" i="2"/>
  <c r="E39" i="2"/>
  <c r="M39" i="2" s="1"/>
  <c r="L38" i="2"/>
  <c r="K38" i="2"/>
  <c r="E38" i="2"/>
  <c r="M38" i="2" s="1"/>
  <c r="L37" i="2"/>
  <c r="K37" i="2"/>
  <c r="E37" i="2"/>
  <c r="M37" i="2" s="1"/>
  <c r="L36" i="2"/>
  <c r="K36" i="2"/>
  <c r="E36" i="2"/>
  <c r="M36" i="2" s="1"/>
  <c r="L35" i="2"/>
  <c r="K35" i="2"/>
  <c r="E35" i="2"/>
  <c r="M35" i="2" s="1"/>
  <c r="L34" i="2"/>
  <c r="K34" i="2"/>
  <c r="E34" i="2"/>
  <c r="M34" i="2" s="1"/>
  <c r="L33" i="2"/>
  <c r="K33" i="2"/>
  <c r="E33" i="2"/>
  <c r="M33" i="2" s="1"/>
  <c r="L32" i="2"/>
  <c r="K32" i="2"/>
  <c r="E32" i="2"/>
  <c r="M32" i="2" s="1"/>
  <c r="L31" i="2"/>
  <c r="K31" i="2"/>
  <c r="E31" i="2"/>
  <c r="M31" i="2" s="1"/>
  <c r="L30" i="2"/>
  <c r="K30" i="2"/>
  <c r="E30" i="2"/>
  <c r="M30" i="2" s="1"/>
  <c r="L29" i="2"/>
  <c r="K29" i="2"/>
  <c r="E29" i="2"/>
  <c r="M29" i="2" s="1"/>
  <c r="L28" i="2"/>
  <c r="K28" i="2"/>
  <c r="E28" i="2"/>
  <c r="M28" i="2" s="1"/>
  <c r="L27" i="2"/>
  <c r="K27" i="2"/>
  <c r="E27" i="2"/>
  <c r="M27" i="2" s="1"/>
  <c r="L26" i="2"/>
  <c r="K26" i="2"/>
  <c r="E26" i="2"/>
  <c r="M26" i="2" s="1"/>
  <c r="L25" i="2"/>
  <c r="K25" i="2"/>
  <c r="E25" i="2"/>
  <c r="M25" i="2" s="1"/>
  <c r="L24" i="2"/>
  <c r="K24" i="2"/>
  <c r="E24" i="2"/>
  <c r="M24" i="2" s="1"/>
  <c r="L23" i="2"/>
  <c r="K23" i="2"/>
  <c r="E23" i="2"/>
  <c r="M23" i="2" s="1"/>
  <c r="L22" i="2"/>
  <c r="K22" i="2"/>
  <c r="E22" i="2"/>
  <c r="M22" i="2" s="1"/>
  <c r="L21" i="2"/>
  <c r="K21" i="2"/>
  <c r="E21" i="2"/>
  <c r="M21" i="2" s="1"/>
  <c r="L20" i="2"/>
  <c r="K20" i="2"/>
  <c r="E20" i="2"/>
  <c r="M20" i="2" s="1"/>
  <c r="L19" i="2"/>
  <c r="K19" i="2"/>
  <c r="E19" i="2"/>
  <c r="M19" i="2" s="1"/>
  <c r="L18" i="2"/>
  <c r="K18" i="2"/>
  <c r="E18" i="2"/>
  <c r="M18" i="2" s="1"/>
  <c r="L17" i="2"/>
  <c r="K17" i="2"/>
  <c r="E17" i="2"/>
  <c r="M17" i="2" s="1"/>
  <c r="L16" i="2"/>
  <c r="K16" i="2"/>
  <c r="E16" i="2"/>
  <c r="M16" i="2" s="1"/>
  <c r="L15" i="2"/>
  <c r="K15" i="2"/>
  <c r="E15" i="2"/>
  <c r="M15" i="2" s="1"/>
  <c r="L14" i="2"/>
  <c r="K14" i="2"/>
  <c r="E14" i="2"/>
  <c r="M14" i="2" s="1"/>
  <c r="L13" i="2"/>
  <c r="K13" i="2"/>
  <c r="E13" i="2"/>
  <c r="M13" i="2" s="1"/>
  <c r="L12" i="2"/>
  <c r="K12" i="2"/>
  <c r="E12" i="2"/>
  <c r="M12" i="2" s="1"/>
  <c r="L11" i="2"/>
  <c r="K11" i="2"/>
  <c r="E11" i="2"/>
  <c r="M11" i="2" s="1"/>
  <c r="L10" i="2"/>
  <c r="K10" i="2"/>
  <c r="E10" i="2"/>
  <c r="M10" i="2" s="1"/>
  <c r="L9" i="2"/>
  <c r="K9" i="2"/>
  <c r="E9" i="2"/>
  <c r="M9" i="2" s="1"/>
  <c r="L8" i="2"/>
  <c r="K8" i="2"/>
  <c r="E8" i="2"/>
  <c r="M8" i="2" s="1"/>
  <c r="L7" i="2"/>
  <c r="K7" i="2"/>
  <c r="E7" i="2"/>
  <c r="M7" i="2" s="1"/>
  <c r="L6" i="2"/>
  <c r="K6" i="2"/>
  <c r="E6" i="2"/>
  <c r="M6" i="2" s="1"/>
  <c r="L5" i="2"/>
  <c r="K5" i="2"/>
  <c r="E5" i="2"/>
  <c r="M5" i="2" s="1"/>
  <c r="C5" i="2"/>
  <c r="B2" i="2"/>
  <c r="S85" i="1"/>
  <c r="R85" i="1"/>
  <c r="Q85" i="1"/>
  <c r="P85" i="1"/>
  <c r="O85" i="1"/>
  <c r="N85" i="1"/>
  <c r="M85" i="1"/>
  <c r="L85" i="1"/>
  <c r="K85" i="1"/>
  <c r="S84" i="1"/>
  <c r="R84" i="1"/>
  <c r="Q84" i="1"/>
  <c r="P84" i="1"/>
  <c r="O84" i="1"/>
  <c r="N84" i="1"/>
  <c r="M84" i="1"/>
  <c r="L84" i="1"/>
  <c r="K84" i="1"/>
  <c r="S83" i="1"/>
  <c r="R83" i="1"/>
  <c r="Q83" i="1"/>
  <c r="P83" i="1"/>
  <c r="O83" i="1"/>
  <c r="N83" i="1"/>
  <c r="M83" i="1"/>
  <c r="L83" i="1"/>
  <c r="K83" i="1"/>
  <c r="S82" i="1"/>
  <c r="R82" i="1"/>
  <c r="Q82" i="1"/>
  <c r="P82" i="1"/>
  <c r="O82" i="1"/>
  <c r="N82" i="1"/>
  <c r="M82" i="1"/>
  <c r="L82" i="1"/>
  <c r="K82" i="1"/>
  <c r="S81" i="1"/>
  <c r="R81" i="1"/>
  <c r="Q81" i="1"/>
  <c r="P81" i="1"/>
  <c r="O81" i="1"/>
  <c r="N81" i="1"/>
  <c r="M81" i="1"/>
  <c r="L81" i="1"/>
  <c r="K81" i="1"/>
  <c r="S80" i="1"/>
  <c r="Q80" i="1"/>
  <c r="P80" i="1"/>
  <c r="O80" i="1"/>
  <c r="N80" i="1"/>
  <c r="M80" i="1"/>
  <c r="R80" i="1" s="1"/>
  <c r="L80" i="1"/>
  <c r="K80" i="1"/>
  <c r="S79" i="1"/>
  <c r="Q79" i="1"/>
  <c r="P79" i="1"/>
  <c r="O79" i="1"/>
  <c r="N79" i="1"/>
  <c r="M79" i="1"/>
  <c r="R79" i="1" s="1"/>
  <c r="L79" i="1"/>
  <c r="K79" i="1"/>
  <c r="S78" i="1"/>
  <c r="Q78" i="1"/>
  <c r="P78" i="1"/>
  <c r="O78" i="1"/>
  <c r="N78" i="1"/>
  <c r="M78" i="1"/>
  <c r="R78" i="1" s="1"/>
  <c r="L78" i="1"/>
  <c r="K78" i="1"/>
  <c r="S77" i="1"/>
  <c r="R77" i="1"/>
  <c r="Q77" i="1"/>
  <c r="P77" i="1"/>
  <c r="O77" i="1"/>
  <c r="N77" i="1"/>
  <c r="M77" i="1"/>
  <c r="L77" i="1"/>
  <c r="K77" i="1"/>
  <c r="S76" i="1"/>
  <c r="R76" i="1"/>
  <c r="Q76" i="1"/>
  <c r="P76" i="1"/>
  <c r="O76" i="1"/>
  <c r="N76" i="1"/>
  <c r="M76" i="1"/>
  <c r="L76" i="1"/>
  <c r="K76" i="1"/>
  <c r="S75" i="1"/>
  <c r="R75" i="1"/>
  <c r="Q75" i="1"/>
  <c r="P75" i="1"/>
  <c r="O75" i="1"/>
  <c r="N75" i="1"/>
  <c r="M75" i="1"/>
  <c r="L75" i="1"/>
  <c r="K75" i="1"/>
  <c r="S74" i="1"/>
  <c r="R74" i="1"/>
  <c r="Q74" i="1"/>
  <c r="P74" i="1"/>
  <c r="O74" i="1"/>
  <c r="N74" i="1"/>
  <c r="M74" i="1"/>
  <c r="L74" i="1"/>
  <c r="K74" i="1"/>
  <c r="S73" i="1"/>
  <c r="R73" i="1"/>
  <c r="Q73" i="1"/>
  <c r="P73" i="1"/>
  <c r="O73" i="1"/>
  <c r="N73" i="1"/>
  <c r="M73" i="1"/>
  <c r="L73" i="1"/>
  <c r="K73" i="1"/>
  <c r="S72" i="1"/>
  <c r="Q72" i="1"/>
  <c r="P72" i="1"/>
  <c r="O72" i="1"/>
  <c r="N72" i="1"/>
  <c r="M72" i="1"/>
  <c r="R72" i="1" s="1"/>
  <c r="L72" i="1"/>
  <c r="K72" i="1"/>
  <c r="S71" i="1"/>
  <c r="Q71" i="1"/>
  <c r="P71" i="1"/>
  <c r="O71" i="1"/>
  <c r="N71" i="1"/>
  <c r="M71" i="1"/>
  <c r="R71" i="1" s="1"/>
  <c r="L71" i="1"/>
  <c r="K71" i="1"/>
  <c r="S70" i="1"/>
  <c r="Q70" i="1"/>
  <c r="P70" i="1"/>
  <c r="O70" i="1"/>
  <c r="N70" i="1"/>
  <c r="M70" i="1"/>
  <c r="R70" i="1" s="1"/>
  <c r="L70" i="1"/>
  <c r="K70" i="1"/>
  <c r="S69" i="1"/>
  <c r="R69" i="1"/>
  <c r="Q69" i="1"/>
  <c r="P69" i="1"/>
  <c r="O69" i="1"/>
  <c r="N69" i="1"/>
  <c r="M69" i="1"/>
  <c r="L69" i="1"/>
  <c r="K69" i="1"/>
  <c r="S68" i="1"/>
  <c r="R68" i="1"/>
  <c r="Q68" i="1"/>
  <c r="P68" i="1"/>
  <c r="O68" i="1"/>
  <c r="N68" i="1"/>
  <c r="M68" i="1"/>
  <c r="L68" i="1"/>
  <c r="K68" i="1"/>
  <c r="S67" i="1"/>
  <c r="R67" i="1"/>
  <c r="Q67" i="1"/>
  <c r="P67" i="1"/>
  <c r="O67" i="1"/>
  <c r="N67" i="1"/>
  <c r="M67" i="1"/>
  <c r="L67" i="1"/>
  <c r="K67" i="1"/>
  <c r="S66" i="1"/>
  <c r="R66" i="1"/>
  <c r="Q66" i="1"/>
  <c r="P66" i="1"/>
  <c r="O66" i="1"/>
  <c r="N66" i="1"/>
  <c r="M66" i="1"/>
  <c r="L66" i="1"/>
  <c r="K66" i="1"/>
  <c r="S65" i="1"/>
  <c r="R65" i="1"/>
  <c r="Q65" i="1"/>
  <c r="P65" i="1"/>
  <c r="O65" i="1"/>
  <c r="N65" i="1"/>
  <c r="M65" i="1"/>
  <c r="L65" i="1"/>
  <c r="K65" i="1"/>
  <c r="S64" i="1"/>
  <c r="Q64" i="1"/>
  <c r="P64" i="1"/>
  <c r="O64" i="1"/>
  <c r="N64" i="1"/>
  <c r="M64" i="1"/>
  <c r="R64" i="1" s="1"/>
  <c r="L64" i="1"/>
  <c r="K64" i="1"/>
  <c r="S63" i="1"/>
  <c r="Q63" i="1"/>
  <c r="P63" i="1"/>
  <c r="O63" i="1"/>
  <c r="N63" i="1"/>
  <c r="M63" i="1"/>
  <c r="R63" i="1" s="1"/>
  <c r="L63" i="1"/>
  <c r="K63" i="1"/>
  <c r="S62" i="1"/>
  <c r="Q62" i="1"/>
  <c r="P62" i="1"/>
  <c r="O62" i="1"/>
  <c r="N62" i="1"/>
  <c r="M62" i="1"/>
  <c r="R62" i="1" s="1"/>
  <c r="L62" i="1"/>
  <c r="K62" i="1"/>
  <c r="S61" i="1"/>
  <c r="R61" i="1"/>
  <c r="Q61" i="1"/>
  <c r="P61" i="1"/>
  <c r="O61" i="1"/>
  <c r="N61" i="1"/>
  <c r="M61" i="1"/>
  <c r="L61" i="1"/>
  <c r="K61" i="1"/>
  <c r="S60" i="1"/>
  <c r="R60" i="1"/>
  <c r="Q60" i="1"/>
  <c r="P60" i="1"/>
  <c r="O60" i="1"/>
  <c r="N60" i="1"/>
  <c r="M60" i="1"/>
  <c r="L60" i="1"/>
  <c r="K60" i="1"/>
  <c r="S59" i="1"/>
  <c r="R59" i="1"/>
  <c r="Q59" i="1"/>
  <c r="P59" i="1"/>
  <c r="O59" i="1"/>
  <c r="N59" i="1"/>
  <c r="M59" i="1"/>
  <c r="L59" i="1"/>
  <c r="K59" i="1"/>
  <c r="S58" i="1"/>
  <c r="R58" i="1"/>
  <c r="Q58" i="1"/>
  <c r="P58" i="1"/>
  <c r="O58" i="1"/>
  <c r="N58" i="1"/>
  <c r="M58" i="1"/>
  <c r="L58" i="1"/>
  <c r="K58" i="1"/>
  <c r="S57" i="1"/>
  <c r="R57" i="1"/>
  <c r="Q57" i="1"/>
  <c r="P57" i="1"/>
  <c r="O57" i="1"/>
  <c r="N57" i="1"/>
  <c r="M57" i="1"/>
  <c r="L57" i="1"/>
  <c r="K57" i="1"/>
  <c r="S56" i="1"/>
  <c r="Q56" i="1"/>
  <c r="P56" i="1"/>
  <c r="O56" i="1"/>
  <c r="N56" i="1"/>
  <c r="M56" i="1"/>
  <c r="R56" i="1" s="1"/>
  <c r="L56" i="1"/>
  <c r="K56" i="1"/>
  <c r="S55" i="1"/>
  <c r="Q55" i="1"/>
  <c r="P55" i="1"/>
  <c r="O55" i="1"/>
  <c r="N55" i="1"/>
  <c r="M55" i="1"/>
  <c r="R55" i="1" s="1"/>
  <c r="L55" i="1"/>
  <c r="K55" i="1"/>
  <c r="S54" i="1"/>
  <c r="Q54" i="1"/>
  <c r="P54" i="1"/>
  <c r="O54" i="1"/>
  <c r="N54" i="1"/>
  <c r="M54" i="1"/>
  <c r="R54" i="1" s="1"/>
  <c r="L54" i="1"/>
  <c r="K54" i="1"/>
  <c r="S53" i="1"/>
  <c r="R53" i="1"/>
  <c r="Q53" i="1"/>
  <c r="P53" i="1"/>
  <c r="O53" i="1"/>
  <c r="N53" i="1"/>
  <c r="M53" i="1"/>
  <c r="L53" i="1"/>
  <c r="K53" i="1"/>
  <c r="S52" i="1"/>
  <c r="R52" i="1"/>
  <c r="Q52" i="1"/>
  <c r="P52" i="1"/>
  <c r="O52" i="1"/>
  <c r="N52" i="1"/>
  <c r="M52" i="1"/>
  <c r="L52" i="1"/>
  <c r="K52" i="1"/>
  <c r="S51" i="1"/>
  <c r="R51" i="1"/>
  <c r="Q51" i="1"/>
  <c r="P51" i="1"/>
  <c r="O51" i="1"/>
  <c r="N51" i="1"/>
  <c r="M51" i="1"/>
  <c r="L51" i="1"/>
  <c r="K51" i="1"/>
  <c r="S50" i="1"/>
  <c r="R50" i="1"/>
  <c r="Q50" i="1"/>
  <c r="P50" i="1"/>
  <c r="O50" i="1"/>
  <c r="N50" i="1"/>
  <c r="M50" i="1"/>
  <c r="L50" i="1"/>
  <c r="K50" i="1"/>
  <c r="S49" i="1"/>
  <c r="R49" i="1"/>
  <c r="Q49" i="1"/>
  <c r="P49" i="1"/>
  <c r="O49" i="1"/>
  <c r="N49" i="1"/>
  <c r="M49" i="1"/>
  <c r="L49" i="1"/>
  <c r="K49" i="1"/>
  <c r="S48" i="1"/>
  <c r="Q48" i="1"/>
  <c r="P48" i="1"/>
  <c r="O48" i="1"/>
  <c r="N48" i="1"/>
  <c r="M48" i="1"/>
  <c r="R48" i="1" s="1"/>
  <c r="L48" i="1"/>
  <c r="K48" i="1"/>
  <c r="S47" i="1"/>
  <c r="Q47" i="1"/>
  <c r="P47" i="1"/>
  <c r="O47" i="1"/>
  <c r="N47" i="1"/>
  <c r="M47" i="1"/>
  <c r="R47" i="1" s="1"/>
  <c r="L47" i="1"/>
  <c r="K47" i="1"/>
  <c r="S46" i="1"/>
  <c r="Q46" i="1"/>
  <c r="P46" i="1"/>
  <c r="O46" i="1"/>
  <c r="N46" i="1"/>
  <c r="M46" i="1"/>
  <c r="R46" i="1" s="1"/>
  <c r="L46" i="1"/>
  <c r="K46" i="1"/>
  <c r="S45" i="1"/>
  <c r="R45" i="1"/>
  <c r="Q45" i="1"/>
  <c r="P45" i="1"/>
  <c r="O45" i="1"/>
  <c r="N45" i="1"/>
  <c r="M45" i="1"/>
  <c r="L45" i="1"/>
  <c r="K45" i="1"/>
  <c r="S44" i="1"/>
  <c r="R44" i="1"/>
  <c r="Q44" i="1"/>
  <c r="P44" i="1"/>
  <c r="O44" i="1"/>
  <c r="N44" i="1"/>
  <c r="M44" i="1"/>
  <c r="L44" i="1"/>
  <c r="K44" i="1"/>
  <c r="S43" i="1"/>
  <c r="R43" i="1"/>
  <c r="Q43" i="1"/>
  <c r="P43" i="1"/>
  <c r="O43" i="1"/>
  <c r="N43" i="1"/>
  <c r="M43" i="1"/>
  <c r="L43" i="1"/>
  <c r="K43" i="1"/>
  <c r="S42" i="1"/>
  <c r="R42" i="1"/>
  <c r="Q42" i="1"/>
  <c r="P42" i="1"/>
  <c r="O42" i="1"/>
  <c r="N42" i="1"/>
  <c r="M42" i="1"/>
  <c r="L42" i="1"/>
  <c r="K42" i="1"/>
  <c r="S41" i="1"/>
  <c r="R41" i="1"/>
  <c r="Q41" i="1"/>
  <c r="P41" i="1"/>
  <c r="O41" i="1"/>
  <c r="N41" i="1"/>
  <c r="M41" i="1"/>
  <c r="L41" i="1"/>
  <c r="K41" i="1"/>
  <c r="S40" i="1"/>
  <c r="Q40" i="1"/>
  <c r="P40" i="1"/>
  <c r="O40" i="1"/>
  <c r="N40" i="1"/>
  <c r="M40" i="1"/>
  <c r="R40" i="1" s="1"/>
  <c r="L40" i="1"/>
  <c r="K40" i="1"/>
  <c r="S39" i="1"/>
  <c r="Q39" i="1"/>
  <c r="P39" i="1"/>
  <c r="O39" i="1"/>
  <c r="N39" i="1"/>
  <c r="M39" i="1"/>
  <c r="R39" i="1" s="1"/>
  <c r="L39" i="1"/>
  <c r="K39" i="1"/>
  <c r="S38" i="1"/>
  <c r="Q38" i="1"/>
  <c r="P38" i="1"/>
  <c r="O38" i="1"/>
  <c r="N38" i="1"/>
  <c r="M38" i="1"/>
  <c r="R38" i="1" s="1"/>
  <c r="L38" i="1"/>
  <c r="K38" i="1"/>
  <c r="S37" i="1"/>
  <c r="R37" i="1"/>
  <c r="Q37" i="1"/>
  <c r="P37" i="1"/>
  <c r="O37" i="1"/>
  <c r="N37" i="1"/>
  <c r="M37" i="1"/>
  <c r="L37" i="1"/>
  <c r="K37" i="1"/>
  <c r="S36" i="1"/>
  <c r="R36" i="1"/>
  <c r="Q36" i="1"/>
  <c r="P36" i="1"/>
  <c r="O36" i="1"/>
  <c r="N36" i="1"/>
  <c r="M36" i="1"/>
  <c r="L36" i="1"/>
  <c r="K36" i="1"/>
  <c r="S35" i="1"/>
  <c r="R35" i="1"/>
  <c r="Q35" i="1"/>
  <c r="P35" i="1"/>
  <c r="O35" i="1"/>
  <c r="N35" i="1"/>
  <c r="M35" i="1"/>
  <c r="L35" i="1"/>
  <c r="K35" i="1"/>
  <c r="S34" i="1"/>
  <c r="R34" i="1"/>
  <c r="Q34" i="1"/>
  <c r="P34" i="1"/>
  <c r="O34" i="1"/>
  <c r="N34" i="1"/>
  <c r="M34" i="1"/>
  <c r="L34" i="1"/>
  <c r="K34" i="1"/>
  <c r="S33" i="1"/>
  <c r="R33" i="1"/>
  <c r="Q33" i="1"/>
  <c r="P33" i="1"/>
  <c r="O33" i="1"/>
  <c r="N33" i="1"/>
  <c r="M33" i="1"/>
  <c r="L33" i="1"/>
  <c r="K33" i="1"/>
  <c r="S32" i="1"/>
  <c r="Q32" i="1"/>
  <c r="P32" i="1"/>
  <c r="O32" i="1"/>
  <c r="N32" i="1"/>
  <c r="M32" i="1"/>
  <c r="R32" i="1" s="1"/>
  <c r="L32" i="1"/>
  <c r="K32" i="1"/>
  <c r="S31" i="1"/>
  <c r="Q31" i="1"/>
  <c r="P31" i="1"/>
  <c r="O31" i="1"/>
  <c r="N31" i="1"/>
  <c r="M31" i="1"/>
  <c r="R31" i="1" s="1"/>
  <c r="L31" i="1"/>
  <c r="K31" i="1"/>
  <c r="S30" i="1"/>
  <c r="Q30" i="1"/>
  <c r="P30" i="1"/>
  <c r="O30" i="1"/>
  <c r="N30" i="1"/>
  <c r="M30" i="1"/>
  <c r="R30" i="1" s="1"/>
  <c r="L30" i="1"/>
  <c r="K30" i="1"/>
  <c r="S29" i="1"/>
  <c r="R29" i="1"/>
  <c r="Q29" i="1"/>
  <c r="P29" i="1"/>
  <c r="O29" i="1"/>
  <c r="N29" i="1"/>
  <c r="M29" i="1"/>
  <c r="L29" i="1"/>
  <c r="K29" i="1"/>
  <c r="S28" i="1"/>
  <c r="R28" i="1"/>
  <c r="Q28" i="1"/>
  <c r="P28" i="1"/>
  <c r="O28" i="1"/>
  <c r="N28" i="1"/>
  <c r="M28" i="1"/>
  <c r="L28" i="1"/>
  <c r="K28" i="1"/>
  <c r="S27" i="1"/>
  <c r="R27" i="1"/>
  <c r="Q27" i="1"/>
  <c r="P27" i="1"/>
  <c r="O27" i="1"/>
  <c r="N27" i="1"/>
  <c r="M27" i="1"/>
  <c r="L27" i="1"/>
  <c r="K27" i="1"/>
  <c r="S26" i="1"/>
  <c r="R26" i="1"/>
  <c r="Q26" i="1"/>
  <c r="P26" i="1"/>
  <c r="O26" i="1"/>
  <c r="N26" i="1"/>
  <c r="M26" i="1"/>
  <c r="L26" i="1"/>
  <c r="K26" i="1"/>
  <c r="S25" i="1"/>
  <c r="R25" i="1"/>
  <c r="Q25" i="1"/>
  <c r="P25" i="1"/>
  <c r="O25" i="1"/>
  <c r="N25" i="1"/>
  <c r="M25" i="1"/>
  <c r="L25" i="1"/>
  <c r="K25" i="1"/>
  <c r="S24" i="1"/>
  <c r="Q24" i="1"/>
  <c r="P24" i="1"/>
  <c r="O24" i="1"/>
  <c r="N24" i="1"/>
  <c r="M24" i="1"/>
  <c r="R24" i="1" s="1"/>
  <c r="L24" i="1"/>
  <c r="K24" i="1"/>
  <c r="S23" i="1"/>
  <c r="Q23" i="1"/>
  <c r="P23" i="1"/>
  <c r="O23" i="1"/>
  <c r="N23" i="1"/>
  <c r="M23" i="1"/>
  <c r="R23" i="1" s="1"/>
  <c r="L23" i="1"/>
  <c r="K23" i="1"/>
  <c r="S22" i="1"/>
  <c r="Q22" i="1"/>
  <c r="P22" i="1"/>
  <c r="O22" i="1"/>
  <c r="N22" i="1"/>
  <c r="M22" i="1"/>
  <c r="R22" i="1" s="1"/>
  <c r="L22" i="1"/>
  <c r="K22" i="1"/>
  <c r="S21" i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S16" i="1"/>
  <c r="Q16" i="1"/>
  <c r="P16" i="1"/>
  <c r="O16" i="1"/>
  <c r="N16" i="1"/>
  <c r="M16" i="1"/>
  <c r="R16" i="1" s="1"/>
  <c r="L16" i="1"/>
  <c r="K16" i="1"/>
  <c r="S15" i="1"/>
  <c r="Q15" i="1"/>
  <c r="P15" i="1"/>
  <c r="O15" i="1"/>
  <c r="N15" i="1"/>
  <c r="M15" i="1"/>
  <c r="R15" i="1" s="1"/>
  <c r="L15" i="1"/>
  <c r="K15" i="1"/>
  <c r="S14" i="1"/>
  <c r="Q14" i="1"/>
  <c r="P14" i="1"/>
  <c r="O14" i="1"/>
  <c r="N14" i="1"/>
  <c r="M14" i="1"/>
  <c r="R14" i="1" s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S8" i="1"/>
  <c r="Q8" i="1"/>
  <c r="P8" i="1"/>
  <c r="O8" i="1"/>
  <c r="N8" i="1"/>
  <c r="M8" i="1"/>
  <c r="R8" i="1" s="1"/>
  <c r="L8" i="1"/>
  <c r="K8" i="1"/>
  <c r="S7" i="1"/>
  <c r="Q7" i="1"/>
  <c r="P7" i="1"/>
  <c r="O7" i="1"/>
  <c r="N7" i="1"/>
  <c r="M7" i="1"/>
  <c r="R7" i="1" s="1"/>
  <c r="L7" i="1"/>
  <c r="K7" i="1"/>
  <c r="S6" i="1"/>
  <c r="Q6" i="1"/>
  <c r="P6" i="1"/>
  <c r="O6" i="1"/>
  <c r="N6" i="1"/>
  <c r="M6" i="1"/>
  <c r="R6" i="1" s="1"/>
  <c r="L6" i="1"/>
  <c r="K6" i="1"/>
  <c r="S5" i="1"/>
  <c r="R5" i="1"/>
  <c r="Q5" i="1"/>
  <c r="P5" i="1"/>
  <c r="O5" i="1"/>
  <c r="N5" i="1"/>
  <c r="M5" i="1"/>
  <c r="L5" i="1"/>
  <c r="K5" i="1"/>
  <c r="S4" i="1"/>
  <c r="R4" i="1"/>
  <c r="Q4" i="1"/>
  <c r="P4" i="1"/>
  <c r="O4" i="1"/>
  <c r="N4" i="1"/>
  <c r="M4" i="1"/>
  <c r="L4" i="1"/>
  <c r="K4" i="1"/>
  <c r="S3" i="1"/>
  <c r="R3" i="1"/>
  <c r="Q3" i="1"/>
  <c r="P3" i="1"/>
  <c r="O3" i="1"/>
  <c r="N3" i="1"/>
  <c r="M3" i="1"/>
  <c r="L3" i="1"/>
  <c r="K3" i="1"/>
  <c r="S2" i="1"/>
  <c r="R2" i="1"/>
  <c r="Q2" i="1"/>
  <c r="V1" i="1" s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<sst xmlns="http://schemas.openxmlformats.org/spreadsheetml/2006/main" count="840" uniqueCount="399">
  <si>
    <t>System Report for MedsCo April 2020</t>
  </si>
  <si>
    <t>Analysis for MedsCo April 2020</t>
  </si>
  <si>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</si>
  <si>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</si>
  <si>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</si>
  <si>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</si>
  <si>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</si>
  <si>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</si>
  <si>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</si>
  <si>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</si>
  <si>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</si>
  <si>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Supplier Statement Total:</t>
  </si>
  <si>
    <t>Check</t>
  </si>
  <si>
    <t>Payment No</t>
  </si>
  <si>
    <t>Bank Details</t>
  </si>
  <si>
    <t>Inv Month</t>
  </si>
  <si>
    <t>PO Number</t>
  </si>
  <si>
    <t>Location</t>
  </si>
  <si>
    <t>Type</t>
  </si>
  <si>
    <t>System Date:</t>
  </si>
  <si>
    <t>$ Amount</t>
  </si>
  <si>
    <t>Invoice Date</t>
  </si>
  <si>
    <t>Paid Date</t>
  </si>
  <si>
    <t>Location:</t>
  </si>
  <si>
    <t>Total</t>
  </si>
  <si>
    <t>DC Report Total Paid:</t>
  </si>
  <si>
    <t>Difference:</t>
  </si>
  <si>
    <t>Locations</t>
  </si>
  <si>
    <t>Penalty Rate:</t>
  </si>
  <si>
    <t>Number of Invoices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</si>
  <si>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</si>
  <si>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</si>
  <si>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</si>
  <si>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</si>
  <si>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</si>
  <si>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</si>
  <si>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</si>
  <si>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</si>
  <si>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</si>
  <si>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24673_1</t>
  </si>
  <si>
    <t>MC2741</t>
  </si>
  <si>
    <t>Apr 17</t>
  </si>
  <si>
    <t>Total Paid</t>
  </si>
  <si>
    <t>Mar-02</t>
  </si>
  <si>
    <t>Sydney</t>
  </si>
  <si>
    <t>Melbourne</t>
  </si>
  <si>
    <t>INV_x000C_</t>
  </si>
  <si>
    <t>S 742.50</t>
  </si>
  <si>
    <t>PO-Sydney-223809</t>
  </si>
  <si>
    <t>1641-7654320-72</t>
  </si>
  <si>
    <t>2554-4551221-33</t>
  </si>
  <si>
    <t>24675_1</t>
  </si>
  <si>
    <t>24676_1</t>
  </si>
  <si>
    <t>24677_1</t>
  </si>
  <si>
    <t>24679_1</t>
  </si>
  <si>
    <t>24679_2</t>
  </si>
  <si>
    <t>Apr 20</t>
  </si>
  <si>
    <t>Apr 01</t>
  </si>
  <si>
    <t>inv_x000C_</t>
  </si>
  <si>
    <t>S 1021.02</t>
  </si>
  <si>
    <t>PO-Melbourne-327600</t>
  </si>
  <si>
    <t>24680_1</t>
  </si>
  <si>
    <t>Holidays in NSW 2020</t>
  </si>
  <si>
    <t>24683_1</t>
  </si>
  <si>
    <t>Date</t>
  </si>
  <si>
    <t>24685_1</t>
  </si>
  <si>
    <t>Apr 05</t>
  </si>
  <si>
    <t>Mar 16</t>
  </si>
  <si>
    <t>Day</t>
  </si>
  <si>
    <t>S 409.53</t>
  </si>
  <si>
    <t>PO-Melbourne-332589</t>
  </si>
  <si>
    <t>Holiday</t>
  </si>
  <si>
    <t>24690_1</t>
  </si>
  <si>
    <t>New Year's Day</t>
  </si>
  <si>
    <t>24693_1</t>
  </si>
  <si>
    <t>Australia Day Holiday</t>
  </si>
  <si>
    <t>Good Friday</t>
  </si>
  <si>
    <t>Mar 25</t>
  </si>
  <si>
    <t>Day following Good Friday</t>
  </si>
  <si>
    <t>cr _x000C_</t>
  </si>
  <si>
    <t>Easter Sunday</t>
  </si>
  <si>
    <t>S 234.96</t>
  </si>
  <si>
    <t>PO-Melbourne-337131</t>
  </si>
  <si>
    <t>Easter Monday</t>
  </si>
  <si>
    <t>Anzac Day</t>
  </si>
  <si>
    <t>24697_1</t>
  </si>
  <si>
    <t>Queen's Birthday</t>
  </si>
  <si>
    <t>Labour Day</t>
  </si>
  <si>
    <t>Christmas Day</t>
  </si>
  <si>
    <t>Boxing Day</t>
  </si>
  <si>
    <t>Boxing Day Holiday</t>
  </si>
  <si>
    <t>24698_1</t>
  </si>
  <si>
    <t xml:space="preserve">Key for specifying non-working days </t>
  </si>
  <si>
    <t>Code</t>
  </si>
  <si>
    <t>Apr 10</t>
  </si>
  <si>
    <t>Non-working days</t>
  </si>
  <si>
    <t>Mar 17</t>
  </si>
  <si>
    <t>1 or omitted</t>
  </si>
  <si>
    <t>cr_x000C_</t>
  </si>
  <si>
    <t>Saturday, Sunday</t>
  </si>
  <si>
    <t>S 450.12</t>
  </si>
  <si>
    <t>PO-Melbourne-319376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</si>
  <si>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</si>
  <si>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</si>
  <si>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</si>
  <si>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</si>
  <si>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</si>
  <si>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</si>
  <si>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</si>
  <si>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24699_1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</si>
  <si>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</si>
  <si>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</si>
  <si>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</si>
  <si>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</si>
  <si>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</si>
  <si>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</si>
  <si>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Or use seven character long code where each character is a day of the week, starting with Monday. 1 represents a non-workday and 0 represents a workday. </t>
  </si>
  <si>
    <t>24704_1</t>
  </si>
  <si>
    <t>Apr 30</t>
  </si>
  <si>
    <t>Apr 09</t>
  </si>
  <si>
    <t>S 114.18</t>
  </si>
  <si>
    <t>PO-Melbourne-334724</t>
  </si>
  <si>
    <t>24707_1</t>
  </si>
  <si>
    <t>24712_1</t>
  </si>
  <si>
    <t>Mar 23</t>
  </si>
  <si>
    <t>inv  _x000C_</t>
  </si>
  <si>
    <t>S 930.93</t>
  </si>
  <si>
    <t>PO-Melbourne-310607</t>
  </si>
  <si>
    <t>24717_1</t>
  </si>
  <si>
    <t>24722_1</t>
  </si>
  <si>
    <t>Apr 14</t>
  </si>
  <si>
    <t>Mar 27</t>
  </si>
  <si>
    <t xml:space="preserve">  inv_x000C_</t>
  </si>
  <si>
    <t>S 466.29</t>
  </si>
  <si>
    <t>PO-Sydney-226225</t>
  </si>
  <si>
    <t>24727_1</t>
  </si>
  <si>
    <t>24730_1</t>
  </si>
  <si>
    <t>Apr 27</t>
  </si>
  <si>
    <t>Mar 22</t>
  </si>
  <si>
    <t>S 222.42</t>
  </si>
  <si>
    <t>PO-Sydney-223858</t>
  </si>
  <si>
    <t>24732_1</t>
  </si>
  <si>
    <t>24735_2</t>
  </si>
  <si>
    <t>Apr 11</t>
  </si>
  <si>
    <t>Mar 09</t>
  </si>
  <si>
    <t>S 679.80</t>
  </si>
  <si>
    <t>PO-Sydney-211781</t>
  </si>
  <si>
    <t>24739_1</t>
  </si>
  <si>
    <t>24740_1</t>
  </si>
  <si>
    <t>Apr 23</t>
  </si>
  <si>
    <t>Apr 04</t>
  </si>
  <si>
    <t>S 171.93</t>
  </si>
  <si>
    <t>PO-Sydney-232805</t>
  </si>
  <si>
    <t>24743_1</t>
  </si>
  <si>
    <t>24746_1</t>
  </si>
  <si>
    <t>Apr 06</t>
  </si>
  <si>
    <t>Feb 24</t>
  </si>
  <si>
    <t>Inv_x000C_</t>
  </si>
  <si>
    <t>24750_1</t>
  </si>
  <si>
    <t>S 623.70</t>
  </si>
  <si>
    <t>PO-Melbourne-312187</t>
  </si>
  <si>
    <t>24753_1</t>
  </si>
  <si>
    <t>Apr 24</t>
  </si>
  <si>
    <t>Mar 29</t>
  </si>
  <si>
    <t>24754_1</t>
  </si>
  <si>
    <t>S 221.10</t>
  </si>
  <si>
    <t>PO-Melbourne-319790</t>
  </si>
  <si>
    <t>24756_1</t>
  </si>
  <si>
    <t>24757_1</t>
  </si>
  <si>
    <t>Apr 28</t>
  </si>
  <si>
    <t>24758_1</t>
  </si>
  <si>
    <t>S 393.36</t>
  </si>
  <si>
    <t>PO-Melbourne-327342</t>
  </si>
  <si>
    <t>24759_1</t>
  </si>
  <si>
    <t>24760_1</t>
  </si>
  <si>
    <t>Apr 21</t>
  </si>
  <si>
    <t>S 642.18</t>
  </si>
  <si>
    <t>PO-Melbourne-335460</t>
  </si>
  <si>
    <t>24761_1</t>
  </si>
  <si>
    <t>24764_1</t>
  </si>
  <si>
    <t>24767_1</t>
  </si>
  <si>
    <t>Mar 19</t>
  </si>
  <si>
    <t>S 499.95</t>
  </si>
  <si>
    <t>PO-Melbourne-323955</t>
  </si>
  <si>
    <t>24771_1</t>
  </si>
  <si>
    <t>24775_1</t>
  </si>
  <si>
    <t>Apr 07</t>
  </si>
  <si>
    <t>Feb 29</t>
  </si>
  <si>
    <t>24779_1</t>
  </si>
  <si>
    <t>S 299.64</t>
  </si>
  <si>
    <t>PO-Melbourne-316515</t>
  </si>
  <si>
    <t>24784_1</t>
  </si>
  <si>
    <t>24788_1</t>
  </si>
  <si>
    <t>24792_1</t>
  </si>
  <si>
    <t>S 312.84</t>
  </si>
  <si>
    <t>PO-Sydney-231320</t>
  </si>
  <si>
    <t>24793_1</t>
  </si>
  <si>
    <t>24795_1</t>
  </si>
  <si>
    <t>24798_1</t>
  </si>
  <si>
    <t>Mar 14</t>
  </si>
  <si>
    <t>S 993.63</t>
  </si>
  <si>
    <t>PO-Sydney-213670</t>
  </si>
  <si>
    <t>24801_1</t>
  </si>
  <si>
    <t>24803_1</t>
  </si>
  <si>
    <t>24808_1</t>
  </si>
  <si>
    <t>S 1053.69</t>
  </si>
  <si>
    <t>PO-Sydney-226166</t>
  </si>
  <si>
    <t>24813_1</t>
  </si>
  <si>
    <t>24815_1</t>
  </si>
  <si>
    <t>24819_1</t>
  </si>
  <si>
    <t>Apr 08</t>
  </si>
  <si>
    <t>S 1047.75</t>
  </si>
  <si>
    <t>PO-Melbourne-316479</t>
  </si>
  <si>
    <t>24822_1</t>
  </si>
  <si>
    <t>24824_1</t>
  </si>
  <si>
    <t>Feb 27</t>
  </si>
  <si>
    <t>S 1096.92</t>
  </si>
  <si>
    <t>PO-Sydney-230046</t>
  </si>
  <si>
    <t>24825_1</t>
  </si>
  <si>
    <t>24830_1</t>
  </si>
  <si>
    <t>Feb 25</t>
  </si>
  <si>
    <t>S 257.07</t>
  </si>
  <si>
    <t>PO-Sydney-224680</t>
  </si>
  <si>
    <t>24831_1</t>
  </si>
  <si>
    <t>24833_1</t>
  </si>
  <si>
    <t>S 215.49</t>
  </si>
  <si>
    <t>PO-Sydney-238023</t>
  </si>
  <si>
    <t>24837_1</t>
  </si>
  <si>
    <t>24838_1</t>
  </si>
  <si>
    <t>24842_1</t>
  </si>
  <si>
    <t>S 455.07</t>
  </si>
  <si>
    <t>PO-Sydney-224184</t>
  </si>
  <si>
    <t>24847_1</t>
  </si>
  <si>
    <t>24851_1</t>
  </si>
  <si>
    <t>Apr 02</t>
  </si>
  <si>
    <t>24854_1</t>
  </si>
  <si>
    <t>S 711.81</t>
  </si>
  <si>
    <t>PO-Sydney-216205</t>
  </si>
  <si>
    <t>24857_1</t>
  </si>
  <si>
    <t>Mar 21</t>
  </si>
  <si>
    <t>S 78.54</t>
  </si>
  <si>
    <t>PO-Melbourne-331383</t>
  </si>
  <si>
    <t>24861_1</t>
  </si>
  <si>
    <t>24863_1</t>
  </si>
  <si>
    <t>24866_1</t>
  </si>
  <si>
    <t>Mar 02</t>
  </si>
  <si>
    <t>24870_1</t>
  </si>
  <si>
    <t>S 302.61</t>
  </si>
  <si>
    <t>PO-Melbourne-335282</t>
  </si>
  <si>
    <t>24873_1</t>
  </si>
  <si>
    <t>S 426.03</t>
  </si>
  <si>
    <t>PO-Melbourne-330858</t>
  </si>
  <si>
    <t>24875_1</t>
  </si>
  <si>
    <t>24876_1</t>
  </si>
  <si>
    <t>24877_1</t>
  </si>
  <si>
    <t>S 489.72</t>
  </si>
  <si>
    <t>PO-Sydney-238202</t>
  </si>
  <si>
    <t>24878_1</t>
  </si>
  <si>
    <t>24880_1</t>
  </si>
  <si>
    <t>24882_1</t>
  </si>
  <si>
    <t>S 352.44</t>
  </si>
  <si>
    <t>PO-Sydney-217217</t>
  </si>
  <si>
    <t>24885_1</t>
  </si>
  <si>
    <t>24887_1</t>
  </si>
  <si>
    <t>Apr 16</t>
  </si>
  <si>
    <t>24891_1</t>
  </si>
  <si>
    <t>S 238.59</t>
  </si>
  <si>
    <t>PO-Sydney-234637</t>
  </si>
  <si>
    <t>24893_1</t>
  </si>
  <si>
    <t>24898_1</t>
  </si>
  <si>
    <t>Apr 15</t>
  </si>
  <si>
    <t>S 549.12</t>
  </si>
  <si>
    <t>PO-Melbourne-332725</t>
  </si>
  <si>
    <t>24902_1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</si>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</sst>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.00"/>
    <numFmt numFmtId="166" formatCode="&quot;$&quot;#,##0.00;[Red]\-&quot;$&quot;#,##0.00"/>
  </numFmts>
  <fonts count="9" x14ac:knownFonts="1">
    <font>
      <sz val="11"/>
      <color theme="1"/>
      <name val="Arial"/>
    </font>
    <font>
      <sz val="18"/>
      <color rgb="FF44546A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5"/>
      <color rgb="FF44546A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2" fillId="0" borderId="0" xfId="0" applyFont="1"/>
    <xf numFmtId="0" fontId="5" fillId="0" borderId="0" xfId="0" applyFont="1"/>
    <xf numFmtId="165" fontId="3" fillId="0" borderId="1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164" fontId="2" fillId="2" borderId="3" xfId="0" applyNumberFormat="1" applyFont="1" applyFill="1" applyBorder="1"/>
    <xf numFmtId="0" fontId="3" fillId="0" borderId="0" xfId="0" applyFont="1" applyAlignment="1">
      <alignment horizontal="center"/>
    </xf>
    <xf numFmtId="165" fontId="2" fillId="0" borderId="0" xfId="0" applyNumberFormat="1" applyFont="1"/>
    <xf numFmtId="164" fontId="2" fillId="2" borderId="4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10" fontId="6" fillId="2" borderId="4" xfId="0" applyNumberFormat="1" applyFont="1" applyFill="1" applyBorder="1" applyAlignment="1"/>
    <xf numFmtId="0" fontId="2" fillId="3" borderId="1" xfId="0" applyFont="1" applyFill="1" applyBorder="1"/>
    <xf numFmtId="0" fontId="3" fillId="0" borderId="0" xfId="0" applyFont="1" applyAlignment="1">
      <alignment horizontal="right"/>
    </xf>
    <xf numFmtId="0" fontId="2" fillId="0" borderId="1" xfId="0" applyFont="1" applyBorder="1"/>
    <xf numFmtId="165" fontId="7" fillId="0" borderId="0" xfId="0" applyNumberFormat="1" applyFont="1"/>
    <xf numFmtId="166" fontId="2" fillId="0" borderId="0" xfId="0" applyNumberFormat="1" applyFont="1"/>
    <xf numFmtId="165" fontId="2" fillId="0" borderId="1" xfId="0" applyNumberFormat="1" applyFont="1" applyBorder="1"/>
    <xf numFmtId="14" fontId="2" fillId="0" borderId="1" xfId="0" applyNumberFormat="1" applyFont="1" applyBorder="1"/>
    <xf numFmtId="14" fontId="4" fillId="0" borderId="2" xfId="0" applyNumberFormat="1" applyFont="1" applyBorder="1"/>
    <xf numFmtId="14" fontId="8" fillId="4" borderId="5" xfId="0" applyNumberFormat="1" applyFont="1" applyFill="1" applyBorder="1" applyAlignment="1">
      <alignment horizontal="right"/>
    </xf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/>
    <xf numFmtId="14" fontId="0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 x14ac:dyDescent="0.3"/>
  <cols>
    <col min="1" max="1" width="12.1640625" customWidth="1"/>
    <col min="2" max="2" width="11.5" customWidth="1"/>
    <col min="3" max="3" width="10.25" customWidth="1"/>
    <col min="4" max="4" width="11.5" customWidth="1"/>
    <col min="5" max="5" width="8.25" hidden="1" customWidth="1"/>
    <col min="6" max="6" width="10.75" hidden="1" customWidth="1"/>
    <col min="7" max="7" width="17.25" hidden="1" customWidth="1"/>
    <col min="8" max="8" width="5" hidden="1" customWidth="1"/>
    <col min="9" max="9" width="8.25" hidden="1" customWidth="1"/>
    <col min="10" max="10" width="6.5" hidden="1" customWidth="1"/>
    <col min="11" max="11" width="11" customWidth="1"/>
    <col min="12" max="12" width="15.4140625" customWidth="1"/>
    <col min="13" max="13" width="8.75" customWidth="1"/>
    <col min="14" max="14" width="10.5" customWidth="1"/>
    <col min="15" max="15" width="9.75" customWidth="1"/>
    <col min="16" max="16" width="7" customWidth="1"/>
    <col min="17" max="17" width="9.4140625" customWidth="1"/>
    <col min="18" max="19" width="10.4140625" customWidth="1"/>
    <col min="20" max="21" width="7.6640625" customWidth="1"/>
    <col min="22" max="22" width="13.75" customWidth="1"/>
    <col min="23" max="26" width="7.6640625" customWidth="1"/>
  </cols>
  <sheetData>
    <row r="1" spans="1:26" ht="22.5" customHeight="1" x14ac:dyDescent="0.3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7" t="s">
        <v>20</v>
      </c>
      <c r="R1" s="3" t="s">
        <v>21</v>
      </c>
      <c r="S1" s="3" t="s">
        <v>22</v>
      </c>
      <c r="T1" s="9"/>
      <c r="U1" s="11" t="s">
        <v>24</v>
      </c>
      <c r="V1" s="14" t="e">
        <f>SUM(Q2:Q85)</f>
        <v>#VALUE!</v>
      </c>
      <c r="W1" s="9"/>
      <c r="X1" s="9"/>
      <c r="Y1" s="9"/>
      <c r="Z1" s="9"/>
    </row>
    <row r="2" spans="1:26" ht="14.5" x14ac:dyDescent="0.35">
      <c r="A2" s="17">
        <v>24673</v>
      </c>
      <c r="B2" s="17">
        <v>1</v>
      </c>
      <c r="C2" s="17" t="s">
        <v>41</v>
      </c>
      <c r="D2" s="17" t="s">
        <v>43</v>
      </c>
      <c r="E2" s="17" t="s">
        <v>46</v>
      </c>
      <c r="F2" s="17" t="s">
        <v>47</v>
      </c>
      <c r="G2" s="17" t="s">
        <v>48</v>
      </c>
      <c r="H2" s="17">
        <v>1641</v>
      </c>
      <c r="I2" s="17">
        <v>7654320</v>
      </c>
      <c r="J2" s="17">
        <v>72</v>
      </c>
      <c r="K2" s="19" t="str">
        <f t="shared" ref="K2:K85" si="0">CONCATENATE(A2,"_",B2)</f>
        <v>24673_1</v>
      </c>
      <c r="L2" s="19" t="str">
        <f t="shared" ref="L2:L85" si="1">H2&amp;"-"&amp;I2&amp;"-"&amp;J2</f>
        <v>1641-7654320-72</v>
      </c>
      <c r="M2" s="19" t="str">
        <f t="shared" ref="M2:M85" si="2">LEFT(D2,3)</f>
        <v>Mar</v>
      </c>
      <c r="N2" s="19" t="str">
        <f t="shared" ref="N2:N85" si="3">RIGHT(G2,6)</f>
        <v>223809</v>
      </c>
      <c r="O2" s="19" t="str">
        <f t="shared" ref="O2:O85" si="4">MID(G2,4,FIND("-",G2,4)-4)</f>
        <v>Sydney</v>
      </c>
      <c r="P2" s="19" t="str">
        <f t="shared" ref="P2:P85" si="5">UPPER(TRIM(CLEAN(E2)))</f>
        <v>INV</v>
      </c>
      <c r="Q2" s="22" t="e">
        <f t="shared" ref="Q2:Q85" si="6">VALUE(SUBSTITUTE(SUBSTITUTE(F2,"S","$"),CHAR(160),""))</f>
        <v>#VALUE!</v>
      </c>
      <c r="R2" s="23">
        <f t="shared" ref="R2:R85" si="7">DATE(2020,MONTH(1&amp;M2),RIGHT(D2,2))</f>
        <v>43892</v>
      </c>
      <c r="S2" s="23">
        <f t="shared" ref="S2:S85" si="8">DATE(2020,4,RIGHT(C2,2))</f>
        <v>43938</v>
      </c>
      <c r="U2" s="12"/>
    </row>
    <row r="3" spans="1:26" ht="14.5" x14ac:dyDescent="0.35">
      <c r="A3" s="17">
        <v>24673</v>
      </c>
      <c r="B3" s="17">
        <v>1</v>
      </c>
      <c r="C3" s="17" t="s">
        <v>56</v>
      </c>
      <c r="D3" s="17" t="s">
        <v>57</v>
      </c>
      <c r="E3" s="17" t="s">
        <v>58</v>
      </c>
      <c r="F3" s="17" t="s">
        <v>59</v>
      </c>
      <c r="G3" s="17" t="s">
        <v>60</v>
      </c>
      <c r="H3" s="17">
        <v>2554</v>
      </c>
      <c r="I3" s="17">
        <v>4551221</v>
      </c>
      <c r="J3" s="17">
        <v>33</v>
      </c>
      <c r="K3" s="19" t="str">
        <f t="shared" si="0"/>
        <v>24673_1</v>
      </c>
      <c r="L3" s="19" t="str">
        <f t="shared" si="1"/>
        <v>2554-4551221-33</v>
      </c>
      <c r="M3" s="19" t="str">
        <f t="shared" si="2"/>
        <v>Apr</v>
      </c>
      <c r="N3" s="19" t="str">
        <f t="shared" si="3"/>
        <v>327600</v>
      </c>
      <c r="O3" s="19" t="str">
        <f t="shared" si="4"/>
        <v>Melbourne</v>
      </c>
      <c r="P3" s="19" t="str">
        <f t="shared" si="5"/>
        <v>INV</v>
      </c>
      <c r="Q3" s="22" t="e">
        <f t="shared" si="6"/>
        <v>#VALUE!</v>
      </c>
      <c r="R3" s="23">
        <f t="shared" si="7"/>
        <v>43922</v>
      </c>
      <c r="S3" s="23">
        <f t="shared" si="8"/>
        <v>43941</v>
      </c>
    </row>
    <row r="4" spans="1:26" ht="14.5" x14ac:dyDescent="0.35">
      <c r="A4" s="17">
        <v>24675</v>
      </c>
      <c r="B4" s="17">
        <v>1</v>
      </c>
      <c r="C4" s="17" t="s">
        <v>66</v>
      </c>
      <c r="D4" s="17" t="s">
        <v>67</v>
      </c>
      <c r="E4" s="17" t="s">
        <v>46</v>
      </c>
      <c r="F4" s="17" t="s">
        <v>69</v>
      </c>
      <c r="G4" s="17" t="s">
        <v>70</v>
      </c>
      <c r="H4" s="17">
        <v>2554</v>
      </c>
      <c r="I4" s="17">
        <v>4551221</v>
      </c>
      <c r="J4" s="17">
        <v>33</v>
      </c>
      <c r="K4" s="19" t="str">
        <f t="shared" si="0"/>
        <v>24675_1</v>
      </c>
      <c r="L4" s="19" t="str">
        <f t="shared" si="1"/>
        <v>2554-4551221-33</v>
      </c>
      <c r="M4" s="19" t="str">
        <f t="shared" si="2"/>
        <v>Mar</v>
      </c>
      <c r="N4" s="19" t="str">
        <f t="shared" si="3"/>
        <v>332589</v>
      </c>
      <c r="O4" s="19" t="str">
        <f t="shared" si="4"/>
        <v>Melbourne</v>
      </c>
      <c r="P4" s="19" t="str">
        <f t="shared" si="5"/>
        <v>INV</v>
      </c>
      <c r="Q4" s="22" t="e">
        <f t="shared" si="6"/>
        <v>#VALUE!</v>
      </c>
      <c r="R4" s="23">
        <f t="shared" si="7"/>
        <v>43906</v>
      </c>
      <c r="S4" s="23">
        <f t="shared" si="8"/>
        <v>43926</v>
      </c>
    </row>
    <row r="5" spans="1:26" ht="14.5" x14ac:dyDescent="0.35">
      <c r="A5" s="17">
        <v>24676</v>
      </c>
      <c r="B5" s="17">
        <v>1</v>
      </c>
      <c r="C5" s="17" t="s">
        <v>56</v>
      </c>
      <c r="D5" s="17" t="s">
        <v>77</v>
      </c>
      <c r="E5" s="17" t="s">
        <v>79</v>
      </c>
      <c r="F5" s="17" t="s">
        <v>81</v>
      </c>
      <c r="G5" s="17" t="s">
        <v>82</v>
      </c>
      <c r="H5" s="17">
        <v>2554</v>
      </c>
      <c r="I5" s="17">
        <v>4551221</v>
      </c>
      <c r="J5" s="17">
        <v>33</v>
      </c>
      <c r="K5" s="19" t="str">
        <f t="shared" si="0"/>
        <v>24676_1</v>
      </c>
      <c r="L5" s="19" t="str">
        <f t="shared" si="1"/>
        <v>2554-4551221-33</v>
      </c>
      <c r="M5" s="19" t="str">
        <f t="shared" si="2"/>
        <v>Mar</v>
      </c>
      <c r="N5" s="19" t="str">
        <f t="shared" si="3"/>
        <v>337131</v>
      </c>
      <c r="O5" s="19" t="str">
        <f t="shared" si="4"/>
        <v>Melbourne</v>
      </c>
      <c r="P5" s="19" t="str">
        <f t="shared" si="5"/>
        <v>CR</v>
      </c>
      <c r="Q5" s="22" t="e">
        <f t="shared" si="6"/>
        <v>#VALUE!</v>
      </c>
      <c r="R5" s="23">
        <f t="shared" si="7"/>
        <v>43915</v>
      </c>
      <c r="S5" s="23">
        <f t="shared" si="8"/>
        <v>43941</v>
      </c>
    </row>
    <row r="6" spans="1:26" ht="14.5" x14ac:dyDescent="0.35">
      <c r="A6" s="17">
        <v>24677</v>
      </c>
      <c r="B6" s="17">
        <v>1</v>
      </c>
      <c r="C6" s="17" t="s">
        <v>94</v>
      </c>
      <c r="D6" s="17" t="s">
        <v>96</v>
      </c>
      <c r="E6" s="17" t="s">
        <v>98</v>
      </c>
      <c r="F6" s="17" t="s">
        <v>100</v>
      </c>
      <c r="G6" s="17" t="s">
        <v>101</v>
      </c>
      <c r="H6" s="17">
        <v>2554</v>
      </c>
      <c r="I6" s="17">
        <v>4551221</v>
      </c>
      <c r="J6" s="17">
        <v>33</v>
      </c>
      <c r="K6" s="19" t="str">
        <f t="shared" si="0"/>
        <v>24677_1</v>
      </c>
      <c r="L6" s="19" t="str">
        <f t="shared" si="1"/>
        <v>2554-4551221-33</v>
      </c>
      <c r="M6" s="19" t="str">
        <f t="shared" si="2"/>
        <v>Mar</v>
      </c>
      <c r="N6" s="19" t="str">
        <f t="shared" si="3"/>
        <v>319376</v>
      </c>
      <c r="O6" s="19" t="str">
        <f t="shared" si="4"/>
        <v>Melbourne</v>
      </c>
      <c r="P6" s="19" t="str">
        <f t="shared" si="5"/>
        <v>CR</v>
      </c>
      <c r="Q6" s="22" t="e">
        <f t="shared" si="6"/>
        <v>#VALUE!</v>
      </c>
      <c r="R6" s="23">
        <f t="shared" si="7"/>
        <v>43907</v>
      </c>
      <c r="S6" s="23">
        <f t="shared" si="8"/>
        <v>43931</v>
      </c>
    </row>
    <row r="7" spans="1:26" ht="14.5" x14ac:dyDescent="0.35">
      <c r="A7" s="17">
        <v>24679</v>
      </c>
      <c r="B7" s="17">
        <v>1</v>
      </c>
      <c r="C7" s="17" t="s">
        <v>118</v>
      </c>
      <c r="D7" s="17" t="s">
        <v>119</v>
      </c>
      <c r="E7" s="17" t="s">
        <v>58</v>
      </c>
      <c r="F7" s="17" t="s">
        <v>120</v>
      </c>
      <c r="G7" s="17" t="s">
        <v>121</v>
      </c>
      <c r="H7" s="17">
        <v>2554</v>
      </c>
      <c r="I7" s="17">
        <v>4551221</v>
      </c>
      <c r="J7" s="17">
        <v>33</v>
      </c>
      <c r="K7" s="19" t="str">
        <f t="shared" si="0"/>
        <v>24679_1</v>
      </c>
      <c r="L7" s="19" t="str">
        <f t="shared" si="1"/>
        <v>2554-4551221-33</v>
      </c>
      <c r="M7" s="19" t="str">
        <f t="shared" si="2"/>
        <v>Apr</v>
      </c>
      <c r="N7" s="19" t="str">
        <f t="shared" si="3"/>
        <v>334724</v>
      </c>
      <c r="O7" s="19" t="str">
        <f t="shared" si="4"/>
        <v>Melbourne</v>
      </c>
      <c r="P7" s="19" t="str">
        <f t="shared" si="5"/>
        <v>INV</v>
      </c>
      <c r="Q7" s="22" t="e">
        <f t="shared" si="6"/>
        <v>#VALUE!</v>
      </c>
      <c r="R7" s="23">
        <f t="shared" si="7"/>
        <v>43930</v>
      </c>
      <c r="S7" s="23">
        <f t="shared" si="8"/>
        <v>43951</v>
      </c>
    </row>
    <row r="8" spans="1:26" ht="14.5" x14ac:dyDescent="0.35">
      <c r="A8" s="17">
        <v>24679</v>
      </c>
      <c r="B8" s="17">
        <v>2</v>
      </c>
      <c r="C8" s="17" t="s">
        <v>118</v>
      </c>
      <c r="D8" s="17" t="s">
        <v>124</v>
      </c>
      <c r="E8" s="17" t="s">
        <v>125</v>
      </c>
      <c r="F8" s="17" t="s">
        <v>126</v>
      </c>
      <c r="G8" s="17" t="s">
        <v>127</v>
      </c>
      <c r="H8" s="17">
        <v>2554</v>
      </c>
      <c r="I8" s="17">
        <v>4551221</v>
      </c>
      <c r="J8" s="17">
        <v>33</v>
      </c>
      <c r="K8" s="19" t="str">
        <f t="shared" si="0"/>
        <v>24679_2</v>
      </c>
      <c r="L8" s="19" t="str">
        <f t="shared" si="1"/>
        <v>2554-4551221-33</v>
      </c>
      <c r="M8" s="19" t="str">
        <f t="shared" si="2"/>
        <v>Mar</v>
      </c>
      <c r="N8" s="19" t="str">
        <f t="shared" si="3"/>
        <v>310607</v>
      </c>
      <c r="O8" s="19" t="str">
        <f t="shared" si="4"/>
        <v>Melbourne</v>
      </c>
      <c r="P8" s="19" t="str">
        <f t="shared" si="5"/>
        <v>INV</v>
      </c>
      <c r="Q8" s="22" t="e">
        <f t="shared" si="6"/>
        <v>#VALUE!</v>
      </c>
      <c r="R8" s="23">
        <f t="shared" si="7"/>
        <v>43913</v>
      </c>
      <c r="S8" s="23">
        <f t="shared" si="8"/>
        <v>43951</v>
      </c>
    </row>
    <row r="9" spans="1:26" ht="14.5" x14ac:dyDescent="0.35">
      <c r="A9" s="17">
        <v>24680</v>
      </c>
      <c r="B9" s="17">
        <v>1</v>
      </c>
      <c r="C9" s="17" t="s">
        <v>130</v>
      </c>
      <c r="D9" s="17" t="s">
        <v>131</v>
      </c>
      <c r="E9" s="17" t="s">
        <v>132</v>
      </c>
      <c r="F9" s="17" t="s">
        <v>133</v>
      </c>
      <c r="G9" s="17" t="s">
        <v>134</v>
      </c>
      <c r="H9" s="17">
        <v>1641</v>
      </c>
      <c r="I9" s="17">
        <v>7654320</v>
      </c>
      <c r="J9" s="17">
        <v>72</v>
      </c>
      <c r="K9" s="19" t="str">
        <f t="shared" si="0"/>
        <v>24680_1</v>
      </c>
      <c r="L9" s="19" t="str">
        <f t="shared" si="1"/>
        <v>1641-7654320-72</v>
      </c>
      <c r="M9" s="19" t="str">
        <f t="shared" si="2"/>
        <v>Mar</v>
      </c>
      <c r="N9" s="19" t="str">
        <f t="shared" si="3"/>
        <v>226225</v>
      </c>
      <c r="O9" s="19" t="str">
        <f t="shared" si="4"/>
        <v>Sydney</v>
      </c>
      <c r="P9" s="19" t="str">
        <f t="shared" si="5"/>
        <v>INV</v>
      </c>
      <c r="Q9" s="22" t="e">
        <f t="shared" si="6"/>
        <v>#VALUE!</v>
      </c>
      <c r="R9" s="23">
        <f t="shared" si="7"/>
        <v>43917</v>
      </c>
      <c r="S9" s="23">
        <f t="shared" si="8"/>
        <v>43935</v>
      </c>
    </row>
    <row r="10" spans="1:26" ht="14.5" x14ac:dyDescent="0.35">
      <c r="A10" s="17">
        <v>24683</v>
      </c>
      <c r="B10" s="17">
        <v>1</v>
      </c>
      <c r="C10" s="17" t="s">
        <v>137</v>
      </c>
      <c r="D10" s="17" t="s">
        <v>138</v>
      </c>
      <c r="E10" s="17" t="s">
        <v>58</v>
      </c>
      <c r="F10" s="17" t="s">
        <v>139</v>
      </c>
      <c r="G10" s="17" t="s">
        <v>140</v>
      </c>
      <c r="H10" s="17">
        <v>1641</v>
      </c>
      <c r="I10" s="17">
        <v>7654320</v>
      </c>
      <c r="J10" s="17">
        <v>72</v>
      </c>
      <c r="K10" s="19" t="str">
        <f t="shared" si="0"/>
        <v>24683_1</v>
      </c>
      <c r="L10" s="19" t="str">
        <f t="shared" si="1"/>
        <v>1641-7654320-72</v>
      </c>
      <c r="M10" s="19" t="str">
        <f t="shared" si="2"/>
        <v>Mar</v>
      </c>
      <c r="N10" s="19" t="str">
        <f t="shared" si="3"/>
        <v>223858</v>
      </c>
      <c r="O10" s="19" t="str">
        <f t="shared" si="4"/>
        <v>Sydney</v>
      </c>
      <c r="P10" s="19" t="str">
        <f t="shared" si="5"/>
        <v>INV</v>
      </c>
      <c r="Q10" s="22" t="e">
        <f t="shared" si="6"/>
        <v>#VALUE!</v>
      </c>
      <c r="R10" s="23">
        <f t="shared" si="7"/>
        <v>43912</v>
      </c>
      <c r="S10" s="23">
        <f t="shared" si="8"/>
        <v>43948</v>
      </c>
    </row>
    <row r="11" spans="1:26" ht="14.5" x14ac:dyDescent="0.35">
      <c r="A11" s="17">
        <v>24685</v>
      </c>
      <c r="B11" s="17">
        <v>1</v>
      </c>
      <c r="C11" s="17" t="s">
        <v>143</v>
      </c>
      <c r="D11" s="17" t="s">
        <v>144</v>
      </c>
      <c r="E11" s="17" t="s">
        <v>46</v>
      </c>
      <c r="F11" s="17" t="s">
        <v>145</v>
      </c>
      <c r="G11" s="17" t="s">
        <v>146</v>
      </c>
      <c r="H11" s="17">
        <v>1641</v>
      </c>
      <c r="I11" s="17">
        <v>7654320</v>
      </c>
      <c r="J11" s="17">
        <v>72</v>
      </c>
      <c r="K11" s="19" t="str">
        <f t="shared" si="0"/>
        <v>24685_1</v>
      </c>
      <c r="L11" s="19" t="str">
        <f t="shared" si="1"/>
        <v>1641-7654320-72</v>
      </c>
      <c r="M11" s="19" t="str">
        <f t="shared" si="2"/>
        <v>Mar</v>
      </c>
      <c r="N11" s="19" t="str">
        <f t="shared" si="3"/>
        <v>211781</v>
      </c>
      <c r="O11" s="19" t="str">
        <f t="shared" si="4"/>
        <v>Sydney</v>
      </c>
      <c r="P11" s="19" t="str">
        <f t="shared" si="5"/>
        <v>INV</v>
      </c>
      <c r="Q11" s="22" t="e">
        <f t="shared" si="6"/>
        <v>#VALUE!</v>
      </c>
      <c r="R11" s="23">
        <f t="shared" si="7"/>
        <v>43899</v>
      </c>
      <c r="S11" s="23">
        <f t="shared" si="8"/>
        <v>43932</v>
      </c>
    </row>
    <row r="12" spans="1:26" ht="14.5" x14ac:dyDescent="0.35">
      <c r="A12" s="17">
        <v>24690</v>
      </c>
      <c r="B12" s="17">
        <v>1</v>
      </c>
      <c r="C12" s="17" t="s">
        <v>149</v>
      </c>
      <c r="D12" s="17" t="s">
        <v>150</v>
      </c>
      <c r="E12" s="17" t="s">
        <v>58</v>
      </c>
      <c r="F12" s="17" t="s">
        <v>151</v>
      </c>
      <c r="G12" s="17" t="s">
        <v>152</v>
      </c>
      <c r="H12" s="17">
        <v>1641</v>
      </c>
      <c r="I12" s="17">
        <v>7654320</v>
      </c>
      <c r="J12" s="17">
        <v>72</v>
      </c>
      <c r="K12" s="19" t="str">
        <f t="shared" si="0"/>
        <v>24690_1</v>
      </c>
      <c r="L12" s="19" t="str">
        <f t="shared" si="1"/>
        <v>1641-7654320-72</v>
      </c>
      <c r="M12" s="19" t="str">
        <f t="shared" si="2"/>
        <v>Apr</v>
      </c>
      <c r="N12" s="19" t="str">
        <f t="shared" si="3"/>
        <v>232805</v>
      </c>
      <c r="O12" s="19" t="str">
        <f t="shared" si="4"/>
        <v>Sydney</v>
      </c>
      <c r="P12" s="19" t="str">
        <f t="shared" si="5"/>
        <v>INV</v>
      </c>
      <c r="Q12" s="22" t="e">
        <f t="shared" si="6"/>
        <v>#VALUE!</v>
      </c>
      <c r="R12" s="23">
        <f t="shared" si="7"/>
        <v>43925</v>
      </c>
      <c r="S12" s="23">
        <f t="shared" si="8"/>
        <v>43944</v>
      </c>
    </row>
    <row r="13" spans="1:26" ht="14.5" x14ac:dyDescent="0.35">
      <c r="A13" s="17">
        <v>24693</v>
      </c>
      <c r="B13" s="17">
        <v>1</v>
      </c>
      <c r="C13" s="17" t="s">
        <v>155</v>
      </c>
      <c r="D13" s="17" t="s">
        <v>156</v>
      </c>
      <c r="E13" s="17" t="s">
        <v>157</v>
      </c>
      <c r="F13" s="17" t="s">
        <v>159</v>
      </c>
      <c r="G13" s="17" t="s">
        <v>160</v>
      </c>
      <c r="H13" s="17">
        <v>2554</v>
      </c>
      <c r="I13" s="17">
        <v>4551221</v>
      </c>
      <c r="J13" s="17">
        <v>33</v>
      </c>
      <c r="K13" s="19" t="str">
        <f t="shared" si="0"/>
        <v>24693_1</v>
      </c>
      <c r="L13" s="19" t="str">
        <f t="shared" si="1"/>
        <v>2554-4551221-33</v>
      </c>
      <c r="M13" s="19" t="str">
        <f t="shared" si="2"/>
        <v>Feb</v>
      </c>
      <c r="N13" s="19" t="str">
        <f t="shared" si="3"/>
        <v>312187</v>
      </c>
      <c r="O13" s="19" t="str">
        <f t="shared" si="4"/>
        <v>Melbourne</v>
      </c>
      <c r="P13" s="19" t="str">
        <f t="shared" si="5"/>
        <v>INV</v>
      </c>
      <c r="Q13" s="22" t="e">
        <f t="shared" si="6"/>
        <v>#VALUE!</v>
      </c>
      <c r="R13" s="23">
        <f t="shared" si="7"/>
        <v>43885</v>
      </c>
      <c r="S13" s="23">
        <f t="shared" si="8"/>
        <v>43927</v>
      </c>
    </row>
    <row r="14" spans="1:26" ht="14.5" x14ac:dyDescent="0.35">
      <c r="A14" s="17">
        <v>24697</v>
      </c>
      <c r="B14" s="17">
        <v>1</v>
      </c>
      <c r="C14" s="17" t="s">
        <v>162</v>
      </c>
      <c r="D14" s="17" t="s">
        <v>163</v>
      </c>
      <c r="E14" s="17" t="s">
        <v>58</v>
      </c>
      <c r="F14" s="17" t="s">
        <v>165</v>
      </c>
      <c r="G14" s="17" t="s">
        <v>166</v>
      </c>
      <c r="H14" s="17">
        <v>2554</v>
      </c>
      <c r="I14" s="17">
        <v>4551221</v>
      </c>
      <c r="J14" s="17">
        <v>33</v>
      </c>
      <c r="K14" s="19" t="str">
        <f t="shared" si="0"/>
        <v>24697_1</v>
      </c>
      <c r="L14" s="19" t="str">
        <f t="shared" si="1"/>
        <v>2554-4551221-33</v>
      </c>
      <c r="M14" s="19" t="str">
        <f t="shared" si="2"/>
        <v>Mar</v>
      </c>
      <c r="N14" s="19" t="str">
        <f t="shared" si="3"/>
        <v>319790</v>
      </c>
      <c r="O14" s="19" t="str">
        <f t="shared" si="4"/>
        <v>Melbourne</v>
      </c>
      <c r="P14" s="19" t="str">
        <f t="shared" si="5"/>
        <v>INV</v>
      </c>
      <c r="Q14" s="22" t="e">
        <f t="shared" si="6"/>
        <v>#VALUE!</v>
      </c>
      <c r="R14" s="23">
        <f t="shared" si="7"/>
        <v>43919</v>
      </c>
      <c r="S14" s="23">
        <f t="shared" si="8"/>
        <v>43945</v>
      </c>
    </row>
    <row r="15" spans="1:26" ht="14.5" x14ac:dyDescent="0.35">
      <c r="A15" s="17">
        <v>24698</v>
      </c>
      <c r="B15" s="17">
        <v>1</v>
      </c>
      <c r="C15" s="17" t="s">
        <v>169</v>
      </c>
      <c r="D15" s="17" t="s">
        <v>119</v>
      </c>
      <c r="E15" s="17" t="s">
        <v>58</v>
      </c>
      <c r="F15" s="17" t="s">
        <v>171</v>
      </c>
      <c r="G15" s="17" t="s">
        <v>172</v>
      </c>
      <c r="H15" s="17">
        <v>2554</v>
      </c>
      <c r="I15" s="17">
        <v>4551221</v>
      </c>
      <c r="J15" s="17">
        <v>33</v>
      </c>
      <c r="K15" s="19" t="str">
        <f t="shared" si="0"/>
        <v>24698_1</v>
      </c>
      <c r="L15" s="19" t="str">
        <f t="shared" si="1"/>
        <v>2554-4551221-33</v>
      </c>
      <c r="M15" s="19" t="str">
        <f t="shared" si="2"/>
        <v>Apr</v>
      </c>
      <c r="N15" s="19" t="str">
        <f t="shared" si="3"/>
        <v>327342</v>
      </c>
      <c r="O15" s="19" t="str">
        <f t="shared" si="4"/>
        <v>Melbourne</v>
      </c>
      <c r="P15" s="19" t="str">
        <f t="shared" si="5"/>
        <v>INV</v>
      </c>
      <c r="Q15" s="22" t="e">
        <f t="shared" si="6"/>
        <v>#VALUE!</v>
      </c>
      <c r="R15" s="23">
        <f t="shared" si="7"/>
        <v>43930</v>
      </c>
      <c r="S15" s="23">
        <f t="shared" si="8"/>
        <v>43949</v>
      </c>
    </row>
    <row r="16" spans="1:26" ht="14.5" x14ac:dyDescent="0.35">
      <c r="A16" s="17">
        <v>24699</v>
      </c>
      <c r="B16" s="17">
        <v>1</v>
      </c>
      <c r="C16" s="17" t="s">
        <v>175</v>
      </c>
      <c r="D16" s="17" t="s">
        <v>144</v>
      </c>
      <c r="E16" s="17" t="s">
        <v>58</v>
      </c>
      <c r="F16" s="17" t="s">
        <v>176</v>
      </c>
      <c r="G16" s="17" t="s">
        <v>177</v>
      </c>
      <c r="H16" s="17">
        <v>2554</v>
      </c>
      <c r="I16" s="17">
        <v>4551221</v>
      </c>
      <c r="J16" s="17">
        <v>33</v>
      </c>
      <c r="K16" s="19" t="str">
        <f t="shared" si="0"/>
        <v>24699_1</v>
      </c>
      <c r="L16" s="19" t="str">
        <f t="shared" si="1"/>
        <v>2554-4551221-33</v>
      </c>
      <c r="M16" s="19" t="str">
        <f t="shared" si="2"/>
        <v>Mar</v>
      </c>
      <c r="N16" s="19" t="str">
        <f t="shared" si="3"/>
        <v>335460</v>
      </c>
      <c r="O16" s="19" t="str">
        <f t="shared" si="4"/>
        <v>Melbourne</v>
      </c>
      <c r="P16" s="19" t="str">
        <f t="shared" si="5"/>
        <v>INV</v>
      </c>
      <c r="Q16" s="22" t="e">
        <f t="shared" si="6"/>
        <v>#VALUE!</v>
      </c>
      <c r="R16" s="23">
        <f t="shared" si="7"/>
        <v>43899</v>
      </c>
      <c r="S16" s="23">
        <f t="shared" si="8"/>
        <v>43942</v>
      </c>
    </row>
    <row r="17" spans="1:19" ht="14.5" x14ac:dyDescent="0.35">
      <c r="A17" s="17">
        <v>24704</v>
      </c>
      <c r="B17" s="17">
        <v>1</v>
      </c>
      <c r="C17" s="17" t="s">
        <v>118</v>
      </c>
      <c r="D17" s="17" t="s">
        <v>181</v>
      </c>
      <c r="E17" s="17" t="s">
        <v>46</v>
      </c>
      <c r="F17" s="17" t="s">
        <v>182</v>
      </c>
      <c r="G17" s="17" t="s">
        <v>183</v>
      </c>
      <c r="H17" s="17">
        <v>2554</v>
      </c>
      <c r="I17" s="17">
        <v>4551221</v>
      </c>
      <c r="J17" s="17">
        <v>33</v>
      </c>
      <c r="K17" s="19" t="str">
        <f t="shared" si="0"/>
        <v>24704_1</v>
      </c>
      <c r="L17" s="19" t="str">
        <f t="shared" si="1"/>
        <v>2554-4551221-33</v>
      </c>
      <c r="M17" s="19" t="str">
        <f t="shared" si="2"/>
        <v>Mar</v>
      </c>
      <c r="N17" s="19" t="str">
        <f t="shared" si="3"/>
        <v>323955</v>
      </c>
      <c r="O17" s="19" t="str">
        <f t="shared" si="4"/>
        <v>Melbourne</v>
      </c>
      <c r="P17" s="19" t="str">
        <f t="shared" si="5"/>
        <v>INV</v>
      </c>
      <c r="Q17" s="22" t="e">
        <f t="shared" si="6"/>
        <v>#VALUE!</v>
      </c>
      <c r="R17" s="23">
        <f t="shared" si="7"/>
        <v>43909</v>
      </c>
      <c r="S17" s="23">
        <f t="shared" si="8"/>
        <v>43951</v>
      </c>
    </row>
    <row r="18" spans="1:19" ht="14.5" x14ac:dyDescent="0.35">
      <c r="A18" s="17">
        <v>24707</v>
      </c>
      <c r="B18" s="17">
        <v>1</v>
      </c>
      <c r="C18" s="17" t="s">
        <v>186</v>
      </c>
      <c r="D18" s="17" t="s">
        <v>187</v>
      </c>
      <c r="E18" s="17" t="s">
        <v>46</v>
      </c>
      <c r="F18" s="17" t="s">
        <v>189</v>
      </c>
      <c r="G18" s="17" t="s">
        <v>190</v>
      </c>
      <c r="H18" s="17">
        <v>2554</v>
      </c>
      <c r="I18" s="17">
        <v>4551221</v>
      </c>
      <c r="J18" s="17">
        <v>33</v>
      </c>
      <c r="K18" s="19" t="str">
        <f t="shared" si="0"/>
        <v>24707_1</v>
      </c>
      <c r="L18" s="19" t="str">
        <f t="shared" si="1"/>
        <v>2554-4551221-33</v>
      </c>
      <c r="M18" s="19" t="str">
        <f t="shared" si="2"/>
        <v>Feb</v>
      </c>
      <c r="N18" s="19" t="str">
        <f t="shared" si="3"/>
        <v>316515</v>
      </c>
      <c r="O18" s="19" t="str">
        <f t="shared" si="4"/>
        <v>Melbourne</v>
      </c>
      <c r="P18" s="19" t="str">
        <f t="shared" si="5"/>
        <v>INV</v>
      </c>
      <c r="Q18" s="22" t="e">
        <f t="shared" si="6"/>
        <v>#VALUE!</v>
      </c>
      <c r="R18" s="23">
        <f t="shared" si="7"/>
        <v>43890</v>
      </c>
      <c r="S18" s="23">
        <f t="shared" si="8"/>
        <v>43928</v>
      </c>
    </row>
    <row r="19" spans="1:19" ht="14.5" x14ac:dyDescent="0.35">
      <c r="A19" s="17">
        <v>24712</v>
      </c>
      <c r="B19" s="17">
        <v>1</v>
      </c>
      <c r="C19" s="17" t="s">
        <v>118</v>
      </c>
      <c r="D19" s="17" t="s">
        <v>138</v>
      </c>
      <c r="E19" s="17" t="s">
        <v>46</v>
      </c>
      <c r="F19" s="17" t="s">
        <v>194</v>
      </c>
      <c r="G19" s="17" t="s">
        <v>195</v>
      </c>
      <c r="H19" s="17">
        <v>1641</v>
      </c>
      <c r="I19" s="17">
        <v>7654320</v>
      </c>
      <c r="J19" s="17">
        <v>72</v>
      </c>
      <c r="K19" s="19" t="str">
        <f t="shared" si="0"/>
        <v>24712_1</v>
      </c>
      <c r="L19" s="19" t="str">
        <f t="shared" si="1"/>
        <v>1641-7654320-72</v>
      </c>
      <c r="M19" s="19" t="str">
        <f t="shared" si="2"/>
        <v>Mar</v>
      </c>
      <c r="N19" s="19" t="str">
        <f t="shared" si="3"/>
        <v>231320</v>
      </c>
      <c r="O19" s="19" t="str">
        <f t="shared" si="4"/>
        <v>Sydney</v>
      </c>
      <c r="P19" s="19" t="str">
        <f t="shared" si="5"/>
        <v>INV</v>
      </c>
      <c r="Q19" s="22" t="e">
        <f t="shared" si="6"/>
        <v>#VALUE!</v>
      </c>
      <c r="R19" s="23">
        <f t="shared" si="7"/>
        <v>43912</v>
      </c>
      <c r="S19" s="23">
        <f t="shared" si="8"/>
        <v>43951</v>
      </c>
    </row>
    <row r="20" spans="1:19" ht="14.5" x14ac:dyDescent="0.35">
      <c r="A20" s="17">
        <v>24717</v>
      </c>
      <c r="B20" s="17">
        <v>1</v>
      </c>
      <c r="C20" s="17" t="s">
        <v>66</v>
      </c>
      <c r="D20" s="17" t="s">
        <v>199</v>
      </c>
      <c r="E20" s="17" t="s">
        <v>58</v>
      </c>
      <c r="F20" s="17" t="s">
        <v>200</v>
      </c>
      <c r="G20" s="17" t="s">
        <v>201</v>
      </c>
      <c r="H20" s="17">
        <v>1641</v>
      </c>
      <c r="I20" s="17">
        <v>7654320</v>
      </c>
      <c r="J20" s="17">
        <v>72</v>
      </c>
      <c r="K20" s="19" t="str">
        <f t="shared" si="0"/>
        <v>24717_1</v>
      </c>
      <c r="L20" s="19" t="str">
        <f t="shared" si="1"/>
        <v>1641-7654320-72</v>
      </c>
      <c r="M20" s="19" t="str">
        <f t="shared" si="2"/>
        <v>Mar</v>
      </c>
      <c r="N20" s="19" t="str">
        <f t="shared" si="3"/>
        <v>213670</v>
      </c>
      <c r="O20" s="19" t="str">
        <f t="shared" si="4"/>
        <v>Sydney</v>
      </c>
      <c r="P20" s="19" t="str">
        <f t="shared" si="5"/>
        <v>INV</v>
      </c>
      <c r="Q20" s="22" t="e">
        <f t="shared" si="6"/>
        <v>#VALUE!</v>
      </c>
      <c r="R20" s="23">
        <f t="shared" si="7"/>
        <v>43904</v>
      </c>
      <c r="S20" s="23">
        <f t="shared" si="8"/>
        <v>43926</v>
      </c>
    </row>
    <row r="21" spans="1:19" ht="15.75" customHeight="1" x14ac:dyDescent="0.35">
      <c r="A21" s="17">
        <v>24722</v>
      </c>
      <c r="B21" s="17">
        <v>1</v>
      </c>
      <c r="C21" s="17" t="s">
        <v>57</v>
      </c>
      <c r="D21" s="17" t="s">
        <v>131</v>
      </c>
      <c r="E21" s="17" t="s">
        <v>58</v>
      </c>
      <c r="F21" s="17" t="s">
        <v>205</v>
      </c>
      <c r="G21" s="17" t="s">
        <v>206</v>
      </c>
      <c r="H21" s="17">
        <v>1641</v>
      </c>
      <c r="I21" s="17">
        <v>7654320</v>
      </c>
      <c r="J21" s="17">
        <v>72</v>
      </c>
      <c r="K21" s="19" t="str">
        <f t="shared" si="0"/>
        <v>24722_1</v>
      </c>
      <c r="L21" s="19" t="str">
        <f t="shared" si="1"/>
        <v>1641-7654320-72</v>
      </c>
      <c r="M21" s="19" t="str">
        <f t="shared" si="2"/>
        <v>Mar</v>
      </c>
      <c r="N21" s="19" t="str">
        <f t="shared" si="3"/>
        <v>226166</v>
      </c>
      <c r="O21" s="19" t="str">
        <f t="shared" si="4"/>
        <v>Sydney</v>
      </c>
      <c r="P21" s="19" t="str">
        <f t="shared" si="5"/>
        <v>INV</v>
      </c>
      <c r="Q21" s="22" t="e">
        <f t="shared" si="6"/>
        <v>#VALUE!</v>
      </c>
      <c r="R21" s="23">
        <f t="shared" si="7"/>
        <v>43917</v>
      </c>
      <c r="S21" s="23">
        <f t="shared" si="8"/>
        <v>43922</v>
      </c>
    </row>
    <row r="22" spans="1:19" ht="15.75" customHeight="1" x14ac:dyDescent="0.35">
      <c r="A22" s="17">
        <v>24727</v>
      </c>
      <c r="B22" s="17">
        <v>1</v>
      </c>
      <c r="C22" s="17" t="s">
        <v>118</v>
      </c>
      <c r="D22" s="17" t="s">
        <v>210</v>
      </c>
      <c r="E22" s="17" t="s">
        <v>58</v>
      </c>
      <c r="F22" s="17" t="s">
        <v>211</v>
      </c>
      <c r="G22" s="17" t="s">
        <v>212</v>
      </c>
      <c r="H22" s="17">
        <v>2554</v>
      </c>
      <c r="I22" s="17">
        <v>4551221</v>
      </c>
      <c r="J22" s="17">
        <v>33</v>
      </c>
      <c r="K22" s="19" t="str">
        <f t="shared" si="0"/>
        <v>24727_1</v>
      </c>
      <c r="L22" s="19" t="str">
        <f t="shared" si="1"/>
        <v>2554-4551221-33</v>
      </c>
      <c r="M22" s="19" t="str">
        <f t="shared" si="2"/>
        <v>Apr</v>
      </c>
      <c r="N22" s="19" t="str">
        <f t="shared" si="3"/>
        <v>316479</v>
      </c>
      <c r="O22" s="19" t="str">
        <f t="shared" si="4"/>
        <v>Melbourne</v>
      </c>
      <c r="P22" s="19" t="str">
        <f t="shared" si="5"/>
        <v>INV</v>
      </c>
      <c r="Q22" s="22" t="e">
        <f t="shared" si="6"/>
        <v>#VALUE!</v>
      </c>
      <c r="R22" s="23">
        <f t="shared" si="7"/>
        <v>43929</v>
      </c>
      <c r="S22" s="23">
        <f t="shared" si="8"/>
        <v>43951</v>
      </c>
    </row>
    <row r="23" spans="1:19" ht="15.75" customHeight="1" x14ac:dyDescent="0.35">
      <c r="A23" s="17">
        <v>24730</v>
      </c>
      <c r="B23" s="17">
        <v>1</v>
      </c>
      <c r="C23" s="17" t="s">
        <v>210</v>
      </c>
      <c r="D23" s="17" t="s">
        <v>215</v>
      </c>
      <c r="E23" s="17" t="s">
        <v>58</v>
      </c>
      <c r="F23" s="17" t="s">
        <v>216</v>
      </c>
      <c r="G23" s="17" t="s">
        <v>217</v>
      </c>
      <c r="H23" s="17">
        <v>1641</v>
      </c>
      <c r="I23" s="17">
        <v>7654320</v>
      </c>
      <c r="J23" s="17">
        <v>72</v>
      </c>
      <c r="K23" s="19" t="str">
        <f t="shared" si="0"/>
        <v>24730_1</v>
      </c>
      <c r="L23" s="19" t="str">
        <f t="shared" si="1"/>
        <v>1641-7654320-72</v>
      </c>
      <c r="M23" s="19" t="str">
        <f t="shared" si="2"/>
        <v>Feb</v>
      </c>
      <c r="N23" s="19" t="str">
        <f t="shared" si="3"/>
        <v>230046</v>
      </c>
      <c r="O23" s="19" t="str">
        <f t="shared" si="4"/>
        <v>Sydney</v>
      </c>
      <c r="P23" s="19" t="str">
        <f t="shared" si="5"/>
        <v>INV</v>
      </c>
      <c r="Q23" s="22" t="e">
        <f t="shared" si="6"/>
        <v>#VALUE!</v>
      </c>
      <c r="R23" s="23">
        <f t="shared" si="7"/>
        <v>43888</v>
      </c>
      <c r="S23" s="23">
        <f t="shared" si="8"/>
        <v>43929</v>
      </c>
    </row>
    <row r="24" spans="1:19" ht="15.75" customHeight="1" x14ac:dyDescent="0.35">
      <c r="A24" s="17">
        <v>24732</v>
      </c>
      <c r="B24" s="17">
        <v>1</v>
      </c>
      <c r="C24" s="17" t="s">
        <v>186</v>
      </c>
      <c r="D24" s="17" t="s">
        <v>220</v>
      </c>
      <c r="E24" s="17" t="s">
        <v>58</v>
      </c>
      <c r="F24" s="17" t="s">
        <v>221</v>
      </c>
      <c r="G24" s="17" t="s">
        <v>222</v>
      </c>
      <c r="H24" s="17">
        <v>1641</v>
      </c>
      <c r="I24" s="17">
        <v>7654320</v>
      </c>
      <c r="J24" s="17">
        <v>72</v>
      </c>
      <c r="K24" s="19" t="str">
        <f t="shared" si="0"/>
        <v>24732_1</v>
      </c>
      <c r="L24" s="19" t="str">
        <f t="shared" si="1"/>
        <v>1641-7654320-72</v>
      </c>
      <c r="M24" s="19" t="str">
        <f t="shared" si="2"/>
        <v>Feb</v>
      </c>
      <c r="N24" s="19" t="str">
        <f t="shared" si="3"/>
        <v>224680</v>
      </c>
      <c r="O24" s="19" t="str">
        <f t="shared" si="4"/>
        <v>Sydney</v>
      </c>
      <c r="P24" s="19" t="str">
        <f t="shared" si="5"/>
        <v>INV</v>
      </c>
      <c r="Q24" s="22" t="e">
        <f t="shared" si="6"/>
        <v>#VALUE!</v>
      </c>
      <c r="R24" s="23">
        <f t="shared" si="7"/>
        <v>43886</v>
      </c>
      <c r="S24" s="23">
        <f t="shared" si="8"/>
        <v>43928</v>
      </c>
    </row>
    <row r="25" spans="1:19" ht="15.75" customHeight="1" x14ac:dyDescent="0.35">
      <c r="A25" s="17">
        <v>24735</v>
      </c>
      <c r="B25" s="17">
        <v>2</v>
      </c>
      <c r="C25" s="17" t="s">
        <v>169</v>
      </c>
      <c r="D25" s="17" t="s">
        <v>162</v>
      </c>
      <c r="E25" s="17" t="s">
        <v>58</v>
      </c>
      <c r="F25" s="17" t="s">
        <v>225</v>
      </c>
      <c r="G25" s="17" t="s">
        <v>226</v>
      </c>
      <c r="H25" s="17">
        <v>1641</v>
      </c>
      <c r="I25" s="17">
        <v>7654320</v>
      </c>
      <c r="J25" s="17">
        <v>72</v>
      </c>
      <c r="K25" s="19" t="str">
        <f t="shared" si="0"/>
        <v>24735_2</v>
      </c>
      <c r="L25" s="19" t="str">
        <f t="shared" si="1"/>
        <v>1641-7654320-72</v>
      </c>
      <c r="M25" s="19" t="str">
        <f t="shared" si="2"/>
        <v>Apr</v>
      </c>
      <c r="N25" s="19" t="str">
        <f t="shared" si="3"/>
        <v>238023</v>
      </c>
      <c r="O25" s="19" t="str">
        <f t="shared" si="4"/>
        <v>Sydney</v>
      </c>
      <c r="P25" s="19" t="str">
        <f t="shared" si="5"/>
        <v>INV</v>
      </c>
      <c r="Q25" s="22" t="e">
        <f t="shared" si="6"/>
        <v>#VALUE!</v>
      </c>
      <c r="R25" s="23">
        <f t="shared" si="7"/>
        <v>43945</v>
      </c>
      <c r="S25" s="23">
        <f t="shared" si="8"/>
        <v>43949</v>
      </c>
    </row>
    <row r="26" spans="1:19" ht="15.75" customHeight="1" x14ac:dyDescent="0.35">
      <c r="A26" s="17">
        <v>24739</v>
      </c>
      <c r="B26" s="17">
        <v>1</v>
      </c>
      <c r="C26" s="17" t="s">
        <v>162</v>
      </c>
      <c r="D26" s="17" t="s">
        <v>66</v>
      </c>
      <c r="E26" s="17" t="s">
        <v>58</v>
      </c>
      <c r="F26" s="17" t="s">
        <v>230</v>
      </c>
      <c r="G26" s="17" t="s">
        <v>231</v>
      </c>
      <c r="H26" s="17">
        <v>1641</v>
      </c>
      <c r="I26" s="17">
        <v>7654320</v>
      </c>
      <c r="J26" s="17">
        <v>72</v>
      </c>
      <c r="K26" s="19" t="str">
        <f t="shared" si="0"/>
        <v>24739_1</v>
      </c>
      <c r="L26" s="19" t="str">
        <f t="shared" si="1"/>
        <v>1641-7654320-72</v>
      </c>
      <c r="M26" s="19" t="str">
        <f t="shared" si="2"/>
        <v>Apr</v>
      </c>
      <c r="N26" s="19" t="str">
        <f t="shared" si="3"/>
        <v>224184</v>
      </c>
      <c r="O26" s="19" t="str">
        <f t="shared" si="4"/>
        <v>Sydney</v>
      </c>
      <c r="P26" s="19" t="str">
        <f t="shared" si="5"/>
        <v>INV</v>
      </c>
      <c r="Q26" s="22" t="e">
        <f t="shared" si="6"/>
        <v>#VALUE!</v>
      </c>
      <c r="R26" s="23">
        <f t="shared" si="7"/>
        <v>43926</v>
      </c>
      <c r="S26" s="23">
        <f t="shared" si="8"/>
        <v>43945</v>
      </c>
    </row>
    <row r="27" spans="1:19" ht="15.75" customHeight="1" x14ac:dyDescent="0.35">
      <c r="A27" s="17">
        <v>24740</v>
      </c>
      <c r="B27" s="17">
        <v>1</v>
      </c>
      <c r="C27" s="17" t="s">
        <v>119</v>
      </c>
      <c r="D27" s="17" t="s">
        <v>234</v>
      </c>
      <c r="E27" s="17" t="s">
        <v>58</v>
      </c>
      <c r="F27" s="17" t="s">
        <v>236</v>
      </c>
      <c r="G27" s="17" t="s">
        <v>237</v>
      </c>
      <c r="H27" s="17">
        <v>1641</v>
      </c>
      <c r="I27" s="17">
        <v>7654320</v>
      </c>
      <c r="J27" s="17">
        <v>72</v>
      </c>
      <c r="K27" s="19" t="str">
        <f t="shared" si="0"/>
        <v>24740_1</v>
      </c>
      <c r="L27" s="19" t="str">
        <f t="shared" si="1"/>
        <v>1641-7654320-72</v>
      </c>
      <c r="M27" s="19" t="str">
        <f t="shared" si="2"/>
        <v>Apr</v>
      </c>
      <c r="N27" s="19" t="str">
        <f t="shared" si="3"/>
        <v>216205</v>
      </c>
      <c r="O27" s="19" t="str">
        <f t="shared" si="4"/>
        <v>Sydney</v>
      </c>
      <c r="P27" s="19" t="str">
        <f t="shared" si="5"/>
        <v>INV</v>
      </c>
      <c r="Q27" s="22" t="e">
        <f t="shared" si="6"/>
        <v>#VALUE!</v>
      </c>
      <c r="R27" s="23">
        <f t="shared" si="7"/>
        <v>43923</v>
      </c>
      <c r="S27" s="23">
        <f t="shared" si="8"/>
        <v>43930</v>
      </c>
    </row>
    <row r="28" spans="1:19" ht="15.75" customHeight="1" x14ac:dyDescent="0.35">
      <c r="A28" s="17">
        <v>24743</v>
      </c>
      <c r="B28" s="17">
        <v>1</v>
      </c>
      <c r="C28" s="17" t="s">
        <v>150</v>
      </c>
      <c r="D28" s="17" t="s">
        <v>239</v>
      </c>
      <c r="E28" s="17" t="s">
        <v>58</v>
      </c>
      <c r="F28" s="17" t="s">
        <v>240</v>
      </c>
      <c r="G28" s="17" t="s">
        <v>241</v>
      </c>
      <c r="H28" s="17">
        <v>2554</v>
      </c>
      <c r="I28" s="17">
        <v>4551221</v>
      </c>
      <c r="J28" s="17">
        <v>33</v>
      </c>
      <c r="K28" s="19" t="str">
        <f t="shared" si="0"/>
        <v>24743_1</v>
      </c>
      <c r="L28" s="19" t="str">
        <f t="shared" si="1"/>
        <v>2554-4551221-33</v>
      </c>
      <c r="M28" s="19" t="str">
        <f t="shared" si="2"/>
        <v>Mar</v>
      </c>
      <c r="N28" s="19" t="str">
        <f t="shared" si="3"/>
        <v>331383</v>
      </c>
      <c r="O28" s="19" t="str">
        <f t="shared" si="4"/>
        <v>Melbourne</v>
      </c>
      <c r="P28" s="19" t="str">
        <f t="shared" si="5"/>
        <v>INV</v>
      </c>
      <c r="Q28" s="22" t="e">
        <f t="shared" si="6"/>
        <v>#VALUE!</v>
      </c>
      <c r="R28" s="23">
        <f t="shared" si="7"/>
        <v>43911</v>
      </c>
      <c r="S28" s="23">
        <f t="shared" si="8"/>
        <v>43925</v>
      </c>
    </row>
    <row r="29" spans="1:19" ht="15.75" customHeight="1" x14ac:dyDescent="0.35">
      <c r="A29" s="17">
        <v>24746</v>
      </c>
      <c r="B29" s="17">
        <v>1</v>
      </c>
      <c r="C29" s="17" t="s">
        <v>155</v>
      </c>
      <c r="D29" s="17" t="s">
        <v>245</v>
      </c>
      <c r="E29" s="17" t="s">
        <v>58</v>
      </c>
      <c r="F29" s="17" t="s">
        <v>247</v>
      </c>
      <c r="G29" s="17" t="s">
        <v>248</v>
      </c>
      <c r="H29" s="17">
        <v>2554</v>
      </c>
      <c r="I29" s="17">
        <v>4551221</v>
      </c>
      <c r="J29" s="17">
        <v>33</v>
      </c>
      <c r="K29" s="19" t="str">
        <f t="shared" si="0"/>
        <v>24746_1</v>
      </c>
      <c r="L29" s="19" t="str">
        <f t="shared" si="1"/>
        <v>2554-4551221-33</v>
      </c>
      <c r="M29" s="19" t="str">
        <f t="shared" si="2"/>
        <v>Mar</v>
      </c>
      <c r="N29" s="19" t="str">
        <f t="shared" si="3"/>
        <v>335282</v>
      </c>
      <c r="O29" s="19" t="str">
        <f t="shared" si="4"/>
        <v>Melbourne</v>
      </c>
      <c r="P29" s="19" t="str">
        <f t="shared" si="5"/>
        <v>INV</v>
      </c>
      <c r="Q29" s="22" t="e">
        <f t="shared" si="6"/>
        <v>#VALUE!</v>
      </c>
      <c r="R29" s="23">
        <f t="shared" si="7"/>
        <v>43892</v>
      </c>
      <c r="S29" s="23">
        <f t="shared" si="8"/>
        <v>43927</v>
      </c>
    </row>
    <row r="30" spans="1:19" ht="15.75" customHeight="1" x14ac:dyDescent="0.35">
      <c r="A30" s="17">
        <v>24750</v>
      </c>
      <c r="B30" s="17">
        <v>1</v>
      </c>
      <c r="C30" s="17" t="s">
        <v>94</v>
      </c>
      <c r="D30" s="17" t="s">
        <v>220</v>
      </c>
      <c r="E30" s="17" t="s">
        <v>46</v>
      </c>
      <c r="F30" s="17" t="s">
        <v>250</v>
      </c>
      <c r="G30" s="17" t="s">
        <v>251</v>
      </c>
      <c r="H30" s="17">
        <v>2554</v>
      </c>
      <c r="I30" s="17">
        <v>4551221</v>
      </c>
      <c r="J30" s="17">
        <v>33</v>
      </c>
      <c r="K30" s="19" t="str">
        <f t="shared" si="0"/>
        <v>24750_1</v>
      </c>
      <c r="L30" s="19" t="str">
        <f t="shared" si="1"/>
        <v>2554-4551221-33</v>
      </c>
      <c r="M30" s="19" t="str">
        <f t="shared" si="2"/>
        <v>Feb</v>
      </c>
      <c r="N30" s="19" t="str">
        <f t="shared" si="3"/>
        <v>330858</v>
      </c>
      <c r="O30" s="19" t="str">
        <f t="shared" si="4"/>
        <v>Melbourne</v>
      </c>
      <c r="P30" s="19" t="str">
        <f t="shared" si="5"/>
        <v>INV</v>
      </c>
      <c r="Q30" s="22" t="e">
        <f t="shared" si="6"/>
        <v>#VALUE!</v>
      </c>
      <c r="R30" s="23">
        <f t="shared" si="7"/>
        <v>43886</v>
      </c>
      <c r="S30" s="23">
        <f t="shared" si="8"/>
        <v>43931</v>
      </c>
    </row>
    <row r="31" spans="1:19" ht="15.75" customHeight="1" x14ac:dyDescent="0.35">
      <c r="A31" s="17">
        <v>24753</v>
      </c>
      <c r="B31" s="17">
        <v>1</v>
      </c>
      <c r="C31" s="17" t="s">
        <v>143</v>
      </c>
      <c r="D31" s="17" t="s">
        <v>144</v>
      </c>
      <c r="E31" s="17" t="s">
        <v>58</v>
      </c>
      <c r="F31" s="17" t="s">
        <v>255</v>
      </c>
      <c r="G31" s="17" t="s">
        <v>256</v>
      </c>
      <c r="H31" s="17">
        <v>1641</v>
      </c>
      <c r="I31" s="17">
        <v>7654320</v>
      </c>
      <c r="J31" s="17">
        <v>72</v>
      </c>
      <c r="K31" s="19" t="str">
        <f t="shared" si="0"/>
        <v>24753_1</v>
      </c>
      <c r="L31" s="19" t="str">
        <f t="shared" si="1"/>
        <v>1641-7654320-72</v>
      </c>
      <c r="M31" s="19" t="str">
        <f t="shared" si="2"/>
        <v>Mar</v>
      </c>
      <c r="N31" s="19" t="str">
        <f t="shared" si="3"/>
        <v>238202</v>
      </c>
      <c r="O31" s="19" t="str">
        <f t="shared" si="4"/>
        <v>Sydney</v>
      </c>
      <c r="P31" s="19" t="str">
        <f t="shared" si="5"/>
        <v>INV</v>
      </c>
      <c r="Q31" s="22" t="e">
        <f t="shared" si="6"/>
        <v>#VALUE!</v>
      </c>
      <c r="R31" s="23">
        <f t="shared" si="7"/>
        <v>43899</v>
      </c>
      <c r="S31" s="23">
        <f t="shared" si="8"/>
        <v>43932</v>
      </c>
    </row>
    <row r="32" spans="1:19" ht="15.75" customHeight="1" x14ac:dyDescent="0.35">
      <c r="A32" s="17">
        <v>24754</v>
      </c>
      <c r="B32" s="17">
        <v>1</v>
      </c>
      <c r="C32" s="17" t="s">
        <v>169</v>
      </c>
      <c r="D32" s="17" t="s">
        <v>77</v>
      </c>
      <c r="E32" s="17" t="s">
        <v>58</v>
      </c>
      <c r="F32" s="17" t="s">
        <v>260</v>
      </c>
      <c r="G32" s="17" t="s">
        <v>261</v>
      </c>
      <c r="H32" s="17">
        <v>1641</v>
      </c>
      <c r="I32" s="17">
        <v>7654320</v>
      </c>
      <c r="J32" s="17">
        <v>72</v>
      </c>
      <c r="K32" s="19" t="str">
        <f t="shared" si="0"/>
        <v>24754_1</v>
      </c>
      <c r="L32" s="19" t="str">
        <f t="shared" si="1"/>
        <v>1641-7654320-72</v>
      </c>
      <c r="M32" s="19" t="str">
        <f t="shared" si="2"/>
        <v>Mar</v>
      </c>
      <c r="N32" s="19" t="str">
        <f t="shared" si="3"/>
        <v>217217</v>
      </c>
      <c r="O32" s="19" t="str">
        <f t="shared" si="4"/>
        <v>Sydney</v>
      </c>
      <c r="P32" s="19" t="str">
        <f t="shared" si="5"/>
        <v>INV</v>
      </c>
      <c r="Q32" s="22" t="e">
        <f t="shared" si="6"/>
        <v>#VALUE!</v>
      </c>
      <c r="R32" s="23">
        <f t="shared" si="7"/>
        <v>43915</v>
      </c>
      <c r="S32" s="23">
        <f t="shared" si="8"/>
        <v>43949</v>
      </c>
    </row>
    <row r="33" spans="1:19" ht="15.75" customHeight="1" x14ac:dyDescent="0.35">
      <c r="A33" s="17">
        <v>24756</v>
      </c>
      <c r="B33" s="17">
        <v>1</v>
      </c>
      <c r="C33" s="17" t="s">
        <v>264</v>
      </c>
      <c r="D33" s="17" t="s">
        <v>138</v>
      </c>
      <c r="E33" s="17" t="s">
        <v>58</v>
      </c>
      <c r="F33" s="17" t="s">
        <v>266</v>
      </c>
      <c r="G33" s="17" t="s">
        <v>267</v>
      </c>
      <c r="H33" s="17">
        <v>1641</v>
      </c>
      <c r="I33" s="17">
        <v>7654320</v>
      </c>
      <c r="J33" s="17">
        <v>72</v>
      </c>
      <c r="K33" s="19" t="str">
        <f t="shared" si="0"/>
        <v>24756_1</v>
      </c>
      <c r="L33" s="19" t="str">
        <f t="shared" si="1"/>
        <v>1641-7654320-72</v>
      </c>
      <c r="M33" s="19" t="str">
        <f t="shared" si="2"/>
        <v>Mar</v>
      </c>
      <c r="N33" s="19" t="str">
        <f t="shared" si="3"/>
        <v>234637</v>
      </c>
      <c r="O33" s="19" t="str">
        <f t="shared" si="4"/>
        <v>Sydney</v>
      </c>
      <c r="P33" s="19" t="str">
        <f t="shared" si="5"/>
        <v>INV</v>
      </c>
      <c r="Q33" s="22" t="e">
        <f t="shared" si="6"/>
        <v>#VALUE!</v>
      </c>
      <c r="R33" s="23">
        <f t="shared" si="7"/>
        <v>43912</v>
      </c>
      <c r="S33" s="23">
        <f t="shared" si="8"/>
        <v>43937</v>
      </c>
    </row>
    <row r="34" spans="1:19" ht="15.75" customHeight="1" x14ac:dyDescent="0.35">
      <c r="A34" s="17">
        <v>24757</v>
      </c>
      <c r="B34" s="17">
        <v>1</v>
      </c>
      <c r="C34" s="17" t="s">
        <v>56</v>
      </c>
      <c r="D34" s="17" t="s">
        <v>270</v>
      </c>
      <c r="E34" s="17" t="s">
        <v>58</v>
      </c>
      <c r="F34" s="17" t="s">
        <v>271</v>
      </c>
      <c r="G34" s="17" t="s">
        <v>272</v>
      </c>
      <c r="H34" s="17">
        <v>2554</v>
      </c>
      <c r="I34" s="17">
        <v>4551221</v>
      </c>
      <c r="J34" s="17">
        <v>33</v>
      </c>
      <c r="K34" s="19" t="str">
        <f t="shared" si="0"/>
        <v>24757_1</v>
      </c>
      <c r="L34" s="19" t="str">
        <f t="shared" si="1"/>
        <v>2554-4551221-33</v>
      </c>
      <c r="M34" s="19" t="str">
        <f t="shared" si="2"/>
        <v>Apr</v>
      </c>
      <c r="N34" s="19" t="str">
        <f t="shared" si="3"/>
        <v>332725</v>
      </c>
      <c r="O34" s="19" t="str">
        <f t="shared" si="4"/>
        <v>Melbourne</v>
      </c>
      <c r="P34" s="19" t="str">
        <f t="shared" si="5"/>
        <v>INV</v>
      </c>
      <c r="Q34" s="22" t="e">
        <f t="shared" si="6"/>
        <v>#VALUE!</v>
      </c>
      <c r="R34" s="23">
        <f t="shared" si="7"/>
        <v>43936</v>
      </c>
      <c r="S34" s="23">
        <f t="shared" si="8"/>
        <v>43941</v>
      </c>
    </row>
    <row r="35" spans="1:19" ht="15.75" customHeight="1" x14ac:dyDescent="0.35">
      <c r="A35" s="17">
        <v>24758</v>
      </c>
      <c r="B35" s="17">
        <v>1</v>
      </c>
      <c r="C35" s="17" t="s">
        <v>234</v>
      </c>
      <c r="D35" s="17" t="s">
        <v>274</v>
      </c>
      <c r="E35" s="17" t="s">
        <v>58</v>
      </c>
      <c r="F35" s="17" t="s">
        <v>275</v>
      </c>
      <c r="G35" s="17" t="s">
        <v>276</v>
      </c>
      <c r="H35" s="17">
        <v>1641</v>
      </c>
      <c r="I35" s="17">
        <v>7654320</v>
      </c>
      <c r="J35" s="17">
        <v>72</v>
      </c>
      <c r="K35" s="19" t="str">
        <f t="shared" si="0"/>
        <v>24758_1</v>
      </c>
      <c r="L35" s="19" t="str">
        <f t="shared" si="1"/>
        <v>1641-7654320-72</v>
      </c>
      <c r="M35" s="19" t="str">
        <f t="shared" si="2"/>
        <v>Mar</v>
      </c>
      <c r="N35" s="19" t="str">
        <f t="shared" si="3"/>
        <v>227351</v>
      </c>
      <c r="O35" s="19" t="str">
        <f t="shared" si="4"/>
        <v>Sydney</v>
      </c>
      <c r="P35" s="19" t="str">
        <f t="shared" si="5"/>
        <v>INV</v>
      </c>
      <c r="Q35" s="22" t="e">
        <f t="shared" si="6"/>
        <v>#VALUE!</v>
      </c>
      <c r="R35" s="23">
        <f t="shared" si="7"/>
        <v>43893</v>
      </c>
      <c r="S35" s="23">
        <f t="shared" si="8"/>
        <v>43923</v>
      </c>
    </row>
    <row r="36" spans="1:19" ht="15.75" customHeight="1" x14ac:dyDescent="0.35">
      <c r="A36" s="17">
        <v>24759</v>
      </c>
      <c r="B36" s="17">
        <v>1</v>
      </c>
      <c r="C36" s="17" t="s">
        <v>277</v>
      </c>
      <c r="D36" s="17" t="s">
        <v>245</v>
      </c>
      <c r="E36" s="17" t="s">
        <v>58</v>
      </c>
      <c r="F36" s="17" t="s">
        <v>278</v>
      </c>
      <c r="G36" s="17" t="s">
        <v>279</v>
      </c>
      <c r="H36" s="17">
        <v>2554</v>
      </c>
      <c r="I36" s="17">
        <v>4551221</v>
      </c>
      <c r="J36" s="17">
        <v>33</v>
      </c>
      <c r="K36" s="19" t="str">
        <f t="shared" si="0"/>
        <v>24759_1</v>
      </c>
      <c r="L36" s="19" t="str">
        <f t="shared" si="1"/>
        <v>2554-4551221-33</v>
      </c>
      <c r="M36" s="19" t="str">
        <f t="shared" si="2"/>
        <v>Mar</v>
      </c>
      <c r="N36" s="19" t="str">
        <f t="shared" si="3"/>
        <v>336345</v>
      </c>
      <c r="O36" s="19" t="str">
        <f t="shared" si="4"/>
        <v>Melbourne</v>
      </c>
      <c r="P36" s="19" t="str">
        <f t="shared" si="5"/>
        <v>INV</v>
      </c>
      <c r="Q36" s="22" t="e">
        <f t="shared" si="6"/>
        <v>#VALUE!</v>
      </c>
      <c r="R36" s="23">
        <f t="shared" si="7"/>
        <v>43892</v>
      </c>
      <c r="S36" s="23">
        <f t="shared" si="8"/>
        <v>43934</v>
      </c>
    </row>
    <row r="37" spans="1:19" ht="15.75" customHeight="1" x14ac:dyDescent="0.35">
      <c r="A37" s="17">
        <v>24760</v>
      </c>
      <c r="B37" s="17">
        <v>1</v>
      </c>
      <c r="C37" s="17" t="s">
        <v>149</v>
      </c>
      <c r="D37" s="17" t="s">
        <v>234</v>
      </c>
      <c r="E37" s="17" t="s">
        <v>58</v>
      </c>
      <c r="F37" s="17" t="s">
        <v>280</v>
      </c>
      <c r="G37" s="17" t="s">
        <v>281</v>
      </c>
      <c r="H37" s="17">
        <v>2554</v>
      </c>
      <c r="I37" s="17">
        <v>4551221</v>
      </c>
      <c r="J37" s="17">
        <v>33</v>
      </c>
      <c r="K37" s="19" t="str">
        <f t="shared" si="0"/>
        <v>24760_1</v>
      </c>
      <c r="L37" s="19" t="str">
        <f t="shared" si="1"/>
        <v>2554-4551221-33</v>
      </c>
      <c r="M37" s="19" t="str">
        <f t="shared" si="2"/>
        <v>Apr</v>
      </c>
      <c r="N37" s="19" t="str">
        <f t="shared" si="3"/>
        <v>338595</v>
      </c>
      <c r="O37" s="19" t="str">
        <f t="shared" si="4"/>
        <v>Melbourne</v>
      </c>
      <c r="P37" s="19" t="str">
        <f t="shared" si="5"/>
        <v>INV</v>
      </c>
      <c r="Q37" s="22" t="e">
        <f t="shared" si="6"/>
        <v>#VALUE!</v>
      </c>
      <c r="R37" s="23">
        <f t="shared" si="7"/>
        <v>43923</v>
      </c>
      <c r="S37" s="23">
        <f t="shared" si="8"/>
        <v>43944</v>
      </c>
    </row>
    <row r="38" spans="1:19" ht="15.75" customHeight="1" x14ac:dyDescent="0.35">
      <c r="A38" s="17">
        <v>24761</v>
      </c>
      <c r="B38" s="17">
        <v>1</v>
      </c>
      <c r="C38" s="17" t="s">
        <v>169</v>
      </c>
      <c r="D38" s="17" t="s">
        <v>56</v>
      </c>
      <c r="E38" s="17" t="s">
        <v>58</v>
      </c>
      <c r="F38" s="17" t="s">
        <v>282</v>
      </c>
      <c r="G38" s="17" t="s">
        <v>283</v>
      </c>
      <c r="H38" s="17">
        <v>2554</v>
      </c>
      <c r="I38" s="17">
        <v>4551221</v>
      </c>
      <c r="J38" s="17">
        <v>33</v>
      </c>
      <c r="K38" s="19" t="str">
        <f t="shared" si="0"/>
        <v>24761_1</v>
      </c>
      <c r="L38" s="19" t="str">
        <f t="shared" si="1"/>
        <v>2554-4551221-33</v>
      </c>
      <c r="M38" s="19" t="str">
        <f t="shared" si="2"/>
        <v>Apr</v>
      </c>
      <c r="N38" s="19" t="str">
        <f t="shared" si="3"/>
        <v>325149</v>
      </c>
      <c r="O38" s="19" t="str">
        <f t="shared" si="4"/>
        <v>Melbourne</v>
      </c>
      <c r="P38" s="19" t="str">
        <f t="shared" si="5"/>
        <v>INV</v>
      </c>
      <c r="Q38" s="22" t="e">
        <f t="shared" si="6"/>
        <v>#VALUE!</v>
      </c>
      <c r="R38" s="23">
        <f t="shared" si="7"/>
        <v>43941</v>
      </c>
      <c r="S38" s="23">
        <f t="shared" si="8"/>
        <v>43949</v>
      </c>
    </row>
    <row r="39" spans="1:19" ht="15.75" customHeight="1" x14ac:dyDescent="0.35">
      <c r="A39" s="17">
        <v>24764</v>
      </c>
      <c r="B39" s="17">
        <v>1</v>
      </c>
      <c r="C39" s="17" t="s">
        <v>284</v>
      </c>
      <c r="D39" s="17" t="s">
        <v>239</v>
      </c>
      <c r="E39" s="17" t="s">
        <v>58</v>
      </c>
      <c r="F39" s="17" t="s">
        <v>285</v>
      </c>
      <c r="G39" s="17" t="s">
        <v>286</v>
      </c>
      <c r="H39" s="17">
        <v>1641</v>
      </c>
      <c r="I39" s="17">
        <v>7654320</v>
      </c>
      <c r="J39" s="17">
        <v>72</v>
      </c>
      <c r="K39" s="19" t="str">
        <f t="shared" si="0"/>
        <v>24764_1</v>
      </c>
      <c r="L39" s="19" t="str">
        <f t="shared" si="1"/>
        <v>1641-7654320-72</v>
      </c>
      <c r="M39" s="19" t="str">
        <f t="shared" si="2"/>
        <v>Mar</v>
      </c>
      <c r="N39" s="19" t="str">
        <f t="shared" si="3"/>
        <v>227994</v>
      </c>
      <c r="O39" s="19" t="str">
        <f t="shared" si="4"/>
        <v>Sydney</v>
      </c>
      <c r="P39" s="19" t="str">
        <f t="shared" si="5"/>
        <v>INV</v>
      </c>
      <c r="Q39" s="22" t="e">
        <f t="shared" si="6"/>
        <v>#VALUE!</v>
      </c>
      <c r="R39" s="23">
        <f t="shared" si="7"/>
        <v>43911</v>
      </c>
      <c r="S39" s="23">
        <f t="shared" si="8"/>
        <v>43933</v>
      </c>
    </row>
    <row r="40" spans="1:19" ht="15.75" customHeight="1" x14ac:dyDescent="0.35">
      <c r="A40" s="17">
        <v>24767</v>
      </c>
      <c r="B40" s="17">
        <v>1</v>
      </c>
      <c r="C40" s="17" t="s">
        <v>287</v>
      </c>
      <c r="D40" s="17" t="s">
        <v>288</v>
      </c>
      <c r="E40" s="17" t="s">
        <v>58</v>
      </c>
      <c r="F40" s="17" t="s">
        <v>289</v>
      </c>
      <c r="G40" s="17" t="s">
        <v>290</v>
      </c>
      <c r="H40" s="17">
        <v>1641</v>
      </c>
      <c r="I40" s="17">
        <v>7654320</v>
      </c>
      <c r="J40" s="17">
        <v>72</v>
      </c>
      <c r="K40" s="19" t="str">
        <f t="shared" si="0"/>
        <v>24767_1</v>
      </c>
      <c r="L40" s="19" t="str">
        <f t="shared" si="1"/>
        <v>1641-7654320-72</v>
      </c>
      <c r="M40" s="19" t="str">
        <f t="shared" si="2"/>
        <v>Feb</v>
      </c>
      <c r="N40" s="19" t="str">
        <f t="shared" si="3"/>
        <v>222399</v>
      </c>
      <c r="O40" s="19" t="str">
        <f t="shared" si="4"/>
        <v>Sydney</v>
      </c>
      <c r="P40" s="19" t="str">
        <f t="shared" si="5"/>
        <v>INV</v>
      </c>
      <c r="Q40" s="22" t="e">
        <f t="shared" si="6"/>
        <v>#VALUE!</v>
      </c>
      <c r="R40" s="23">
        <f t="shared" si="7"/>
        <v>43880</v>
      </c>
      <c r="S40" s="23">
        <f t="shared" si="8"/>
        <v>43924</v>
      </c>
    </row>
    <row r="41" spans="1:19" ht="15.75" customHeight="1" x14ac:dyDescent="0.35">
      <c r="A41" s="17">
        <v>24771</v>
      </c>
      <c r="B41" s="17">
        <v>1</v>
      </c>
      <c r="C41" s="17" t="s">
        <v>130</v>
      </c>
      <c r="D41" s="17" t="s">
        <v>163</v>
      </c>
      <c r="E41" s="17" t="s">
        <v>58</v>
      </c>
      <c r="F41" s="17" t="s">
        <v>291</v>
      </c>
      <c r="G41" s="17" t="s">
        <v>292</v>
      </c>
      <c r="H41" s="17">
        <v>2554</v>
      </c>
      <c r="I41" s="17">
        <v>4551221</v>
      </c>
      <c r="J41" s="17">
        <v>33</v>
      </c>
      <c r="K41" s="19" t="str">
        <f t="shared" si="0"/>
        <v>24771_1</v>
      </c>
      <c r="L41" s="19" t="str">
        <f t="shared" si="1"/>
        <v>2554-4551221-33</v>
      </c>
      <c r="M41" s="19" t="str">
        <f t="shared" si="2"/>
        <v>Mar</v>
      </c>
      <c r="N41" s="19" t="str">
        <f t="shared" si="3"/>
        <v>316436</v>
      </c>
      <c r="O41" s="19" t="str">
        <f t="shared" si="4"/>
        <v>Melbourne</v>
      </c>
      <c r="P41" s="19" t="str">
        <f t="shared" si="5"/>
        <v>INV</v>
      </c>
      <c r="Q41" s="22" t="e">
        <f t="shared" si="6"/>
        <v>#VALUE!</v>
      </c>
      <c r="R41" s="23">
        <f t="shared" si="7"/>
        <v>43919</v>
      </c>
      <c r="S41" s="23">
        <f t="shared" si="8"/>
        <v>43935</v>
      </c>
    </row>
    <row r="42" spans="1:19" ht="15.75" customHeight="1" x14ac:dyDescent="0.35">
      <c r="A42" s="17">
        <v>24775</v>
      </c>
      <c r="B42" s="17">
        <v>1</v>
      </c>
      <c r="C42" s="17" t="s">
        <v>264</v>
      </c>
      <c r="D42" s="17" t="s">
        <v>293</v>
      </c>
      <c r="E42" s="17" t="s">
        <v>98</v>
      </c>
      <c r="F42" s="17" t="s">
        <v>294</v>
      </c>
      <c r="G42" s="17" t="s">
        <v>295</v>
      </c>
      <c r="H42" s="17">
        <v>2554</v>
      </c>
      <c r="I42" s="17">
        <v>4551221</v>
      </c>
      <c r="J42" s="17">
        <v>33</v>
      </c>
      <c r="K42" s="19" t="str">
        <f t="shared" si="0"/>
        <v>24775_1</v>
      </c>
      <c r="L42" s="19" t="str">
        <f t="shared" si="1"/>
        <v>2554-4551221-33</v>
      </c>
      <c r="M42" s="19" t="str">
        <f t="shared" si="2"/>
        <v>Mar</v>
      </c>
      <c r="N42" s="19" t="str">
        <f t="shared" si="3"/>
        <v>312603</v>
      </c>
      <c r="O42" s="19" t="str">
        <f t="shared" si="4"/>
        <v>Melbourne</v>
      </c>
      <c r="P42" s="19" t="str">
        <f t="shared" si="5"/>
        <v>CR</v>
      </c>
      <c r="Q42" s="22" t="e">
        <f t="shared" si="6"/>
        <v>#VALUE!</v>
      </c>
      <c r="R42" s="23">
        <f t="shared" si="7"/>
        <v>43895</v>
      </c>
      <c r="S42" s="23">
        <f t="shared" si="8"/>
        <v>43937</v>
      </c>
    </row>
    <row r="43" spans="1:19" ht="15.75" customHeight="1" x14ac:dyDescent="0.35">
      <c r="A43" s="17">
        <v>24779</v>
      </c>
      <c r="B43" s="17">
        <v>1</v>
      </c>
      <c r="C43" s="17" t="s">
        <v>210</v>
      </c>
      <c r="D43" s="17" t="s">
        <v>96</v>
      </c>
      <c r="E43" s="17" t="s">
        <v>58</v>
      </c>
      <c r="F43" s="17" t="s">
        <v>296</v>
      </c>
      <c r="G43" s="17" t="s">
        <v>297</v>
      </c>
      <c r="H43" s="17">
        <v>2554</v>
      </c>
      <c r="I43" s="17">
        <v>4551221</v>
      </c>
      <c r="J43" s="17">
        <v>33</v>
      </c>
      <c r="K43" s="19" t="str">
        <f t="shared" si="0"/>
        <v>24779_1</v>
      </c>
      <c r="L43" s="19" t="str">
        <f t="shared" si="1"/>
        <v>2554-4551221-33</v>
      </c>
      <c r="M43" s="19" t="str">
        <f t="shared" si="2"/>
        <v>Mar</v>
      </c>
      <c r="N43" s="19" t="str">
        <f t="shared" si="3"/>
        <v>339907</v>
      </c>
      <c r="O43" s="19" t="str">
        <f t="shared" si="4"/>
        <v>Melbourne</v>
      </c>
      <c r="P43" s="19" t="str">
        <f t="shared" si="5"/>
        <v>INV</v>
      </c>
      <c r="Q43" s="22" t="e">
        <f t="shared" si="6"/>
        <v>#VALUE!</v>
      </c>
      <c r="R43" s="23">
        <f t="shared" si="7"/>
        <v>43907</v>
      </c>
      <c r="S43" s="23">
        <f t="shared" si="8"/>
        <v>43929</v>
      </c>
    </row>
    <row r="44" spans="1:19" ht="15.75" customHeight="1" x14ac:dyDescent="0.35">
      <c r="A44" s="17">
        <v>24784</v>
      </c>
      <c r="B44" s="17">
        <v>1</v>
      </c>
      <c r="C44" s="17" t="s">
        <v>137</v>
      </c>
      <c r="D44" s="17" t="s">
        <v>298</v>
      </c>
      <c r="E44" s="17" t="s">
        <v>58</v>
      </c>
      <c r="F44" s="17" t="s">
        <v>299</v>
      </c>
      <c r="G44" s="17" t="s">
        <v>300</v>
      </c>
      <c r="H44" s="17">
        <v>1641</v>
      </c>
      <c r="I44" s="17">
        <v>7654320</v>
      </c>
      <c r="J44" s="17">
        <v>72</v>
      </c>
      <c r="K44" s="19" t="str">
        <f t="shared" si="0"/>
        <v>24784_1</v>
      </c>
      <c r="L44" s="19" t="str">
        <f t="shared" si="1"/>
        <v>1641-7654320-72</v>
      </c>
      <c r="M44" s="19" t="str">
        <f t="shared" si="2"/>
        <v>Mar</v>
      </c>
      <c r="N44" s="19" t="str">
        <f t="shared" si="3"/>
        <v>218463</v>
      </c>
      <c r="O44" s="19" t="str">
        <f t="shared" si="4"/>
        <v>Sydney</v>
      </c>
      <c r="P44" s="19" t="str">
        <f t="shared" si="5"/>
        <v>INV</v>
      </c>
      <c r="Q44" s="22" t="e">
        <f t="shared" si="6"/>
        <v>#VALUE!</v>
      </c>
      <c r="R44" s="23">
        <f t="shared" si="7"/>
        <v>43908</v>
      </c>
      <c r="S44" s="23">
        <f t="shared" si="8"/>
        <v>43948</v>
      </c>
    </row>
    <row r="45" spans="1:19" ht="15.75" customHeight="1" x14ac:dyDescent="0.35">
      <c r="A45" s="17">
        <v>24788</v>
      </c>
      <c r="B45" s="17">
        <v>1</v>
      </c>
      <c r="C45" s="17" t="s">
        <v>169</v>
      </c>
      <c r="D45" s="17" t="s">
        <v>67</v>
      </c>
      <c r="E45" s="17" t="s">
        <v>58</v>
      </c>
      <c r="F45" s="17" t="s">
        <v>301</v>
      </c>
      <c r="G45" s="17" t="s">
        <v>279</v>
      </c>
      <c r="H45" s="17">
        <v>2554</v>
      </c>
      <c r="I45" s="17">
        <v>4551221</v>
      </c>
      <c r="J45" s="17">
        <v>33</v>
      </c>
      <c r="K45" s="19" t="str">
        <f t="shared" si="0"/>
        <v>24788_1</v>
      </c>
      <c r="L45" s="19" t="str">
        <f t="shared" si="1"/>
        <v>2554-4551221-33</v>
      </c>
      <c r="M45" s="19" t="str">
        <f t="shared" si="2"/>
        <v>Mar</v>
      </c>
      <c r="N45" s="19" t="str">
        <f t="shared" si="3"/>
        <v>336345</v>
      </c>
      <c r="O45" s="19" t="str">
        <f t="shared" si="4"/>
        <v>Melbourne</v>
      </c>
      <c r="P45" s="19" t="str">
        <f t="shared" si="5"/>
        <v>INV</v>
      </c>
      <c r="Q45" s="22" t="e">
        <f t="shared" si="6"/>
        <v>#VALUE!</v>
      </c>
      <c r="R45" s="23">
        <f t="shared" si="7"/>
        <v>43906</v>
      </c>
      <c r="S45" s="23">
        <f t="shared" si="8"/>
        <v>43949</v>
      </c>
    </row>
    <row r="46" spans="1:19" ht="15.75" customHeight="1" x14ac:dyDescent="0.35">
      <c r="A46" s="17">
        <v>24792</v>
      </c>
      <c r="B46" s="17">
        <v>1</v>
      </c>
      <c r="C46" s="17" t="s">
        <v>287</v>
      </c>
      <c r="D46" s="17" t="s">
        <v>302</v>
      </c>
      <c r="E46" s="17" t="s">
        <v>58</v>
      </c>
      <c r="F46" s="17" t="s">
        <v>303</v>
      </c>
      <c r="G46" s="17" t="s">
        <v>304</v>
      </c>
      <c r="H46" s="17">
        <v>1641</v>
      </c>
      <c r="I46" s="17">
        <v>7654320</v>
      </c>
      <c r="J46" s="17">
        <v>72</v>
      </c>
      <c r="K46" s="19" t="str">
        <f t="shared" si="0"/>
        <v>24792_1</v>
      </c>
      <c r="L46" s="19" t="str">
        <f t="shared" si="1"/>
        <v>1641-7654320-72</v>
      </c>
      <c r="M46" s="19" t="str">
        <f t="shared" si="2"/>
        <v>Mar</v>
      </c>
      <c r="N46" s="19" t="str">
        <f t="shared" si="3"/>
        <v>227664</v>
      </c>
      <c r="O46" s="19" t="str">
        <f t="shared" si="4"/>
        <v>Sydney</v>
      </c>
      <c r="P46" s="19" t="str">
        <f t="shared" si="5"/>
        <v>INV</v>
      </c>
      <c r="Q46" s="22" t="e">
        <f t="shared" si="6"/>
        <v>#VALUE!</v>
      </c>
      <c r="R46" s="23">
        <f t="shared" si="7"/>
        <v>43901</v>
      </c>
      <c r="S46" s="23">
        <f t="shared" si="8"/>
        <v>43924</v>
      </c>
    </row>
    <row r="47" spans="1:19" ht="15.75" customHeight="1" x14ac:dyDescent="0.35">
      <c r="A47" s="17">
        <v>24793</v>
      </c>
      <c r="B47" s="17">
        <v>1</v>
      </c>
      <c r="C47" s="17" t="s">
        <v>150</v>
      </c>
      <c r="D47" s="17" t="s">
        <v>293</v>
      </c>
      <c r="E47" s="17" t="s">
        <v>58</v>
      </c>
      <c r="F47" s="17" t="s">
        <v>305</v>
      </c>
      <c r="G47" s="17" t="s">
        <v>306</v>
      </c>
      <c r="H47" s="17">
        <v>2554</v>
      </c>
      <c r="I47" s="17">
        <v>4551221</v>
      </c>
      <c r="J47" s="17">
        <v>33</v>
      </c>
      <c r="K47" s="19" t="str">
        <f t="shared" si="0"/>
        <v>24793_1</v>
      </c>
      <c r="L47" s="19" t="str">
        <f t="shared" si="1"/>
        <v>2554-4551221-33</v>
      </c>
      <c r="M47" s="19" t="str">
        <f t="shared" si="2"/>
        <v>Mar</v>
      </c>
      <c r="N47" s="19" t="str">
        <f t="shared" si="3"/>
        <v>331460</v>
      </c>
      <c r="O47" s="19" t="str">
        <f t="shared" si="4"/>
        <v>Melbourne</v>
      </c>
      <c r="P47" s="19" t="str">
        <f t="shared" si="5"/>
        <v>INV</v>
      </c>
      <c r="Q47" s="22" t="e">
        <f t="shared" si="6"/>
        <v>#VALUE!</v>
      </c>
      <c r="R47" s="23">
        <f t="shared" si="7"/>
        <v>43895</v>
      </c>
      <c r="S47" s="23">
        <f t="shared" si="8"/>
        <v>43925</v>
      </c>
    </row>
    <row r="48" spans="1:19" ht="15.75" customHeight="1" x14ac:dyDescent="0.35">
      <c r="A48" s="17">
        <v>24795</v>
      </c>
      <c r="B48" s="17">
        <v>1</v>
      </c>
      <c r="C48" s="17" t="s">
        <v>186</v>
      </c>
      <c r="D48" s="17" t="s">
        <v>215</v>
      </c>
      <c r="E48" s="17" t="s">
        <v>58</v>
      </c>
      <c r="F48" s="17" t="s">
        <v>307</v>
      </c>
      <c r="G48" s="17" t="s">
        <v>308</v>
      </c>
      <c r="H48" s="17">
        <v>2554</v>
      </c>
      <c r="I48" s="17">
        <v>4551221</v>
      </c>
      <c r="J48" s="17">
        <v>33</v>
      </c>
      <c r="K48" s="19" t="str">
        <f t="shared" si="0"/>
        <v>24795_1</v>
      </c>
      <c r="L48" s="19" t="str">
        <f t="shared" si="1"/>
        <v>2554-4551221-33</v>
      </c>
      <c r="M48" s="19" t="str">
        <f t="shared" si="2"/>
        <v>Feb</v>
      </c>
      <c r="N48" s="19" t="str">
        <f t="shared" si="3"/>
        <v>327740</v>
      </c>
      <c r="O48" s="19" t="str">
        <f t="shared" si="4"/>
        <v>Melbourne</v>
      </c>
      <c r="P48" s="19" t="str">
        <f t="shared" si="5"/>
        <v>INV</v>
      </c>
      <c r="Q48" s="22" t="e">
        <f t="shared" si="6"/>
        <v>#VALUE!</v>
      </c>
      <c r="R48" s="23">
        <f t="shared" si="7"/>
        <v>43888</v>
      </c>
      <c r="S48" s="23">
        <f t="shared" si="8"/>
        <v>43928</v>
      </c>
    </row>
    <row r="49" spans="1:19" ht="15.75" customHeight="1" x14ac:dyDescent="0.35">
      <c r="A49" s="17">
        <v>24798</v>
      </c>
      <c r="B49" s="17">
        <v>1</v>
      </c>
      <c r="C49" s="17" t="s">
        <v>94</v>
      </c>
      <c r="D49" s="17" t="s">
        <v>309</v>
      </c>
      <c r="E49" s="17" t="s">
        <v>58</v>
      </c>
      <c r="F49" s="17" t="s">
        <v>310</v>
      </c>
      <c r="G49" s="17" t="s">
        <v>311</v>
      </c>
      <c r="H49" s="17">
        <v>1641</v>
      </c>
      <c r="I49" s="17">
        <v>7654320</v>
      </c>
      <c r="J49" s="17">
        <v>72</v>
      </c>
      <c r="K49" s="19" t="str">
        <f t="shared" si="0"/>
        <v>24798_1</v>
      </c>
      <c r="L49" s="19" t="str">
        <f t="shared" si="1"/>
        <v>1641-7654320-72</v>
      </c>
      <c r="M49" s="19" t="str">
        <f t="shared" si="2"/>
        <v>Mar</v>
      </c>
      <c r="N49" s="19" t="str">
        <f t="shared" si="3"/>
        <v>221183</v>
      </c>
      <c r="O49" s="19" t="str">
        <f t="shared" si="4"/>
        <v>Sydney</v>
      </c>
      <c r="P49" s="19" t="str">
        <f t="shared" si="5"/>
        <v>INV</v>
      </c>
      <c r="Q49" s="22" t="e">
        <f t="shared" si="6"/>
        <v>#VALUE!</v>
      </c>
      <c r="R49" s="23">
        <f t="shared" si="7"/>
        <v>43921</v>
      </c>
      <c r="S49" s="23">
        <f t="shared" si="8"/>
        <v>43931</v>
      </c>
    </row>
    <row r="50" spans="1:19" ht="15.75" customHeight="1" x14ac:dyDescent="0.35">
      <c r="A50" s="17">
        <v>24801</v>
      </c>
      <c r="B50" s="17">
        <v>1</v>
      </c>
      <c r="C50" s="17" t="s">
        <v>284</v>
      </c>
      <c r="D50" s="17" t="s">
        <v>131</v>
      </c>
      <c r="E50" s="17" t="s">
        <v>58</v>
      </c>
      <c r="F50" s="17" t="s">
        <v>312</v>
      </c>
      <c r="G50" s="17" t="s">
        <v>313</v>
      </c>
      <c r="H50" s="17">
        <v>1641</v>
      </c>
      <c r="I50" s="17">
        <v>7654320</v>
      </c>
      <c r="J50" s="17">
        <v>72</v>
      </c>
      <c r="K50" s="19" t="str">
        <f t="shared" si="0"/>
        <v>24801_1</v>
      </c>
      <c r="L50" s="19" t="str">
        <f t="shared" si="1"/>
        <v>1641-7654320-72</v>
      </c>
      <c r="M50" s="19" t="str">
        <f t="shared" si="2"/>
        <v>Mar</v>
      </c>
      <c r="N50" s="19" t="str">
        <f t="shared" si="3"/>
        <v>214234</v>
      </c>
      <c r="O50" s="19" t="str">
        <f t="shared" si="4"/>
        <v>Sydney</v>
      </c>
      <c r="P50" s="19" t="str">
        <f t="shared" si="5"/>
        <v>INV</v>
      </c>
      <c r="Q50" s="22" t="e">
        <f t="shared" si="6"/>
        <v>#VALUE!</v>
      </c>
      <c r="R50" s="23">
        <f t="shared" si="7"/>
        <v>43917</v>
      </c>
      <c r="S50" s="23">
        <f t="shared" si="8"/>
        <v>43933</v>
      </c>
    </row>
    <row r="51" spans="1:19" ht="15.75" customHeight="1" x14ac:dyDescent="0.35">
      <c r="A51" s="17">
        <v>24803</v>
      </c>
      <c r="B51" s="17">
        <v>1</v>
      </c>
      <c r="C51" s="17" t="s">
        <v>66</v>
      </c>
      <c r="D51" s="17" t="s">
        <v>298</v>
      </c>
      <c r="E51" s="17" t="s">
        <v>58</v>
      </c>
      <c r="F51" s="17" t="s">
        <v>314</v>
      </c>
      <c r="G51" s="17" t="s">
        <v>315</v>
      </c>
      <c r="H51" s="17">
        <v>2554</v>
      </c>
      <c r="I51" s="17">
        <v>4551221</v>
      </c>
      <c r="J51" s="17">
        <v>33</v>
      </c>
      <c r="K51" s="19" t="str">
        <f t="shared" si="0"/>
        <v>24803_1</v>
      </c>
      <c r="L51" s="19" t="str">
        <f t="shared" si="1"/>
        <v>2554-4551221-33</v>
      </c>
      <c r="M51" s="19" t="str">
        <f t="shared" si="2"/>
        <v>Mar</v>
      </c>
      <c r="N51" s="19" t="str">
        <f t="shared" si="3"/>
        <v>321456</v>
      </c>
      <c r="O51" s="19" t="str">
        <f t="shared" si="4"/>
        <v>Melbourne</v>
      </c>
      <c r="P51" s="19" t="str">
        <f t="shared" si="5"/>
        <v>INV</v>
      </c>
      <c r="Q51" s="22" t="e">
        <f t="shared" si="6"/>
        <v>#VALUE!</v>
      </c>
      <c r="R51" s="23">
        <f t="shared" si="7"/>
        <v>43908</v>
      </c>
      <c r="S51" s="23">
        <f t="shared" si="8"/>
        <v>43926</v>
      </c>
    </row>
    <row r="52" spans="1:19" ht="15.75" customHeight="1" x14ac:dyDescent="0.35">
      <c r="A52" s="17">
        <v>24808</v>
      </c>
      <c r="B52" s="17">
        <v>1</v>
      </c>
      <c r="C52" s="17" t="s">
        <v>56</v>
      </c>
      <c r="D52" s="17" t="s">
        <v>210</v>
      </c>
      <c r="E52" s="17" t="s">
        <v>58</v>
      </c>
      <c r="F52" s="17" t="s">
        <v>316</v>
      </c>
      <c r="G52" s="17" t="s">
        <v>317</v>
      </c>
      <c r="H52" s="17">
        <v>1641</v>
      </c>
      <c r="I52" s="17">
        <v>7654320</v>
      </c>
      <c r="J52" s="17">
        <v>72</v>
      </c>
      <c r="K52" s="19" t="str">
        <f t="shared" si="0"/>
        <v>24808_1</v>
      </c>
      <c r="L52" s="19" t="str">
        <f t="shared" si="1"/>
        <v>1641-7654320-72</v>
      </c>
      <c r="M52" s="19" t="str">
        <f t="shared" si="2"/>
        <v>Apr</v>
      </c>
      <c r="N52" s="19" t="str">
        <f t="shared" si="3"/>
        <v>233209</v>
      </c>
      <c r="O52" s="19" t="str">
        <f t="shared" si="4"/>
        <v>Sydney</v>
      </c>
      <c r="P52" s="19" t="str">
        <f t="shared" si="5"/>
        <v>INV</v>
      </c>
      <c r="Q52" s="22" t="e">
        <f t="shared" si="6"/>
        <v>#VALUE!</v>
      </c>
      <c r="R52" s="23">
        <f t="shared" si="7"/>
        <v>43929</v>
      </c>
      <c r="S52" s="23">
        <f t="shared" si="8"/>
        <v>43941</v>
      </c>
    </row>
    <row r="53" spans="1:19" ht="15.75" customHeight="1" x14ac:dyDescent="0.35">
      <c r="A53" s="17">
        <v>24813</v>
      </c>
      <c r="B53" s="17">
        <v>1</v>
      </c>
      <c r="C53" s="17" t="s">
        <v>210</v>
      </c>
      <c r="D53" s="17" t="s">
        <v>309</v>
      </c>
      <c r="E53" s="17" t="s">
        <v>58</v>
      </c>
      <c r="F53" s="17" t="s">
        <v>318</v>
      </c>
      <c r="G53" s="17" t="s">
        <v>319</v>
      </c>
      <c r="H53" s="17">
        <v>1641</v>
      </c>
      <c r="I53" s="17">
        <v>7654320</v>
      </c>
      <c r="J53" s="17">
        <v>72</v>
      </c>
      <c r="K53" s="19" t="str">
        <f t="shared" si="0"/>
        <v>24813_1</v>
      </c>
      <c r="L53" s="19" t="str">
        <f t="shared" si="1"/>
        <v>1641-7654320-72</v>
      </c>
      <c r="M53" s="19" t="str">
        <f t="shared" si="2"/>
        <v>Mar</v>
      </c>
      <c r="N53" s="19" t="str">
        <f t="shared" si="3"/>
        <v>222998</v>
      </c>
      <c r="O53" s="19" t="str">
        <f t="shared" si="4"/>
        <v>Sydney</v>
      </c>
      <c r="P53" s="19" t="str">
        <f t="shared" si="5"/>
        <v>INV</v>
      </c>
      <c r="Q53" s="22" t="e">
        <f t="shared" si="6"/>
        <v>#VALUE!</v>
      </c>
      <c r="R53" s="23">
        <f t="shared" si="7"/>
        <v>43921</v>
      </c>
      <c r="S53" s="23">
        <f t="shared" si="8"/>
        <v>43929</v>
      </c>
    </row>
    <row r="54" spans="1:19" ht="15.75" customHeight="1" x14ac:dyDescent="0.35">
      <c r="A54" s="17">
        <v>24815</v>
      </c>
      <c r="B54" s="17">
        <v>1</v>
      </c>
      <c r="C54" s="17" t="s">
        <v>137</v>
      </c>
      <c r="D54" s="17" t="s">
        <v>130</v>
      </c>
      <c r="E54" s="17" t="s">
        <v>58</v>
      </c>
      <c r="F54" s="17" t="s">
        <v>320</v>
      </c>
      <c r="G54" s="17" t="s">
        <v>321</v>
      </c>
      <c r="H54" s="17">
        <v>1641</v>
      </c>
      <c r="I54" s="17">
        <v>7654320</v>
      </c>
      <c r="J54" s="17">
        <v>72</v>
      </c>
      <c r="K54" s="19" t="str">
        <f t="shared" si="0"/>
        <v>24815_1</v>
      </c>
      <c r="L54" s="19" t="str">
        <f t="shared" si="1"/>
        <v>1641-7654320-72</v>
      </c>
      <c r="M54" s="19" t="str">
        <f t="shared" si="2"/>
        <v>Apr</v>
      </c>
      <c r="N54" s="19" t="str">
        <f t="shared" si="3"/>
        <v>228246</v>
      </c>
      <c r="O54" s="19" t="str">
        <f t="shared" si="4"/>
        <v>Sydney</v>
      </c>
      <c r="P54" s="19" t="str">
        <f t="shared" si="5"/>
        <v>INV</v>
      </c>
      <c r="Q54" s="22" t="e">
        <f t="shared" si="6"/>
        <v>#VALUE!</v>
      </c>
      <c r="R54" s="23">
        <f t="shared" si="7"/>
        <v>43935</v>
      </c>
      <c r="S54" s="23">
        <f t="shared" si="8"/>
        <v>43948</v>
      </c>
    </row>
    <row r="55" spans="1:19" ht="15.75" customHeight="1" x14ac:dyDescent="0.35">
      <c r="A55" s="17">
        <v>24819</v>
      </c>
      <c r="B55" s="17">
        <v>1</v>
      </c>
      <c r="C55" s="17" t="s">
        <v>186</v>
      </c>
      <c r="D55" s="17" t="s">
        <v>322</v>
      </c>
      <c r="E55" s="17" t="s">
        <v>58</v>
      </c>
      <c r="F55" s="17" t="s">
        <v>323</v>
      </c>
      <c r="G55" s="17" t="s">
        <v>324</v>
      </c>
      <c r="H55" s="17">
        <v>2554</v>
      </c>
      <c r="I55" s="17">
        <v>4551221</v>
      </c>
      <c r="J55" s="17">
        <v>33</v>
      </c>
      <c r="K55" s="19" t="str">
        <f t="shared" si="0"/>
        <v>24819_1</v>
      </c>
      <c r="L55" s="19" t="str">
        <f t="shared" si="1"/>
        <v>2554-4551221-33</v>
      </c>
      <c r="M55" s="19" t="str">
        <f t="shared" si="2"/>
        <v>Mar</v>
      </c>
      <c r="N55" s="19" t="str">
        <f t="shared" si="3"/>
        <v>314876</v>
      </c>
      <c r="O55" s="19" t="str">
        <f t="shared" si="4"/>
        <v>Melbourne</v>
      </c>
      <c r="P55" s="19" t="str">
        <f t="shared" si="5"/>
        <v>INV</v>
      </c>
      <c r="Q55" s="22" t="e">
        <f t="shared" si="6"/>
        <v>#VALUE!</v>
      </c>
      <c r="R55" s="23">
        <f t="shared" si="7"/>
        <v>43914</v>
      </c>
      <c r="S55" s="23">
        <f t="shared" si="8"/>
        <v>43928</v>
      </c>
    </row>
    <row r="56" spans="1:19" ht="15.75" customHeight="1" x14ac:dyDescent="0.35">
      <c r="A56" s="17">
        <v>24822</v>
      </c>
      <c r="B56" s="17">
        <v>1</v>
      </c>
      <c r="C56" s="17" t="s">
        <v>325</v>
      </c>
      <c r="D56" s="17" t="s">
        <v>124</v>
      </c>
      <c r="E56" s="17" t="s">
        <v>58</v>
      </c>
      <c r="F56" s="17" t="s">
        <v>326</v>
      </c>
      <c r="G56" s="17" t="s">
        <v>327</v>
      </c>
      <c r="H56" s="17">
        <v>1641</v>
      </c>
      <c r="I56" s="17">
        <v>7654320</v>
      </c>
      <c r="J56" s="17">
        <v>72</v>
      </c>
      <c r="K56" s="19" t="str">
        <f t="shared" si="0"/>
        <v>24822_1</v>
      </c>
      <c r="L56" s="19" t="str">
        <f t="shared" si="1"/>
        <v>1641-7654320-72</v>
      </c>
      <c r="M56" s="19" t="str">
        <f t="shared" si="2"/>
        <v>Mar</v>
      </c>
      <c r="N56" s="19" t="str">
        <f t="shared" si="3"/>
        <v>223602</v>
      </c>
      <c r="O56" s="19" t="str">
        <f t="shared" si="4"/>
        <v>Sydney</v>
      </c>
      <c r="P56" s="19" t="str">
        <f t="shared" si="5"/>
        <v>INV</v>
      </c>
      <c r="Q56" s="22" t="e">
        <f t="shared" si="6"/>
        <v>#VALUE!</v>
      </c>
      <c r="R56" s="23">
        <f t="shared" si="7"/>
        <v>43913</v>
      </c>
      <c r="S56" s="23">
        <f t="shared" si="8"/>
        <v>43939</v>
      </c>
    </row>
    <row r="57" spans="1:19" ht="15.75" customHeight="1" x14ac:dyDescent="0.35">
      <c r="A57" s="17">
        <v>24824</v>
      </c>
      <c r="B57" s="17">
        <v>1</v>
      </c>
      <c r="C57" s="17" t="s">
        <v>130</v>
      </c>
      <c r="D57" s="17" t="s">
        <v>298</v>
      </c>
      <c r="E57" s="17" t="s">
        <v>58</v>
      </c>
      <c r="F57" s="17" t="s">
        <v>328</v>
      </c>
      <c r="G57" s="17" t="s">
        <v>329</v>
      </c>
      <c r="H57" s="17">
        <v>2554</v>
      </c>
      <c r="I57" s="17">
        <v>4551221</v>
      </c>
      <c r="J57" s="17">
        <v>33</v>
      </c>
      <c r="K57" s="19" t="str">
        <f t="shared" si="0"/>
        <v>24824_1</v>
      </c>
      <c r="L57" s="19" t="str">
        <f t="shared" si="1"/>
        <v>2554-4551221-33</v>
      </c>
      <c r="M57" s="19" t="str">
        <f t="shared" si="2"/>
        <v>Mar</v>
      </c>
      <c r="N57" s="19" t="str">
        <f t="shared" si="3"/>
        <v>319833</v>
      </c>
      <c r="O57" s="19" t="str">
        <f t="shared" si="4"/>
        <v>Melbourne</v>
      </c>
      <c r="P57" s="19" t="str">
        <f t="shared" si="5"/>
        <v>INV</v>
      </c>
      <c r="Q57" s="22" t="e">
        <f t="shared" si="6"/>
        <v>#VALUE!</v>
      </c>
      <c r="R57" s="23">
        <f t="shared" si="7"/>
        <v>43908</v>
      </c>
      <c r="S57" s="23">
        <f t="shared" si="8"/>
        <v>43935</v>
      </c>
    </row>
    <row r="58" spans="1:19" ht="15.75" customHeight="1" x14ac:dyDescent="0.35">
      <c r="A58" s="17">
        <v>24825</v>
      </c>
      <c r="B58" s="17">
        <v>1</v>
      </c>
      <c r="C58" s="17" t="s">
        <v>155</v>
      </c>
      <c r="D58" s="17" t="s">
        <v>138</v>
      </c>
      <c r="E58" s="17" t="s">
        <v>58</v>
      </c>
      <c r="F58" s="17" t="s">
        <v>330</v>
      </c>
      <c r="G58" s="17" t="s">
        <v>331</v>
      </c>
      <c r="H58" s="17">
        <v>2554</v>
      </c>
      <c r="I58" s="17">
        <v>4551221</v>
      </c>
      <c r="J58" s="17">
        <v>33</v>
      </c>
      <c r="K58" s="19" t="str">
        <f t="shared" si="0"/>
        <v>24825_1</v>
      </c>
      <c r="L58" s="19" t="str">
        <f t="shared" si="1"/>
        <v>2554-4551221-33</v>
      </c>
      <c r="M58" s="19" t="str">
        <f t="shared" si="2"/>
        <v>Mar</v>
      </c>
      <c r="N58" s="19" t="str">
        <f t="shared" si="3"/>
        <v>310345</v>
      </c>
      <c r="O58" s="19" t="str">
        <f t="shared" si="4"/>
        <v>Melbourne</v>
      </c>
      <c r="P58" s="19" t="str">
        <f t="shared" si="5"/>
        <v>INV</v>
      </c>
      <c r="Q58" s="22" t="e">
        <f t="shared" si="6"/>
        <v>#VALUE!</v>
      </c>
      <c r="R58" s="23">
        <f t="shared" si="7"/>
        <v>43912</v>
      </c>
      <c r="S58" s="23">
        <f t="shared" si="8"/>
        <v>43927</v>
      </c>
    </row>
    <row r="59" spans="1:19" ht="15.75" customHeight="1" x14ac:dyDescent="0.35">
      <c r="A59" s="17">
        <v>24830</v>
      </c>
      <c r="B59" s="17">
        <v>1</v>
      </c>
      <c r="C59" s="17" t="s">
        <v>118</v>
      </c>
      <c r="D59" s="17" t="s">
        <v>155</v>
      </c>
      <c r="E59" s="17" t="s">
        <v>58</v>
      </c>
      <c r="F59" s="17" t="s">
        <v>332</v>
      </c>
      <c r="G59" s="17" t="s">
        <v>333</v>
      </c>
      <c r="H59" s="17">
        <v>2554</v>
      </c>
      <c r="I59" s="17">
        <v>4551221</v>
      </c>
      <c r="J59" s="17">
        <v>33</v>
      </c>
      <c r="K59" s="19" t="str">
        <f t="shared" si="0"/>
        <v>24830_1</v>
      </c>
      <c r="L59" s="19" t="str">
        <f t="shared" si="1"/>
        <v>2554-4551221-33</v>
      </c>
      <c r="M59" s="19" t="str">
        <f t="shared" si="2"/>
        <v>Apr</v>
      </c>
      <c r="N59" s="19" t="str">
        <f t="shared" si="3"/>
        <v>317142</v>
      </c>
      <c r="O59" s="19" t="str">
        <f t="shared" si="4"/>
        <v>Melbourne</v>
      </c>
      <c r="P59" s="19" t="str">
        <f t="shared" si="5"/>
        <v>INV</v>
      </c>
      <c r="Q59" s="22" t="e">
        <f t="shared" si="6"/>
        <v>#VALUE!</v>
      </c>
      <c r="R59" s="23">
        <f t="shared" si="7"/>
        <v>43927</v>
      </c>
      <c r="S59" s="23">
        <f t="shared" si="8"/>
        <v>43951</v>
      </c>
    </row>
    <row r="60" spans="1:19" ht="15.75" customHeight="1" x14ac:dyDescent="0.35">
      <c r="A60" s="17">
        <v>24831</v>
      </c>
      <c r="B60" s="17">
        <v>1</v>
      </c>
      <c r="C60" s="17" t="s">
        <v>150</v>
      </c>
      <c r="D60" s="17" t="s">
        <v>334</v>
      </c>
      <c r="E60" s="17" t="s">
        <v>58</v>
      </c>
      <c r="F60" s="17" t="s">
        <v>335</v>
      </c>
      <c r="G60" s="17" t="s">
        <v>336</v>
      </c>
      <c r="H60" s="17">
        <v>2554</v>
      </c>
      <c r="I60" s="17">
        <v>4551221</v>
      </c>
      <c r="J60" s="17">
        <v>33</v>
      </c>
      <c r="K60" s="19" t="str">
        <f t="shared" si="0"/>
        <v>24831_1</v>
      </c>
      <c r="L60" s="19" t="str">
        <f t="shared" si="1"/>
        <v>2554-4551221-33</v>
      </c>
      <c r="M60" s="19" t="str">
        <f t="shared" si="2"/>
        <v>Mar</v>
      </c>
      <c r="N60" s="19" t="str">
        <f t="shared" si="3"/>
        <v>313747</v>
      </c>
      <c r="O60" s="19" t="str">
        <f t="shared" si="4"/>
        <v>Melbourne</v>
      </c>
      <c r="P60" s="19" t="str">
        <f t="shared" si="5"/>
        <v>INV</v>
      </c>
      <c r="Q60" s="22" t="e">
        <f t="shared" si="6"/>
        <v>#VALUE!</v>
      </c>
      <c r="R60" s="23">
        <f t="shared" si="7"/>
        <v>43896</v>
      </c>
      <c r="S60" s="23">
        <f t="shared" si="8"/>
        <v>43925</v>
      </c>
    </row>
    <row r="61" spans="1:19" ht="15.75" customHeight="1" x14ac:dyDescent="0.35">
      <c r="A61" s="17">
        <v>24833</v>
      </c>
      <c r="B61" s="17">
        <v>1</v>
      </c>
      <c r="C61" s="17" t="s">
        <v>66</v>
      </c>
      <c r="D61" s="17" t="s">
        <v>337</v>
      </c>
      <c r="E61" s="17" t="s">
        <v>58</v>
      </c>
      <c r="F61" s="17" t="s">
        <v>338</v>
      </c>
      <c r="G61" s="17" t="s">
        <v>339</v>
      </c>
      <c r="H61" s="17">
        <v>1641</v>
      </c>
      <c r="I61" s="17">
        <v>7654320</v>
      </c>
      <c r="J61" s="17">
        <v>72</v>
      </c>
      <c r="K61" s="19" t="str">
        <f t="shared" si="0"/>
        <v>24833_1</v>
      </c>
      <c r="L61" s="19" t="str">
        <f t="shared" si="1"/>
        <v>1641-7654320-72</v>
      </c>
      <c r="M61" s="19" t="str">
        <f t="shared" si="2"/>
        <v>Feb</v>
      </c>
      <c r="N61" s="19" t="str">
        <f t="shared" si="3"/>
        <v>234966</v>
      </c>
      <c r="O61" s="19" t="str">
        <f t="shared" si="4"/>
        <v>Sydney</v>
      </c>
      <c r="P61" s="19" t="str">
        <f t="shared" si="5"/>
        <v>INV</v>
      </c>
      <c r="Q61" s="22" t="e">
        <f t="shared" si="6"/>
        <v>#VALUE!</v>
      </c>
      <c r="R61" s="23">
        <f t="shared" si="7"/>
        <v>43881</v>
      </c>
      <c r="S61" s="23">
        <f t="shared" si="8"/>
        <v>43926</v>
      </c>
    </row>
    <row r="62" spans="1:19" ht="15.75" customHeight="1" x14ac:dyDescent="0.35">
      <c r="A62" s="17">
        <v>24837</v>
      </c>
      <c r="B62" s="17">
        <v>1</v>
      </c>
      <c r="C62" s="17" t="s">
        <v>210</v>
      </c>
      <c r="D62" s="17" t="s">
        <v>340</v>
      </c>
      <c r="E62" s="17" t="s">
        <v>58</v>
      </c>
      <c r="F62" s="17" t="s">
        <v>341</v>
      </c>
      <c r="G62" s="17" t="s">
        <v>342</v>
      </c>
      <c r="H62" s="17">
        <v>1641</v>
      </c>
      <c r="I62" s="17">
        <v>7654320</v>
      </c>
      <c r="J62" s="17">
        <v>72</v>
      </c>
      <c r="K62" s="19" t="str">
        <f t="shared" si="0"/>
        <v>24837_1</v>
      </c>
      <c r="L62" s="19" t="str">
        <f t="shared" si="1"/>
        <v>1641-7654320-72</v>
      </c>
      <c r="M62" s="19" t="str">
        <f t="shared" si="2"/>
        <v>Mar</v>
      </c>
      <c r="N62" s="19" t="str">
        <f t="shared" si="3"/>
        <v>215639</v>
      </c>
      <c r="O62" s="19" t="str">
        <f t="shared" si="4"/>
        <v>Sydney</v>
      </c>
      <c r="P62" s="19" t="str">
        <f t="shared" si="5"/>
        <v>INV</v>
      </c>
      <c r="Q62" s="22" t="e">
        <f t="shared" si="6"/>
        <v>#VALUE!</v>
      </c>
      <c r="R62" s="23">
        <f t="shared" si="7"/>
        <v>43916</v>
      </c>
      <c r="S62" s="23">
        <f t="shared" si="8"/>
        <v>43929</v>
      </c>
    </row>
    <row r="63" spans="1:19" ht="15.75" customHeight="1" x14ac:dyDescent="0.35">
      <c r="A63" s="17">
        <v>24838</v>
      </c>
      <c r="B63" s="17">
        <v>1</v>
      </c>
      <c r="C63" s="17" t="s">
        <v>137</v>
      </c>
      <c r="D63" s="17" t="s">
        <v>143</v>
      </c>
      <c r="E63" s="17" t="s">
        <v>58</v>
      </c>
      <c r="F63" s="17" t="s">
        <v>343</v>
      </c>
      <c r="G63" s="17" t="s">
        <v>344</v>
      </c>
      <c r="H63" s="17">
        <v>2554</v>
      </c>
      <c r="I63" s="17">
        <v>4551221</v>
      </c>
      <c r="J63" s="17">
        <v>33</v>
      </c>
      <c r="K63" s="19" t="str">
        <f t="shared" si="0"/>
        <v>24838_1</v>
      </c>
      <c r="L63" s="19" t="str">
        <f t="shared" si="1"/>
        <v>2554-4551221-33</v>
      </c>
      <c r="M63" s="19" t="str">
        <f t="shared" si="2"/>
        <v>Apr</v>
      </c>
      <c r="N63" s="19" t="str">
        <f t="shared" si="3"/>
        <v>328536</v>
      </c>
      <c r="O63" s="19" t="str">
        <f t="shared" si="4"/>
        <v>Melbourne</v>
      </c>
      <c r="P63" s="19" t="str">
        <f t="shared" si="5"/>
        <v>INV</v>
      </c>
      <c r="Q63" s="22" t="e">
        <f t="shared" si="6"/>
        <v>#VALUE!</v>
      </c>
      <c r="R63" s="23">
        <f t="shared" si="7"/>
        <v>43932</v>
      </c>
      <c r="S63" s="23">
        <f t="shared" si="8"/>
        <v>43948</v>
      </c>
    </row>
    <row r="64" spans="1:19" ht="15.75" customHeight="1" x14ac:dyDescent="0.35">
      <c r="A64" s="17">
        <v>24842</v>
      </c>
      <c r="B64" s="17">
        <v>1</v>
      </c>
      <c r="C64" s="17" t="s">
        <v>284</v>
      </c>
      <c r="D64" s="17" t="s">
        <v>322</v>
      </c>
      <c r="E64" s="17" t="s">
        <v>58</v>
      </c>
      <c r="F64" s="17" t="s">
        <v>345</v>
      </c>
      <c r="G64" s="17" t="s">
        <v>346</v>
      </c>
      <c r="H64" s="17">
        <v>1641</v>
      </c>
      <c r="I64" s="17">
        <v>7654320</v>
      </c>
      <c r="J64" s="17">
        <v>72</v>
      </c>
      <c r="K64" s="19" t="str">
        <f t="shared" si="0"/>
        <v>24842_1</v>
      </c>
      <c r="L64" s="19" t="str">
        <f t="shared" si="1"/>
        <v>1641-7654320-72</v>
      </c>
      <c r="M64" s="19" t="str">
        <f t="shared" si="2"/>
        <v>Mar</v>
      </c>
      <c r="N64" s="19" t="str">
        <f t="shared" si="3"/>
        <v>210023</v>
      </c>
      <c r="O64" s="19" t="str">
        <f t="shared" si="4"/>
        <v>Sydney</v>
      </c>
      <c r="P64" s="19" t="str">
        <f t="shared" si="5"/>
        <v>INV</v>
      </c>
      <c r="Q64" s="22" t="e">
        <f t="shared" si="6"/>
        <v>#VALUE!</v>
      </c>
      <c r="R64" s="23">
        <f t="shared" si="7"/>
        <v>43914</v>
      </c>
      <c r="S64" s="23">
        <f t="shared" si="8"/>
        <v>43933</v>
      </c>
    </row>
    <row r="65" spans="1:19" ht="15.75" customHeight="1" x14ac:dyDescent="0.35">
      <c r="A65" s="17">
        <v>24847</v>
      </c>
      <c r="B65" s="17">
        <v>1</v>
      </c>
      <c r="C65" s="17" t="s">
        <v>347</v>
      </c>
      <c r="D65" s="17" t="s">
        <v>348</v>
      </c>
      <c r="E65" s="17" t="s">
        <v>58</v>
      </c>
      <c r="F65" s="17" t="s">
        <v>349</v>
      </c>
      <c r="G65" s="17" t="s">
        <v>350</v>
      </c>
      <c r="H65" s="17">
        <v>2554</v>
      </c>
      <c r="I65" s="17">
        <v>4551221</v>
      </c>
      <c r="J65" s="17">
        <v>33</v>
      </c>
      <c r="K65" s="19" t="str">
        <f t="shared" si="0"/>
        <v>24847_1</v>
      </c>
      <c r="L65" s="19" t="str">
        <f t="shared" si="1"/>
        <v>2554-4551221-33</v>
      </c>
      <c r="M65" s="19" t="str">
        <f t="shared" si="2"/>
        <v>Mar</v>
      </c>
      <c r="N65" s="19" t="str">
        <f t="shared" si="3"/>
        <v>338938</v>
      </c>
      <c r="O65" s="19" t="str">
        <f t="shared" si="4"/>
        <v>Melbourne</v>
      </c>
      <c r="P65" s="19" t="str">
        <f t="shared" si="5"/>
        <v>INV</v>
      </c>
      <c r="Q65" s="22" t="e">
        <f t="shared" si="6"/>
        <v>#VALUE!</v>
      </c>
      <c r="R65" s="23">
        <f t="shared" si="7"/>
        <v>43905</v>
      </c>
      <c r="S65" s="23">
        <f t="shared" si="8"/>
        <v>43943</v>
      </c>
    </row>
    <row r="66" spans="1:19" ht="15.75" customHeight="1" x14ac:dyDescent="0.35">
      <c r="A66" s="17">
        <v>24851</v>
      </c>
      <c r="B66" s="17">
        <v>1</v>
      </c>
      <c r="C66" s="17" t="s">
        <v>325</v>
      </c>
      <c r="D66" s="17" t="s">
        <v>351</v>
      </c>
      <c r="E66" s="17" t="s">
        <v>58</v>
      </c>
      <c r="F66" s="17" t="s">
        <v>352</v>
      </c>
      <c r="G66" s="17" t="s">
        <v>353</v>
      </c>
      <c r="H66" s="17">
        <v>2554</v>
      </c>
      <c r="I66" s="17">
        <v>4551221</v>
      </c>
      <c r="J66" s="17">
        <v>33</v>
      </c>
      <c r="K66" s="19" t="str">
        <f t="shared" si="0"/>
        <v>24851_1</v>
      </c>
      <c r="L66" s="19" t="str">
        <f t="shared" si="1"/>
        <v>2554-4551221-33</v>
      </c>
      <c r="M66" s="19" t="str">
        <f t="shared" si="2"/>
        <v>Mar</v>
      </c>
      <c r="N66" s="19" t="str">
        <f t="shared" si="3"/>
        <v>320536</v>
      </c>
      <c r="O66" s="19" t="str">
        <f t="shared" si="4"/>
        <v>Melbourne</v>
      </c>
      <c r="P66" s="19" t="str">
        <f t="shared" si="5"/>
        <v>INV</v>
      </c>
      <c r="Q66" s="22" t="e">
        <f t="shared" si="6"/>
        <v>#VALUE!</v>
      </c>
      <c r="R66" s="23">
        <f t="shared" si="7"/>
        <v>43918</v>
      </c>
      <c r="S66" s="23">
        <f t="shared" si="8"/>
        <v>43939</v>
      </c>
    </row>
    <row r="67" spans="1:19" ht="15.75" customHeight="1" x14ac:dyDescent="0.35">
      <c r="A67" s="17">
        <v>24854</v>
      </c>
      <c r="B67" s="17">
        <v>1</v>
      </c>
      <c r="C67" s="17" t="s">
        <v>264</v>
      </c>
      <c r="D67" s="17" t="s">
        <v>199</v>
      </c>
      <c r="E67" s="17" t="s">
        <v>58</v>
      </c>
      <c r="F67" s="17" t="s">
        <v>354</v>
      </c>
      <c r="G67" s="17" t="s">
        <v>355</v>
      </c>
      <c r="H67" s="17">
        <v>2554</v>
      </c>
      <c r="I67" s="17">
        <v>4551221</v>
      </c>
      <c r="J67" s="17">
        <v>33</v>
      </c>
      <c r="K67" s="19" t="str">
        <f t="shared" si="0"/>
        <v>24854_1</v>
      </c>
      <c r="L67" s="19" t="str">
        <f t="shared" si="1"/>
        <v>2554-4551221-33</v>
      </c>
      <c r="M67" s="19" t="str">
        <f t="shared" si="2"/>
        <v>Mar</v>
      </c>
      <c r="N67" s="19" t="str">
        <f t="shared" si="3"/>
        <v>322800</v>
      </c>
      <c r="O67" s="19" t="str">
        <f t="shared" si="4"/>
        <v>Melbourne</v>
      </c>
      <c r="P67" s="19" t="str">
        <f t="shared" si="5"/>
        <v>INV</v>
      </c>
      <c r="Q67" s="22" t="e">
        <f t="shared" si="6"/>
        <v>#VALUE!</v>
      </c>
      <c r="R67" s="23">
        <f t="shared" si="7"/>
        <v>43904</v>
      </c>
      <c r="S67" s="23">
        <f t="shared" si="8"/>
        <v>43937</v>
      </c>
    </row>
    <row r="68" spans="1:19" ht="15.75" customHeight="1" x14ac:dyDescent="0.35">
      <c r="A68" s="17">
        <v>24857</v>
      </c>
      <c r="B68" s="17">
        <v>1</v>
      </c>
      <c r="C68" s="17" t="s">
        <v>356</v>
      </c>
      <c r="D68" s="17" t="s">
        <v>284</v>
      </c>
      <c r="E68" s="17" t="s">
        <v>58</v>
      </c>
      <c r="F68" s="17" t="s">
        <v>357</v>
      </c>
      <c r="G68" s="17" t="s">
        <v>358</v>
      </c>
      <c r="H68" s="17">
        <v>2554</v>
      </c>
      <c r="I68" s="17">
        <v>4551221</v>
      </c>
      <c r="J68" s="17">
        <v>33</v>
      </c>
      <c r="K68" s="19" t="str">
        <f t="shared" si="0"/>
        <v>24857_1</v>
      </c>
      <c r="L68" s="19" t="str">
        <f t="shared" si="1"/>
        <v>2554-4551221-33</v>
      </c>
      <c r="M68" s="19" t="str">
        <f t="shared" si="2"/>
        <v>Apr</v>
      </c>
      <c r="N68" s="19" t="str">
        <f t="shared" si="3"/>
        <v>321358</v>
      </c>
      <c r="O68" s="19" t="str">
        <f t="shared" si="4"/>
        <v>Melbourne</v>
      </c>
      <c r="P68" s="19" t="str">
        <f t="shared" si="5"/>
        <v>INV</v>
      </c>
      <c r="Q68" s="22" t="e">
        <f t="shared" si="6"/>
        <v>#VALUE!</v>
      </c>
      <c r="R68" s="23">
        <f t="shared" si="7"/>
        <v>43933</v>
      </c>
      <c r="S68" s="23">
        <f t="shared" si="8"/>
        <v>43940</v>
      </c>
    </row>
    <row r="69" spans="1:19" ht="15.75" customHeight="1" x14ac:dyDescent="0.35">
      <c r="A69" s="17">
        <v>24861</v>
      </c>
      <c r="B69" s="17">
        <v>1</v>
      </c>
      <c r="C69" s="17" t="s">
        <v>210</v>
      </c>
      <c r="D69" s="17" t="s">
        <v>359</v>
      </c>
      <c r="E69" s="17" t="s">
        <v>58</v>
      </c>
      <c r="F69" s="17" t="s">
        <v>360</v>
      </c>
      <c r="G69" s="17" t="s">
        <v>361</v>
      </c>
      <c r="H69" s="17">
        <v>2554</v>
      </c>
      <c r="I69" s="17">
        <v>4551221</v>
      </c>
      <c r="J69" s="17">
        <v>33</v>
      </c>
      <c r="K69" s="19" t="str">
        <f t="shared" si="0"/>
        <v>24861_1</v>
      </c>
      <c r="L69" s="19" t="str">
        <f t="shared" si="1"/>
        <v>2554-4551221-33</v>
      </c>
      <c r="M69" s="19" t="str">
        <f t="shared" si="2"/>
        <v>Feb</v>
      </c>
      <c r="N69" s="19" t="str">
        <f t="shared" si="3"/>
        <v>316190</v>
      </c>
      <c r="O69" s="19" t="str">
        <f t="shared" si="4"/>
        <v>Melbourne</v>
      </c>
      <c r="P69" s="19" t="str">
        <f t="shared" si="5"/>
        <v>INV</v>
      </c>
      <c r="Q69" s="22" t="e">
        <f t="shared" si="6"/>
        <v>#VALUE!</v>
      </c>
      <c r="R69" s="23">
        <f t="shared" si="7"/>
        <v>43887</v>
      </c>
      <c r="S69" s="23">
        <f t="shared" si="8"/>
        <v>43929</v>
      </c>
    </row>
    <row r="70" spans="1:19" ht="15.75" customHeight="1" x14ac:dyDescent="0.35">
      <c r="A70" s="17">
        <v>24863</v>
      </c>
      <c r="B70" s="17">
        <v>1</v>
      </c>
      <c r="C70" s="17" t="s">
        <v>175</v>
      </c>
      <c r="D70" s="17" t="s">
        <v>348</v>
      </c>
      <c r="E70" s="17" t="s">
        <v>58</v>
      </c>
      <c r="F70" s="17" t="s">
        <v>362</v>
      </c>
      <c r="G70" s="17" t="s">
        <v>363</v>
      </c>
      <c r="H70" s="17">
        <v>2554</v>
      </c>
      <c r="I70" s="17">
        <v>4551221</v>
      </c>
      <c r="J70" s="17">
        <v>33</v>
      </c>
      <c r="K70" s="19" t="str">
        <f t="shared" si="0"/>
        <v>24863_1</v>
      </c>
      <c r="L70" s="19" t="str">
        <f t="shared" si="1"/>
        <v>2554-4551221-33</v>
      </c>
      <c r="M70" s="19" t="str">
        <f t="shared" si="2"/>
        <v>Mar</v>
      </c>
      <c r="N70" s="19" t="str">
        <f t="shared" si="3"/>
        <v>327938</v>
      </c>
      <c r="O70" s="19" t="str">
        <f t="shared" si="4"/>
        <v>Melbourne</v>
      </c>
      <c r="P70" s="19" t="str">
        <f t="shared" si="5"/>
        <v>INV</v>
      </c>
      <c r="Q70" s="22" t="e">
        <f t="shared" si="6"/>
        <v>#VALUE!</v>
      </c>
      <c r="R70" s="23">
        <f t="shared" si="7"/>
        <v>43905</v>
      </c>
      <c r="S70" s="23">
        <f t="shared" si="8"/>
        <v>43942</v>
      </c>
    </row>
    <row r="71" spans="1:19" ht="15.75" customHeight="1" x14ac:dyDescent="0.35">
      <c r="A71" s="17">
        <v>24866</v>
      </c>
      <c r="B71" s="17">
        <v>1</v>
      </c>
      <c r="C71" s="17" t="s">
        <v>94</v>
      </c>
      <c r="D71" s="17" t="s">
        <v>364</v>
      </c>
      <c r="E71" s="17" t="s">
        <v>58</v>
      </c>
      <c r="F71" s="17" t="s">
        <v>365</v>
      </c>
      <c r="G71" s="17" t="s">
        <v>366</v>
      </c>
      <c r="H71" s="17">
        <v>1641</v>
      </c>
      <c r="I71" s="17">
        <v>7654320</v>
      </c>
      <c r="J71" s="17">
        <v>72</v>
      </c>
      <c r="K71" s="19" t="str">
        <f t="shared" si="0"/>
        <v>24866_1</v>
      </c>
      <c r="L71" s="19" t="str">
        <f t="shared" si="1"/>
        <v>1641-7654320-72</v>
      </c>
      <c r="M71" s="19" t="str">
        <f t="shared" si="2"/>
        <v>Mar</v>
      </c>
      <c r="N71" s="19" t="str">
        <f t="shared" si="3"/>
        <v>234487</v>
      </c>
      <c r="O71" s="19" t="str">
        <f t="shared" si="4"/>
        <v>Sydney</v>
      </c>
      <c r="P71" s="19" t="str">
        <f t="shared" si="5"/>
        <v>INV</v>
      </c>
      <c r="Q71" s="22" t="e">
        <f t="shared" si="6"/>
        <v>#VALUE!</v>
      </c>
      <c r="R71" s="23">
        <f t="shared" si="7"/>
        <v>43900</v>
      </c>
      <c r="S71" s="23">
        <f t="shared" si="8"/>
        <v>43931</v>
      </c>
    </row>
    <row r="72" spans="1:19" ht="15.75" customHeight="1" x14ac:dyDescent="0.35">
      <c r="A72" s="17">
        <v>24870</v>
      </c>
      <c r="B72" s="17">
        <v>1</v>
      </c>
      <c r="C72" s="17" t="s">
        <v>118</v>
      </c>
      <c r="D72" s="17" t="s">
        <v>234</v>
      </c>
      <c r="E72" s="17" t="s">
        <v>58</v>
      </c>
      <c r="F72" s="17" t="s">
        <v>367</v>
      </c>
      <c r="G72" s="17" t="s">
        <v>368</v>
      </c>
      <c r="H72" s="17">
        <v>1641</v>
      </c>
      <c r="I72" s="17">
        <v>7654320</v>
      </c>
      <c r="J72" s="17">
        <v>72</v>
      </c>
      <c r="K72" s="19" t="str">
        <f t="shared" si="0"/>
        <v>24870_1</v>
      </c>
      <c r="L72" s="19" t="str">
        <f t="shared" si="1"/>
        <v>1641-7654320-72</v>
      </c>
      <c r="M72" s="19" t="str">
        <f t="shared" si="2"/>
        <v>Apr</v>
      </c>
      <c r="N72" s="19" t="str">
        <f t="shared" si="3"/>
        <v>231274</v>
      </c>
      <c r="O72" s="19" t="str">
        <f t="shared" si="4"/>
        <v>Sydney</v>
      </c>
      <c r="P72" s="19" t="str">
        <f t="shared" si="5"/>
        <v>INV</v>
      </c>
      <c r="Q72" s="22" t="e">
        <f t="shared" si="6"/>
        <v>#VALUE!</v>
      </c>
      <c r="R72" s="23">
        <f t="shared" si="7"/>
        <v>43923</v>
      </c>
      <c r="S72" s="23">
        <f t="shared" si="8"/>
        <v>43951</v>
      </c>
    </row>
    <row r="73" spans="1:19" ht="15.75" customHeight="1" x14ac:dyDescent="0.35">
      <c r="A73" s="17">
        <v>24873</v>
      </c>
      <c r="B73" s="17">
        <v>1</v>
      </c>
      <c r="C73" s="17" t="s">
        <v>149</v>
      </c>
      <c r="D73" s="17" t="s">
        <v>322</v>
      </c>
      <c r="E73" s="17" t="s">
        <v>58</v>
      </c>
      <c r="F73" s="17" t="s">
        <v>369</v>
      </c>
      <c r="G73" s="17" t="s">
        <v>370</v>
      </c>
      <c r="H73" s="17">
        <v>1641</v>
      </c>
      <c r="I73" s="17">
        <v>7654320</v>
      </c>
      <c r="J73" s="17">
        <v>72</v>
      </c>
      <c r="K73" s="19" t="str">
        <f t="shared" si="0"/>
        <v>24873_1</v>
      </c>
      <c r="L73" s="19" t="str">
        <f t="shared" si="1"/>
        <v>1641-7654320-72</v>
      </c>
      <c r="M73" s="19" t="str">
        <f t="shared" si="2"/>
        <v>Mar</v>
      </c>
      <c r="N73" s="19" t="str">
        <f t="shared" si="3"/>
        <v>224955</v>
      </c>
      <c r="O73" s="19" t="str">
        <f t="shared" si="4"/>
        <v>Sydney</v>
      </c>
      <c r="P73" s="19" t="str">
        <f t="shared" si="5"/>
        <v>INV</v>
      </c>
      <c r="Q73" s="22" t="e">
        <f t="shared" si="6"/>
        <v>#VALUE!</v>
      </c>
      <c r="R73" s="23">
        <f t="shared" si="7"/>
        <v>43914</v>
      </c>
      <c r="S73" s="23">
        <f t="shared" si="8"/>
        <v>43944</v>
      </c>
    </row>
    <row r="74" spans="1:19" ht="15.75" customHeight="1" x14ac:dyDescent="0.35">
      <c r="A74" s="17">
        <v>24875</v>
      </c>
      <c r="B74" s="17">
        <v>1</v>
      </c>
      <c r="C74" s="17" t="s">
        <v>118</v>
      </c>
      <c r="D74" s="17" t="s">
        <v>138</v>
      </c>
      <c r="E74" s="17" t="s">
        <v>58</v>
      </c>
      <c r="F74" s="17" t="s">
        <v>371</v>
      </c>
      <c r="G74" s="17" t="s">
        <v>372</v>
      </c>
      <c r="H74" s="17">
        <v>1641</v>
      </c>
      <c r="I74" s="17">
        <v>7654320</v>
      </c>
      <c r="J74" s="17">
        <v>72</v>
      </c>
      <c r="K74" s="19" t="str">
        <f t="shared" si="0"/>
        <v>24875_1</v>
      </c>
      <c r="L74" s="19" t="str">
        <f t="shared" si="1"/>
        <v>1641-7654320-72</v>
      </c>
      <c r="M74" s="19" t="str">
        <f t="shared" si="2"/>
        <v>Mar</v>
      </c>
      <c r="N74" s="19" t="str">
        <f t="shared" si="3"/>
        <v>217275</v>
      </c>
      <c r="O74" s="19" t="str">
        <f t="shared" si="4"/>
        <v>Sydney</v>
      </c>
      <c r="P74" s="19" t="str">
        <f t="shared" si="5"/>
        <v>INV</v>
      </c>
      <c r="Q74" s="22" t="e">
        <f t="shared" si="6"/>
        <v>#VALUE!</v>
      </c>
      <c r="R74" s="23">
        <f t="shared" si="7"/>
        <v>43912</v>
      </c>
      <c r="S74" s="23">
        <f t="shared" si="8"/>
        <v>43951</v>
      </c>
    </row>
    <row r="75" spans="1:19" ht="15.75" customHeight="1" x14ac:dyDescent="0.35">
      <c r="A75" s="17">
        <v>24876</v>
      </c>
      <c r="B75" s="17">
        <v>1</v>
      </c>
      <c r="C75" s="17" t="s">
        <v>150</v>
      </c>
      <c r="D75" s="17" t="s">
        <v>163</v>
      </c>
      <c r="E75" s="17" t="s">
        <v>58</v>
      </c>
      <c r="F75" s="17" t="s">
        <v>373</v>
      </c>
      <c r="G75" s="17" t="s">
        <v>374</v>
      </c>
      <c r="H75" s="17">
        <v>1641</v>
      </c>
      <c r="I75" s="17">
        <v>7654320</v>
      </c>
      <c r="J75" s="17">
        <v>72</v>
      </c>
      <c r="K75" s="19" t="str">
        <f t="shared" si="0"/>
        <v>24876_1</v>
      </c>
      <c r="L75" s="19" t="str">
        <f t="shared" si="1"/>
        <v>1641-7654320-72</v>
      </c>
      <c r="M75" s="19" t="str">
        <f t="shared" si="2"/>
        <v>Mar</v>
      </c>
      <c r="N75" s="19" t="str">
        <f t="shared" si="3"/>
        <v>226240</v>
      </c>
      <c r="O75" s="19" t="str">
        <f t="shared" si="4"/>
        <v>Sydney</v>
      </c>
      <c r="P75" s="19" t="str">
        <f t="shared" si="5"/>
        <v>INV</v>
      </c>
      <c r="Q75" s="22" t="e">
        <f t="shared" si="6"/>
        <v>#VALUE!</v>
      </c>
      <c r="R75" s="23">
        <f t="shared" si="7"/>
        <v>43919</v>
      </c>
      <c r="S75" s="23">
        <f t="shared" si="8"/>
        <v>43925</v>
      </c>
    </row>
    <row r="76" spans="1:19" ht="15.75" customHeight="1" x14ac:dyDescent="0.35">
      <c r="A76" s="17">
        <v>24877</v>
      </c>
      <c r="B76" s="17">
        <v>1</v>
      </c>
      <c r="C76" s="17" t="s">
        <v>143</v>
      </c>
      <c r="D76" s="17" t="s">
        <v>187</v>
      </c>
      <c r="E76" s="17" t="s">
        <v>58</v>
      </c>
      <c r="F76" s="17" t="s">
        <v>375</v>
      </c>
      <c r="G76" s="17" t="s">
        <v>376</v>
      </c>
      <c r="H76" s="17">
        <v>2554</v>
      </c>
      <c r="I76" s="17">
        <v>4551221</v>
      </c>
      <c r="J76" s="17">
        <v>33</v>
      </c>
      <c r="K76" s="19" t="str">
        <f t="shared" si="0"/>
        <v>24877_1</v>
      </c>
      <c r="L76" s="19" t="str">
        <f t="shared" si="1"/>
        <v>2554-4551221-33</v>
      </c>
      <c r="M76" s="19" t="str">
        <f t="shared" si="2"/>
        <v>Feb</v>
      </c>
      <c r="N76" s="19" t="str">
        <f t="shared" si="3"/>
        <v>325643</v>
      </c>
      <c r="O76" s="19" t="str">
        <f t="shared" si="4"/>
        <v>Melbourne</v>
      </c>
      <c r="P76" s="19" t="str">
        <f t="shared" si="5"/>
        <v>INV</v>
      </c>
      <c r="Q76" s="22" t="e">
        <f t="shared" si="6"/>
        <v>#VALUE!</v>
      </c>
      <c r="R76" s="23">
        <f t="shared" si="7"/>
        <v>43890</v>
      </c>
      <c r="S76" s="23">
        <f t="shared" si="8"/>
        <v>43932</v>
      </c>
    </row>
    <row r="77" spans="1:19" ht="15.75" customHeight="1" x14ac:dyDescent="0.35">
      <c r="A77" s="17">
        <v>24878</v>
      </c>
      <c r="B77" s="17">
        <v>1</v>
      </c>
      <c r="C77" s="17" t="s">
        <v>347</v>
      </c>
      <c r="D77" s="17" t="s">
        <v>277</v>
      </c>
      <c r="E77" s="17" t="s">
        <v>58</v>
      </c>
      <c r="F77" s="17" t="s">
        <v>377</v>
      </c>
      <c r="G77" s="17" t="s">
        <v>378</v>
      </c>
      <c r="H77" s="17">
        <v>2554</v>
      </c>
      <c r="I77" s="17">
        <v>4551221</v>
      </c>
      <c r="J77" s="17">
        <v>33</v>
      </c>
      <c r="K77" s="19" t="str">
        <f t="shared" si="0"/>
        <v>24878_1</v>
      </c>
      <c r="L77" s="19" t="str">
        <f t="shared" si="1"/>
        <v>2554-4551221-33</v>
      </c>
      <c r="M77" s="19" t="str">
        <f t="shared" si="2"/>
        <v>Apr</v>
      </c>
      <c r="N77" s="19" t="str">
        <f t="shared" si="3"/>
        <v>312800</v>
      </c>
      <c r="O77" s="19" t="str">
        <f t="shared" si="4"/>
        <v>Melbourne</v>
      </c>
      <c r="P77" s="19" t="str">
        <f t="shared" si="5"/>
        <v>INV</v>
      </c>
      <c r="Q77" s="22" t="e">
        <f t="shared" si="6"/>
        <v>#VALUE!</v>
      </c>
      <c r="R77" s="23">
        <f t="shared" si="7"/>
        <v>43934</v>
      </c>
      <c r="S77" s="23">
        <f t="shared" si="8"/>
        <v>43943</v>
      </c>
    </row>
    <row r="78" spans="1:19" ht="15.75" customHeight="1" x14ac:dyDescent="0.35">
      <c r="A78" s="17">
        <v>24880</v>
      </c>
      <c r="B78" s="17">
        <v>1</v>
      </c>
      <c r="C78" s="17" t="s">
        <v>347</v>
      </c>
      <c r="D78" s="17" t="s">
        <v>302</v>
      </c>
      <c r="E78" s="17" t="s">
        <v>58</v>
      </c>
      <c r="F78" s="17" t="s">
        <v>379</v>
      </c>
      <c r="G78" s="17" t="s">
        <v>380</v>
      </c>
      <c r="H78" s="17">
        <v>2554</v>
      </c>
      <c r="I78" s="17">
        <v>4551221</v>
      </c>
      <c r="J78" s="17">
        <v>33</v>
      </c>
      <c r="K78" s="19" t="str">
        <f t="shared" si="0"/>
        <v>24880_1</v>
      </c>
      <c r="L78" s="19" t="str">
        <f t="shared" si="1"/>
        <v>2554-4551221-33</v>
      </c>
      <c r="M78" s="19" t="str">
        <f t="shared" si="2"/>
        <v>Mar</v>
      </c>
      <c r="N78" s="19" t="str">
        <f t="shared" si="3"/>
        <v>338807</v>
      </c>
      <c r="O78" s="19" t="str">
        <f t="shared" si="4"/>
        <v>Melbourne</v>
      </c>
      <c r="P78" s="19" t="str">
        <f t="shared" si="5"/>
        <v>INV</v>
      </c>
      <c r="Q78" s="22" t="e">
        <f t="shared" si="6"/>
        <v>#VALUE!</v>
      </c>
      <c r="R78" s="23">
        <f t="shared" si="7"/>
        <v>43901</v>
      </c>
      <c r="S78" s="23">
        <f t="shared" si="8"/>
        <v>43943</v>
      </c>
    </row>
    <row r="79" spans="1:19" ht="15.75" customHeight="1" x14ac:dyDescent="0.35">
      <c r="A79" s="17">
        <v>24882</v>
      </c>
      <c r="B79" s="17">
        <v>1</v>
      </c>
      <c r="C79" s="17" t="s">
        <v>130</v>
      </c>
      <c r="D79" s="17" t="s">
        <v>284</v>
      </c>
      <c r="E79" s="17" t="s">
        <v>58</v>
      </c>
      <c r="F79" s="17" t="s">
        <v>381</v>
      </c>
      <c r="G79" s="17" t="s">
        <v>382</v>
      </c>
      <c r="H79" s="17">
        <v>1641</v>
      </c>
      <c r="I79" s="17">
        <v>7654320</v>
      </c>
      <c r="J79" s="17">
        <v>72</v>
      </c>
      <c r="K79" s="19" t="str">
        <f t="shared" si="0"/>
        <v>24882_1</v>
      </c>
      <c r="L79" s="19" t="str">
        <f t="shared" si="1"/>
        <v>1641-7654320-72</v>
      </c>
      <c r="M79" s="19" t="str">
        <f t="shared" si="2"/>
        <v>Apr</v>
      </c>
      <c r="N79" s="19" t="str">
        <f t="shared" si="3"/>
        <v>239476</v>
      </c>
      <c r="O79" s="19" t="str">
        <f t="shared" si="4"/>
        <v>Sydney</v>
      </c>
      <c r="P79" s="19" t="str">
        <f t="shared" si="5"/>
        <v>INV</v>
      </c>
      <c r="Q79" s="22" t="e">
        <f t="shared" si="6"/>
        <v>#VALUE!</v>
      </c>
      <c r="R79" s="23">
        <f t="shared" si="7"/>
        <v>43933</v>
      </c>
      <c r="S79" s="23">
        <f t="shared" si="8"/>
        <v>43935</v>
      </c>
    </row>
    <row r="80" spans="1:19" ht="15.75" customHeight="1" x14ac:dyDescent="0.35">
      <c r="A80" s="17">
        <v>24885</v>
      </c>
      <c r="B80" s="17">
        <v>1</v>
      </c>
      <c r="C80" s="17" t="s">
        <v>383</v>
      </c>
      <c r="D80" s="17" t="s">
        <v>175</v>
      </c>
      <c r="E80" s="17" t="s">
        <v>58</v>
      </c>
      <c r="F80" s="17" t="s">
        <v>384</v>
      </c>
      <c r="G80" s="17" t="s">
        <v>385</v>
      </c>
      <c r="H80" s="17">
        <v>1641</v>
      </c>
      <c r="I80" s="17">
        <v>7654320</v>
      </c>
      <c r="J80" s="17">
        <v>72</v>
      </c>
      <c r="K80" s="19" t="str">
        <f t="shared" si="0"/>
        <v>24885_1</v>
      </c>
      <c r="L80" s="19" t="str">
        <f t="shared" si="1"/>
        <v>1641-7654320-72</v>
      </c>
      <c r="M80" s="19" t="str">
        <f t="shared" si="2"/>
        <v>Apr</v>
      </c>
      <c r="N80" s="19" t="str">
        <f t="shared" si="3"/>
        <v>213693</v>
      </c>
      <c r="O80" s="19" t="str">
        <f t="shared" si="4"/>
        <v>Sydney</v>
      </c>
      <c r="P80" s="19" t="str">
        <f t="shared" si="5"/>
        <v>INV</v>
      </c>
      <c r="Q80" s="22" t="e">
        <f t="shared" si="6"/>
        <v>#VALUE!</v>
      </c>
      <c r="R80" s="23">
        <f t="shared" si="7"/>
        <v>43942</v>
      </c>
      <c r="S80" s="23">
        <f t="shared" si="8"/>
        <v>43950</v>
      </c>
    </row>
    <row r="81" spans="1:19" ht="15.75" customHeight="1" x14ac:dyDescent="0.35">
      <c r="A81" s="17">
        <v>24887</v>
      </c>
      <c r="B81" s="17">
        <v>1</v>
      </c>
      <c r="C81" s="17" t="s">
        <v>66</v>
      </c>
      <c r="D81" s="17" t="s">
        <v>386</v>
      </c>
      <c r="E81" s="17" t="s">
        <v>58</v>
      </c>
      <c r="F81" s="17" t="s">
        <v>387</v>
      </c>
      <c r="G81" s="17" t="s">
        <v>388</v>
      </c>
      <c r="H81" s="17">
        <v>1641</v>
      </c>
      <c r="I81" s="17">
        <v>7654320</v>
      </c>
      <c r="J81" s="17">
        <v>72</v>
      </c>
      <c r="K81" s="19" t="str">
        <f t="shared" si="0"/>
        <v>24887_1</v>
      </c>
      <c r="L81" s="19" t="str">
        <f t="shared" si="1"/>
        <v>1641-7654320-72</v>
      </c>
      <c r="M81" s="19" t="str">
        <f t="shared" si="2"/>
        <v>Mar</v>
      </c>
      <c r="N81" s="19" t="str">
        <f t="shared" si="3"/>
        <v>235040</v>
      </c>
      <c r="O81" s="19" t="str">
        <f t="shared" si="4"/>
        <v>Sydney</v>
      </c>
      <c r="P81" s="19" t="str">
        <f t="shared" si="5"/>
        <v>INV</v>
      </c>
      <c r="Q81" s="22" t="e">
        <f t="shared" si="6"/>
        <v>#VALUE!</v>
      </c>
      <c r="R81" s="23">
        <f t="shared" si="7"/>
        <v>43897</v>
      </c>
      <c r="S81" s="23">
        <f t="shared" si="8"/>
        <v>43926</v>
      </c>
    </row>
    <row r="82" spans="1:19" ht="15.75" customHeight="1" x14ac:dyDescent="0.35">
      <c r="A82" s="17">
        <v>24891</v>
      </c>
      <c r="B82" s="17">
        <v>1</v>
      </c>
      <c r="C82" s="17" t="s">
        <v>356</v>
      </c>
      <c r="D82" s="17" t="s">
        <v>389</v>
      </c>
      <c r="E82" s="17" t="s">
        <v>58</v>
      </c>
      <c r="F82" s="17" t="s">
        <v>390</v>
      </c>
      <c r="G82" s="17" t="s">
        <v>391</v>
      </c>
      <c r="H82" s="17">
        <v>1641</v>
      </c>
      <c r="I82" s="17">
        <v>7654320</v>
      </c>
      <c r="J82" s="17">
        <v>72</v>
      </c>
      <c r="K82" s="19" t="str">
        <f t="shared" si="0"/>
        <v>24891_1</v>
      </c>
      <c r="L82" s="19" t="str">
        <f t="shared" si="1"/>
        <v>1641-7654320-72</v>
      </c>
      <c r="M82" s="19" t="str">
        <f t="shared" si="2"/>
        <v>Mar</v>
      </c>
      <c r="N82" s="19" t="str">
        <f t="shared" si="3"/>
        <v>211771</v>
      </c>
      <c r="O82" s="19" t="str">
        <f t="shared" si="4"/>
        <v>Sydney</v>
      </c>
      <c r="P82" s="19" t="str">
        <f t="shared" si="5"/>
        <v>INV</v>
      </c>
      <c r="Q82" s="22" t="e">
        <f t="shared" si="6"/>
        <v>#VALUE!</v>
      </c>
      <c r="R82" s="23">
        <f t="shared" si="7"/>
        <v>43898</v>
      </c>
      <c r="S82" s="23">
        <f t="shared" si="8"/>
        <v>43940</v>
      </c>
    </row>
    <row r="83" spans="1:19" ht="15.75" customHeight="1" x14ac:dyDescent="0.35">
      <c r="A83" s="17">
        <v>24893</v>
      </c>
      <c r="B83" s="17">
        <v>1</v>
      </c>
      <c r="C83" s="17" t="s">
        <v>284</v>
      </c>
      <c r="D83" s="17" t="s">
        <v>163</v>
      </c>
      <c r="E83" s="17" t="s">
        <v>58</v>
      </c>
      <c r="F83" s="17" t="s">
        <v>392</v>
      </c>
      <c r="G83" s="17" t="s">
        <v>393</v>
      </c>
      <c r="H83" s="17">
        <v>2554</v>
      </c>
      <c r="I83" s="17">
        <v>4551221</v>
      </c>
      <c r="J83" s="17">
        <v>33</v>
      </c>
      <c r="K83" s="19" t="str">
        <f t="shared" si="0"/>
        <v>24893_1</v>
      </c>
      <c r="L83" s="19" t="str">
        <f t="shared" si="1"/>
        <v>2554-4551221-33</v>
      </c>
      <c r="M83" s="19" t="str">
        <f t="shared" si="2"/>
        <v>Mar</v>
      </c>
      <c r="N83" s="19" t="str">
        <f t="shared" si="3"/>
        <v>326543</v>
      </c>
      <c r="O83" s="19" t="str">
        <f t="shared" si="4"/>
        <v>Melbourne</v>
      </c>
      <c r="P83" s="19" t="str">
        <f t="shared" si="5"/>
        <v>INV</v>
      </c>
      <c r="Q83" s="22" t="e">
        <f t="shared" si="6"/>
        <v>#VALUE!</v>
      </c>
      <c r="R83" s="23">
        <f t="shared" si="7"/>
        <v>43919</v>
      </c>
      <c r="S83" s="23">
        <f t="shared" si="8"/>
        <v>43933</v>
      </c>
    </row>
    <row r="84" spans="1:19" ht="15.75" customHeight="1" x14ac:dyDescent="0.35">
      <c r="A84" s="17">
        <v>24898</v>
      </c>
      <c r="B84" s="17">
        <v>1</v>
      </c>
      <c r="C84" s="17" t="s">
        <v>56</v>
      </c>
      <c r="D84" s="17" t="s">
        <v>389</v>
      </c>
      <c r="E84" s="17" t="s">
        <v>58</v>
      </c>
      <c r="F84" s="17" t="s">
        <v>394</v>
      </c>
      <c r="G84" s="17" t="s">
        <v>395</v>
      </c>
      <c r="H84" s="17">
        <v>2554</v>
      </c>
      <c r="I84" s="17">
        <v>4551221</v>
      </c>
      <c r="J84" s="17">
        <v>33</v>
      </c>
      <c r="K84" s="19" t="str">
        <f t="shared" si="0"/>
        <v>24898_1</v>
      </c>
      <c r="L84" s="19" t="str">
        <f t="shared" si="1"/>
        <v>2554-4551221-33</v>
      </c>
      <c r="M84" s="19" t="str">
        <f t="shared" si="2"/>
        <v>Mar</v>
      </c>
      <c r="N84" s="19" t="str">
        <f t="shared" si="3"/>
        <v>338553</v>
      </c>
      <c r="O84" s="19" t="str">
        <f t="shared" si="4"/>
        <v>Melbourne</v>
      </c>
      <c r="P84" s="19" t="str">
        <f t="shared" si="5"/>
        <v>INV</v>
      </c>
      <c r="Q84" s="22" t="e">
        <f t="shared" si="6"/>
        <v>#VALUE!</v>
      </c>
      <c r="R84" s="23">
        <f t="shared" si="7"/>
        <v>43898</v>
      </c>
      <c r="S84" s="23">
        <f t="shared" si="8"/>
        <v>43941</v>
      </c>
    </row>
    <row r="85" spans="1:19" ht="15.75" customHeight="1" x14ac:dyDescent="0.35">
      <c r="A85" s="17">
        <v>24902</v>
      </c>
      <c r="B85" s="17">
        <v>1</v>
      </c>
      <c r="C85" s="17" t="s">
        <v>284</v>
      </c>
      <c r="D85" s="17" t="s">
        <v>77</v>
      </c>
      <c r="E85" s="17" t="s">
        <v>58</v>
      </c>
      <c r="F85" s="17" t="s">
        <v>396</v>
      </c>
      <c r="G85" s="17" t="s">
        <v>397</v>
      </c>
      <c r="H85" s="17">
        <v>1641</v>
      </c>
      <c r="I85" s="17">
        <v>7654320</v>
      </c>
      <c r="J85" s="17">
        <v>72</v>
      </c>
      <c r="K85" s="19" t="str">
        <f t="shared" si="0"/>
        <v>24902_1</v>
      </c>
      <c r="L85" s="19" t="str">
        <f t="shared" si="1"/>
        <v>1641-7654320-72</v>
      </c>
      <c r="M85" s="19" t="str">
        <f t="shared" si="2"/>
        <v>Mar</v>
      </c>
      <c r="N85" s="19" t="str">
        <f t="shared" si="3"/>
        <v>213342</v>
      </c>
      <c r="O85" s="19" t="str">
        <f t="shared" si="4"/>
        <v>Sydney</v>
      </c>
      <c r="P85" s="19" t="str">
        <f t="shared" si="5"/>
        <v>INV</v>
      </c>
      <c r="Q85" s="22" t="e">
        <f t="shared" si="6"/>
        <v>#VALUE!</v>
      </c>
      <c r="R85" s="23">
        <f t="shared" si="7"/>
        <v>43915</v>
      </c>
      <c r="S85" s="23">
        <f t="shared" si="8"/>
        <v>43933</v>
      </c>
    </row>
    <row r="86" spans="1:19" ht="15.75" customHeight="1" x14ac:dyDescent="0.35">
      <c r="C86" s="5"/>
      <c r="D86" s="5"/>
      <c r="Q86" s="12"/>
      <c r="R86" s="5"/>
      <c r="S86" s="9"/>
    </row>
    <row r="87" spans="1:19" ht="15.75" customHeight="1" x14ac:dyDescent="0.35">
      <c r="C87" s="5"/>
      <c r="D87" s="5"/>
      <c r="Q87" s="12"/>
      <c r="R87" s="5"/>
      <c r="S87" s="9"/>
    </row>
    <row r="88" spans="1:19" ht="15.75" customHeight="1" x14ac:dyDescent="0.35">
      <c r="C88" s="5"/>
      <c r="D88" s="5"/>
      <c r="Q88" s="12"/>
      <c r="R88" s="5"/>
      <c r="S88" s="9"/>
    </row>
    <row r="89" spans="1:19" ht="15.75" customHeight="1" x14ac:dyDescent="0.35">
      <c r="C89" s="5"/>
      <c r="D89" s="5"/>
      <c r="Q89" s="12"/>
      <c r="R89" s="5"/>
      <c r="S89" s="9"/>
    </row>
    <row r="90" spans="1:19" ht="15.75" customHeight="1" x14ac:dyDescent="0.35">
      <c r="C90" s="5"/>
      <c r="D90" s="5"/>
      <c r="Q90" s="12"/>
      <c r="R90" s="5"/>
      <c r="S90" s="9"/>
    </row>
    <row r="91" spans="1:19" ht="15.75" customHeight="1" x14ac:dyDescent="0.35">
      <c r="C91" s="5"/>
      <c r="D91" s="5"/>
      <c r="Q91" s="12"/>
      <c r="R91" s="5"/>
      <c r="S91" s="9"/>
    </row>
    <row r="92" spans="1:19" ht="15.75" customHeight="1" x14ac:dyDescent="0.35">
      <c r="C92" s="5"/>
      <c r="D92" s="5"/>
      <c r="Q92" s="12"/>
      <c r="R92" s="5"/>
      <c r="S92" s="9"/>
    </row>
    <row r="93" spans="1:19" ht="15.75" customHeight="1" x14ac:dyDescent="0.35">
      <c r="C93" s="5"/>
      <c r="D93" s="5"/>
      <c r="Q93" s="12"/>
      <c r="R93" s="5"/>
      <c r="S93" s="9"/>
    </row>
    <row r="94" spans="1:19" ht="15.75" customHeight="1" x14ac:dyDescent="0.35">
      <c r="C94" s="5"/>
      <c r="D94" s="5"/>
      <c r="Q94" s="12"/>
      <c r="R94" s="5"/>
      <c r="S94" s="9"/>
    </row>
    <row r="95" spans="1:19" ht="15.75" customHeight="1" x14ac:dyDescent="0.35">
      <c r="C95" s="5"/>
      <c r="D95" s="5"/>
      <c r="Q95" s="12"/>
      <c r="R95" s="5"/>
      <c r="S95" s="9"/>
    </row>
    <row r="96" spans="1:19" ht="15.75" customHeight="1" x14ac:dyDescent="0.35">
      <c r="C96" s="5"/>
      <c r="D96" s="5"/>
      <c r="Q96" s="12"/>
      <c r="R96" s="5"/>
      <c r="S96" s="9"/>
    </row>
    <row r="97" spans="3:19" ht="15.75" customHeight="1" x14ac:dyDescent="0.35">
      <c r="C97" s="5"/>
      <c r="D97" s="5"/>
      <c r="Q97" s="12"/>
      <c r="R97" s="5"/>
      <c r="S97" s="9"/>
    </row>
    <row r="98" spans="3:19" ht="15.75" customHeight="1" x14ac:dyDescent="0.35">
      <c r="C98" s="5"/>
      <c r="D98" s="5"/>
      <c r="Q98" s="12"/>
      <c r="R98" s="5"/>
      <c r="S98" s="9"/>
    </row>
    <row r="99" spans="3:19" ht="15.75" customHeight="1" x14ac:dyDescent="0.35">
      <c r="C99" s="5"/>
      <c r="D99" s="5"/>
      <c r="Q99" s="12"/>
      <c r="R99" s="5"/>
      <c r="S99" s="9"/>
    </row>
    <row r="100" spans="3:19" ht="15.75" customHeight="1" x14ac:dyDescent="0.35">
      <c r="C100" s="5"/>
      <c r="D100" s="5"/>
      <c r="Q100" s="12"/>
      <c r="R100" s="5"/>
      <c r="S100" s="9"/>
    </row>
    <row r="101" spans="3:19" ht="15.75" customHeight="1" x14ac:dyDescent="0.35">
      <c r="C101" s="5"/>
      <c r="D101" s="5"/>
      <c r="Q101" s="12"/>
      <c r="R101" s="5"/>
      <c r="S101" s="9"/>
    </row>
    <row r="102" spans="3:19" ht="15.75" customHeight="1" x14ac:dyDescent="0.35">
      <c r="C102" s="5"/>
      <c r="D102" s="5"/>
      <c r="Q102" s="12"/>
      <c r="R102" s="5"/>
      <c r="S102" s="9"/>
    </row>
    <row r="103" spans="3:19" ht="15.75" customHeight="1" x14ac:dyDescent="0.35">
      <c r="C103" s="5"/>
      <c r="D103" s="5"/>
      <c r="Q103" s="12"/>
      <c r="R103" s="5"/>
      <c r="S103" s="9"/>
    </row>
    <row r="104" spans="3:19" ht="15.75" customHeight="1" x14ac:dyDescent="0.35">
      <c r="C104" s="5"/>
      <c r="D104" s="5"/>
      <c r="Q104" s="12"/>
      <c r="R104" s="5"/>
      <c r="S104" s="9"/>
    </row>
    <row r="105" spans="3:19" ht="15.75" customHeight="1" x14ac:dyDescent="0.35">
      <c r="C105" s="5"/>
      <c r="D105" s="5"/>
      <c r="Q105" s="12"/>
      <c r="R105" s="5"/>
      <c r="S105" s="9"/>
    </row>
    <row r="106" spans="3:19" ht="15.75" customHeight="1" x14ac:dyDescent="0.35">
      <c r="C106" s="5"/>
      <c r="D106" s="5"/>
      <c r="Q106" s="12"/>
      <c r="R106" s="5"/>
      <c r="S106" s="9"/>
    </row>
    <row r="107" spans="3:19" ht="15.75" customHeight="1" x14ac:dyDescent="0.35">
      <c r="C107" s="5"/>
      <c r="D107" s="5"/>
      <c r="Q107" s="12"/>
      <c r="R107" s="5"/>
      <c r="S107" s="9"/>
    </row>
    <row r="108" spans="3:19" ht="15.75" customHeight="1" x14ac:dyDescent="0.35">
      <c r="C108" s="5"/>
      <c r="D108" s="5"/>
      <c r="Q108" s="12"/>
      <c r="R108" s="5"/>
      <c r="S108" s="9"/>
    </row>
    <row r="109" spans="3:19" ht="15.75" customHeight="1" x14ac:dyDescent="0.35">
      <c r="C109" s="5"/>
      <c r="D109" s="5"/>
      <c r="Q109" s="12"/>
      <c r="R109" s="5"/>
      <c r="S109" s="9"/>
    </row>
    <row r="110" spans="3:19" ht="15.75" customHeight="1" x14ac:dyDescent="0.35">
      <c r="C110" s="5"/>
      <c r="D110" s="5"/>
      <c r="Q110" s="12"/>
      <c r="R110" s="5"/>
      <c r="S110" s="9"/>
    </row>
    <row r="111" spans="3:19" ht="15.75" customHeight="1" x14ac:dyDescent="0.35">
      <c r="C111" s="5"/>
      <c r="D111" s="5"/>
      <c r="Q111" s="12"/>
      <c r="R111" s="5"/>
      <c r="S111" s="9"/>
    </row>
    <row r="112" spans="3:19" ht="15.75" customHeight="1" x14ac:dyDescent="0.35">
      <c r="C112" s="5"/>
      <c r="D112" s="5"/>
      <c r="Q112" s="12"/>
      <c r="R112" s="5"/>
      <c r="S112" s="9"/>
    </row>
    <row r="113" spans="3:19" ht="15.75" customHeight="1" x14ac:dyDescent="0.35">
      <c r="C113" s="5"/>
      <c r="D113" s="5"/>
      <c r="Q113" s="12"/>
      <c r="R113" s="5"/>
      <c r="S113" s="9"/>
    </row>
    <row r="114" spans="3:19" ht="15.75" customHeight="1" x14ac:dyDescent="0.35">
      <c r="C114" s="5"/>
      <c r="D114" s="5"/>
      <c r="Q114" s="12"/>
      <c r="R114" s="5"/>
      <c r="S114" s="9"/>
    </row>
    <row r="115" spans="3:19" ht="15.75" customHeight="1" x14ac:dyDescent="0.35">
      <c r="C115" s="5"/>
      <c r="D115" s="5"/>
      <c r="Q115" s="12"/>
      <c r="R115" s="5"/>
      <c r="S115" s="9"/>
    </row>
    <row r="116" spans="3:19" ht="15.75" customHeight="1" x14ac:dyDescent="0.35">
      <c r="C116" s="5"/>
      <c r="D116" s="5"/>
      <c r="Q116" s="12"/>
      <c r="R116" s="5"/>
      <c r="S116" s="9"/>
    </row>
    <row r="117" spans="3:19" ht="15.75" customHeight="1" x14ac:dyDescent="0.35">
      <c r="C117" s="5"/>
      <c r="D117" s="5"/>
      <c r="Q117" s="12"/>
      <c r="R117" s="5"/>
      <c r="S117" s="9"/>
    </row>
    <row r="118" spans="3:19" ht="15.75" customHeight="1" x14ac:dyDescent="0.35">
      <c r="C118" s="5"/>
      <c r="D118" s="5"/>
      <c r="Q118" s="12"/>
      <c r="R118" s="5"/>
      <c r="S118" s="9"/>
    </row>
    <row r="119" spans="3:19" ht="15.75" customHeight="1" x14ac:dyDescent="0.35">
      <c r="C119" s="5"/>
      <c r="D119" s="5"/>
      <c r="Q119" s="12"/>
      <c r="R119" s="5"/>
      <c r="S119" s="9"/>
    </row>
    <row r="120" spans="3:19" ht="15.75" customHeight="1" x14ac:dyDescent="0.35">
      <c r="C120" s="5"/>
      <c r="D120" s="5"/>
      <c r="Q120" s="12"/>
      <c r="R120" s="5"/>
      <c r="S120" s="9"/>
    </row>
    <row r="121" spans="3:19" ht="15.75" customHeight="1" x14ac:dyDescent="0.35">
      <c r="C121" s="5"/>
      <c r="D121" s="5"/>
      <c r="Q121" s="12"/>
      <c r="R121" s="5"/>
      <c r="S121" s="9"/>
    </row>
    <row r="122" spans="3:19" ht="15.75" customHeight="1" x14ac:dyDescent="0.35">
      <c r="C122" s="5"/>
      <c r="D122" s="5"/>
      <c r="Q122" s="12"/>
      <c r="R122" s="5"/>
      <c r="S122" s="9"/>
    </row>
    <row r="123" spans="3:19" ht="15.75" customHeight="1" x14ac:dyDescent="0.35">
      <c r="C123" s="5"/>
      <c r="D123" s="5"/>
      <c r="Q123" s="12"/>
      <c r="R123" s="5"/>
      <c r="S123" s="9"/>
    </row>
    <row r="124" spans="3:19" ht="15.75" customHeight="1" x14ac:dyDescent="0.35">
      <c r="C124" s="5"/>
      <c r="D124" s="5"/>
      <c r="Q124" s="12"/>
      <c r="R124" s="5"/>
      <c r="S124" s="9"/>
    </row>
    <row r="125" spans="3:19" ht="15.75" customHeight="1" x14ac:dyDescent="0.35">
      <c r="C125" s="5"/>
      <c r="D125" s="5"/>
      <c r="Q125" s="12"/>
      <c r="R125" s="5"/>
      <c r="S125" s="9"/>
    </row>
    <row r="126" spans="3:19" ht="15.75" customHeight="1" x14ac:dyDescent="0.35">
      <c r="C126" s="5"/>
      <c r="D126" s="5"/>
      <c r="Q126" s="12"/>
      <c r="R126" s="5"/>
      <c r="S126" s="9"/>
    </row>
    <row r="127" spans="3:19" ht="15.75" customHeight="1" x14ac:dyDescent="0.35">
      <c r="C127" s="5"/>
      <c r="D127" s="5"/>
      <c r="Q127" s="12"/>
      <c r="R127" s="5"/>
      <c r="S127" s="9"/>
    </row>
    <row r="128" spans="3:19" ht="15.75" customHeight="1" x14ac:dyDescent="0.35">
      <c r="C128" s="5"/>
      <c r="D128" s="5"/>
      <c r="Q128" s="12"/>
      <c r="R128" s="5"/>
      <c r="S128" s="9"/>
    </row>
    <row r="129" spans="3:19" ht="15.75" customHeight="1" x14ac:dyDescent="0.35">
      <c r="C129" s="5"/>
      <c r="D129" s="5"/>
      <c r="Q129" s="12"/>
      <c r="R129" s="5"/>
      <c r="S129" s="9"/>
    </row>
    <row r="130" spans="3:19" ht="15.75" customHeight="1" x14ac:dyDescent="0.35">
      <c r="C130" s="5"/>
      <c r="D130" s="5"/>
      <c r="Q130" s="12"/>
      <c r="R130" s="5"/>
      <c r="S130" s="9"/>
    </row>
    <row r="131" spans="3:19" ht="15.75" customHeight="1" x14ac:dyDescent="0.35">
      <c r="C131" s="5"/>
      <c r="D131" s="5"/>
      <c r="Q131" s="12"/>
      <c r="R131" s="5"/>
      <c r="S131" s="9"/>
    </row>
    <row r="132" spans="3:19" ht="15.75" customHeight="1" x14ac:dyDescent="0.35">
      <c r="C132" s="5"/>
      <c r="D132" s="5"/>
      <c r="Q132" s="12"/>
      <c r="R132" s="5"/>
      <c r="S132" s="9"/>
    </row>
    <row r="133" spans="3:19" ht="15.75" customHeight="1" x14ac:dyDescent="0.35">
      <c r="C133" s="5"/>
      <c r="D133" s="5"/>
      <c r="Q133" s="12"/>
      <c r="R133" s="5"/>
      <c r="S133" s="9"/>
    </row>
    <row r="134" spans="3:19" ht="15.75" customHeight="1" x14ac:dyDescent="0.35">
      <c r="C134" s="5"/>
      <c r="D134" s="5"/>
      <c r="Q134" s="12"/>
      <c r="R134" s="5"/>
      <c r="S134" s="9"/>
    </row>
    <row r="135" spans="3:19" ht="15.75" customHeight="1" x14ac:dyDescent="0.35">
      <c r="C135" s="5"/>
      <c r="D135" s="5"/>
      <c r="Q135" s="12"/>
      <c r="R135" s="5"/>
      <c r="S135" s="9"/>
    </row>
    <row r="136" spans="3:19" ht="15.75" customHeight="1" x14ac:dyDescent="0.35">
      <c r="C136" s="5"/>
      <c r="D136" s="5"/>
      <c r="Q136" s="12"/>
      <c r="R136" s="5"/>
      <c r="S136" s="9"/>
    </row>
    <row r="137" spans="3:19" ht="15.75" customHeight="1" x14ac:dyDescent="0.35">
      <c r="C137" s="5"/>
      <c r="D137" s="5"/>
      <c r="Q137" s="12"/>
      <c r="R137" s="5"/>
      <c r="S137" s="9"/>
    </row>
    <row r="138" spans="3:19" ht="15.75" customHeight="1" x14ac:dyDescent="0.35">
      <c r="C138" s="5"/>
      <c r="D138" s="5"/>
      <c r="Q138" s="12"/>
      <c r="R138" s="5"/>
      <c r="S138" s="9"/>
    </row>
    <row r="139" spans="3:19" ht="15.75" customHeight="1" x14ac:dyDescent="0.35">
      <c r="C139" s="5"/>
      <c r="D139" s="5"/>
      <c r="Q139" s="12"/>
      <c r="R139" s="5"/>
      <c r="S139" s="9"/>
    </row>
    <row r="140" spans="3:19" ht="15.75" customHeight="1" x14ac:dyDescent="0.35">
      <c r="C140" s="5"/>
      <c r="D140" s="5"/>
      <c r="Q140" s="12"/>
      <c r="R140" s="5"/>
      <c r="S140" s="9"/>
    </row>
    <row r="141" spans="3:19" ht="15.75" customHeight="1" x14ac:dyDescent="0.35">
      <c r="C141" s="5"/>
      <c r="D141" s="5"/>
      <c r="Q141" s="12"/>
      <c r="R141" s="5"/>
      <c r="S141" s="9"/>
    </row>
    <row r="142" spans="3:19" ht="15.75" customHeight="1" x14ac:dyDescent="0.35">
      <c r="C142" s="5"/>
      <c r="D142" s="5"/>
      <c r="Q142" s="12"/>
      <c r="R142" s="5"/>
      <c r="S142" s="9"/>
    </row>
    <row r="143" spans="3:19" ht="15.75" customHeight="1" x14ac:dyDescent="0.35">
      <c r="C143" s="5"/>
      <c r="D143" s="5"/>
      <c r="Q143" s="12"/>
      <c r="R143" s="5"/>
      <c r="S143" s="9"/>
    </row>
    <row r="144" spans="3:19" ht="15.75" customHeight="1" x14ac:dyDescent="0.35">
      <c r="C144" s="5"/>
      <c r="D144" s="5"/>
      <c r="Q144" s="12"/>
      <c r="R144" s="5"/>
      <c r="S144" s="9"/>
    </row>
    <row r="145" spans="3:19" ht="15.75" customHeight="1" x14ac:dyDescent="0.35">
      <c r="C145" s="5"/>
      <c r="D145" s="5"/>
      <c r="Q145" s="12"/>
      <c r="R145" s="5"/>
      <c r="S145" s="9"/>
    </row>
    <row r="146" spans="3:19" ht="15.75" customHeight="1" x14ac:dyDescent="0.35">
      <c r="C146" s="5"/>
      <c r="D146" s="5"/>
      <c r="Q146" s="12"/>
      <c r="R146" s="5"/>
      <c r="S146" s="9"/>
    </row>
    <row r="147" spans="3:19" ht="15.75" customHeight="1" x14ac:dyDescent="0.35">
      <c r="C147" s="5"/>
      <c r="D147" s="5"/>
      <c r="Q147" s="12"/>
      <c r="R147" s="5"/>
      <c r="S147" s="9"/>
    </row>
    <row r="148" spans="3:19" ht="15.75" customHeight="1" x14ac:dyDescent="0.35">
      <c r="C148" s="5"/>
      <c r="D148" s="5"/>
      <c r="Q148" s="12"/>
      <c r="R148" s="5"/>
      <c r="S148" s="9"/>
    </row>
    <row r="149" spans="3:19" ht="15.75" customHeight="1" x14ac:dyDescent="0.35">
      <c r="C149" s="5"/>
      <c r="D149" s="5"/>
      <c r="Q149" s="12"/>
      <c r="R149" s="5"/>
      <c r="S149" s="9"/>
    </row>
    <row r="150" spans="3:19" ht="15.75" customHeight="1" x14ac:dyDescent="0.35">
      <c r="C150" s="5"/>
      <c r="D150" s="5"/>
      <c r="Q150" s="12"/>
      <c r="R150" s="5"/>
      <c r="S150" s="9"/>
    </row>
    <row r="151" spans="3:19" ht="15.75" customHeight="1" x14ac:dyDescent="0.35">
      <c r="C151" s="5"/>
      <c r="D151" s="5"/>
      <c r="Q151" s="12"/>
      <c r="R151" s="5"/>
      <c r="S151" s="9"/>
    </row>
    <row r="152" spans="3:19" ht="15.75" customHeight="1" x14ac:dyDescent="0.35">
      <c r="C152" s="5"/>
      <c r="D152" s="5"/>
      <c r="Q152" s="12"/>
      <c r="R152" s="5"/>
      <c r="S152" s="9"/>
    </row>
    <row r="153" spans="3:19" ht="15.75" customHeight="1" x14ac:dyDescent="0.35">
      <c r="C153" s="5"/>
      <c r="D153" s="5"/>
      <c r="Q153" s="12"/>
      <c r="R153" s="5"/>
      <c r="S153" s="9"/>
    </row>
    <row r="154" spans="3:19" ht="15.75" customHeight="1" x14ac:dyDescent="0.35">
      <c r="C154" s="5"/>
      <c r="D154" s="5"/>
      <c r="Q154" s="12"/>
      <c r="R154" s="5"/>
      <c r="S154" s="9"/>
    </row>
    <row r="155" spans="3:19" ht="15.75" customHeight="1" x14ac:dyDescent="0.35">
      <c r="C155" s="5"/>
      <c r="D155" s="5"/>
      <c r="Q155" s="12"/>
      <c r="R155" s="5"/>
      <c r="S155" s="9"/>
    </row>
    <row r="156" spans="3:19" ht="15.75" customHeight="1" x14ac:dyDescent="0.35">
      <c r="C156" s="5"/>
      <c r="D156" s="5"/>
      <c r="Q156" s="12"/>
      <c r="R156" s="5"/>
      <c r="S156" s="9"/>
    </row>
    <row r="157" spans="3:19" ht="15.75" customHeight="1" x14ac:dyDescent="0.35">
      <c r="C157" s="5"/>
      <c r="D157" s="5"/>
      <c r="Q157" s="12"/>
      <c r="R157" s="5"/>
      <c r="S157" s="9"/>
    </row>
    <row r="158" spans="3:19" ht="15.75" customHeight="1" x14ac:dyDescent="0.35">
      <c r="C158" s="5"/>
      <c r="D158" s="5"/>
      <c r="Q158" s="12"/>
      <c r="R158" s="5"/>
      <c r="S158" s="9"/>
    </row>
    <row r="159" spans="3:19" ht="15.75" customHeight="1" x14ac:dyDescent="0.35">
      <c r="C159" s="5"/>
      <c r="D159" s="5"/>
      <c r="Q159" s="12"/>
      <c r="R159" s="5"/>
      <c r="S159" s="9"/>
    </row>
    <row r="160" spans="3:19" ht="15.75" customHeight="1" x14ac:dyDescent="0.35">
      <c r="C160" s="5"/>
      <c r="D160" s="5"/>
      <c r="Q160" s="12"/>
      <c r="R160" s="5"/>
      <c r="S160" s="9"/>
    </row>
    <row r="161" spans="3:19" ht="15.75" customHeight="1" x14ac:dyDescent="0.35">
      <c r="C161" s="5"/>
      <c r="D161" s="5"/>
      <c r="Q161" s="12"/>
      <c r="R161" s="5"/>
      <c r="S161" s="9"/>
    </row>
    <row r="162" spans="3:19" ht="15.75" customHeight="1" x14ac:dyDescent="0.35">
      <c r="C162" s="5"/>
      <c r="D162" s="5"/>
      <c r="Q162" s="12"/>
      <c r="R162" s="5"/>
      <c r="S162" s="9"/>
    </row>
    <row r="163" spans="3:19" ht="15.75" customHeight="1" x14ac:dyDescent="0.35">
      <c r="C163" s="5"/>
      <c r="D163" s="5"/>
      <c r="Q163" s="12"/>
      <c r="R163" s="5"/>
      <c r="S163" s="9"/>
    </row>
    <row r="164" spans="3:19" ht="15.75" customHeight="1" x14ac:dyDescent="0.35">
      <c r="C164" s="5"/>
      <c r="D164" s="5"/>
      <c r="Q164" s="12"/>
      <c r="R164" s="5"/>
      <c r="S164" s="9"/>
    </row>
    <row r="165" spans="3:19" ht="15.75" customHeight="1" x14ac:dyDescent="0.35">
      <c r="C165" s="5"/>
      <c r="D165" s="5"/>
      <c r="Q165" s="12"/>
      <c r="R165" s="5"/>
      <c r="S165" s="9"/>
    </row>
    <row r="166" spans="3:19" ht="15.75" customHeight="1" x14ac:dyDescent="0.35">
      <c r="C166" s="5"/>
      <c r="D166" s="5"/>
      <c r="Q166" s="12"/>
      <c r="R166" s="5"/>
      <c r="S166" s="9"/>
    </row>
    <row r="167" spans="3:19" ht="15.75" customHeight="1" x14ac:dyDescent="0.35">
      <c r="C167" s="5"/>
      <c r="D167" s="5"/>
      <c r="Q167" s="12"/>
      <c r="R167" s="5"/>
      <c r="S167" s="9"/>
    </row>
    <row r="168" spans="3:19" ht="15.75" customHeight="1" x14ac:dyDescent="0.35">
      <c r="C168" s="5"/>
      <c r="D168" s="5"/>
      <c r="Q168" s="12"/>
      <c r="R168" s="5"/>
      <c r="S168" s="9"/>
    </row>
    <row r="169" spans="3:19" ht="15.75" customHeight="1" x14ac:dyDescent="0.35">
      <c r="C169" s="5"/>
      <c r="D169" s="5"/>
      <c r="Q169" s="12"/>
      <c r="R169" s="5"/>
      <c r="S169" s="9"/>
    </row>
    <row r="170" spans="3:19" ht="15.75" customHeight="1" x14ac:dyDescent="0.35">
      <c r="C170" s="5"/>
      <c r="D170" s="5"/>
      <c r="Q170" s="12"/>
      <c r="R170" s="5"/>
      <c r="S170" s="9"/>
    </row>
    <row r="171" spans="3:19" ht="15.75" customHeight="1" x14ac:dyDescent="0.35">
      <c r="C171" s="5"/>
      <c r="D171" s="5"/>
      <c r="Q171" s="12"/>
      <c r="R171" s="5"/>
      <c r="S171" s="9"/>
    </row>
    <row r="172" spans="3:19" ht="15.75" customHeight="1" x14ac:dyDescent="0.35">
      <c r="C172" s="5"/>
      <c r="D172" s="5"/>
      <c r="Q172" s="12"/>
      <c r="R172" s="5"/>
      <c r="S172" s="9"/>
    </row>
    <row r="173" spans="3:19" ht="15.75" customHeight="1" x14ac:dyDescent="0.35">
      <c r="C173" s="5"/>
      <c r="D173" s="5"/>
      <c r="Q173" s="12"/>
      <c r="R173" s="5"/>
      <c r="S173" s="9"/>
    </row>
    <row r="174" spans="3:19" ht="15.75" customHeight="1" x14ac:dyDescent="0.35">
      <c r="C174" s="5"/>
      <c r="D174" s="5"/>
      <c r="Q174" s="12"/>
      <c r="R174" s="5"/>
      <c r="S174" s="9"/>
    </row>
    <row r="175" spans="3:19" ht="15.75" customHeight="1" x14ac:dyDescent="0.35">
      <c r="C175" s="5"/>
      <c r="D175" s="5"/>
      <c r="Q175" s="12"/>
      <c r="R175" s="5"/>
      <c r="S175" s="9"/>
    </row>
    <row r="176" spans="3:19" ht="15.75" customHeight="1" x14ac:dyDescent="0.35">
      <c r="C176" s="5"/>
      <c r="D176" s="5"/>
      <c r="Q176" s="12"/>
      <c r="R176" s="5"/>
      <c r="S176" s="9"/>
    </row>
    <row r="177" spans="3:19" ht="15.75" customHeight="1" x14ac:dyDescent="0.35">
      <c r="C177" s="5"/>
      <c r="D177" s="5"/>
      <c r="Q177" s="12"/>
      <c r="R177" s="5"/>
      <c r="S177" s="9"/>
    </row>
    <row r="178" spans="3:19" ht="15.75" customHeight="1" x14ac:dyDescent="0.35">
      <c r="C178" s="5"/>
      <c r="D178" s="5"/>
      <c r="Q178" s="12"/>
      <c r="R178" s="5"/>
      <c r="S178" s="9"/>
    </row>
    <row r="179" spans="3:19" ht="15.75" customHeight="1" x14ac:dyDescent="0.35">
      <c r="C179" s="5"/>
      <c r="D179" s="5"/>
      <c r="Q179" s="12"/>
      <c r="R179" s="5"/>
      <c r="S179" s="9"/>
    </row>
    <row r="180" spans="3:19" ht="15.75" customHeight="1" x14ac:dyDescent="0.35">
      <c r="C180" s="5"/>
      <c r="D180" s="5"/>
      <c r="Q180" s="12"/>
      <c r="R180" s="5"/>
      <c r="S180" s="9"/>
    </row>
    <row r="181" spans="3:19" ht="15.75" customHeight="1" x14ac:dyDescent="0.35">
      <c r="C181" s="5"/>
      <c r="D181" s="5"/>
      <c r="Q181" s="12"/>
      <c r="R181" s="5"/>
      <c r="S181" s="9"/>
    </row>
    <row r="182" spans="3:19" ht="15.75" customHeight="1" x14ac:dyDescent="0.35">
      <c r="C182" s="5"/>
      <c r="D182" s="5"/>
      <c r="Q182" s="12"/>
      <c r="R182" s="5"/>
      <c r="S182" s="9"/>
    </row>
    <row r="183" spans="3:19" ht="15.75" customHeight="1" x14ac:dyDescent="0.35">
      <c r="C183" s="5"/>
      <c r="D183" s="5"/>
      <c r="Q183" s="12"/>
      <c r="R183" s="5"/>
      <c r="S183" s="9"/>
    </row>
    <row r="184" spans="3:19" ht="15.75" customHeight="1" x14ac:dyDescent="0.35">
      <c r="C184" s="5"/>
      <c r="D184" s="5"/>
      <c r="Q184" s="12"/>
      <c r="R184" s="5"/>
      <c r="S184" s="9"/>
    </row>
    <row r="185" spans="3:19" ht="15.75" customHeight="1" x14ac:dyDescent="0.35">
      <c r="C185" s="5"/>
      <c r="D185" s="5"/>
      <c r="Q185" s="12"/>
      <c r="R185" s="5"/>
      <c r="S185" s="9"/>
    </row>
    <row r="186" spans="3:19" ht="15.75" customHeight="1" x14ac:dyDescent="0.35">
      <c r="C186" s="5"/>
      <c r="D186" s="5"/>
      <c r="Q186" s="12"/>
      <c r="R186" s="5"/>
      <c r="S186" s="9"/>
    </row>
    <row r="187" spans="3:19" ht="15.75" customHeight="1" x14ac:dyDescent="0.35">
      <c r="C187" s="5"/>
      <c r="D187" s="5"/>
      <c r="Q187" s="12"/>
      <c r="R187" s="5"/>
      <c r="S187" s="9"/>
    </row>
    <row r="188" spans="3:19" ht="15.75" customHeight="1" x14ac:dyDescent="0.35">
      <c r="C188" s="5"/>
      <c r="D188" s="5"/>
      <c r="Q188" s="12"/>
      <c r="R188" s="5"/>
      <c r="S188" s="9"/>
    </row>
    <row r="189" spans="3:19" ht="15.75" customHeight="1" x14ac:dyDescent="0.35">
      <c r="C189" s="5"/>
      <c r="D189" s="5"/>
      <c r="Q189" s="12"/>
      <c r="R189" s="5"/>
      <c r="S189" s="9"/>
    </row>
    <row r="190" spans="3:19" ht="15.75" customHeight="1" x14ac:dyDescent="0.35">
      <c r="C190" s="5"/>
      <c r="D190" s="5"/>
      <c r="Q190" s="12"/>
      <c r="R190" s="5"/>
      <c r="S190" s="9"/>
    </row>
    <row r="191" spans="3:19" ht="15.75" customHeight="1" x14ac:dyDescent="0.35">
      <c r="C191" s="5"/>
      <c r="D191" s="5"/>
      <c r="Q191" s="12"/>
      <c r="R191" s="5"/>
      <c r="S191" s="9"/>
    </row>
    <row r="192" spans="3:19" ht="15.75" customHeight="1" x14ac:dyDescent="0.35">
      <c r="C192" s="5"/>
      <c r="D192" s="5"/>
      <c r="Q192" s="12"/>
      <c r="R192" s="5"/>
      <c r="S192" s="9"/>
    </row>
    <row r="193" spans="3:19" ht="15.75" customHeight="1" x14ac:dyDescent="0.35">
      <c r="C193" s="5"/>
      <c r="D193" s="5"/>
      <c r="Q193" s="12"/>
      <c r="R193" s="5"/>
      <c r="S193" s="9"/>
    </row>
    <row r="194" spans="3:19" ht="15.75" customHeight="1" x14ac:dyDescent="0.35">
      <c r="C194" s="5"/>
      <c r="D194" s="5"/>
      <c r="Q194" s="12"/>
      <c r="R194" s="5"/>
      <c r="S194" s="9"/>
    </row>
    <row r="195" spans="3:19" ht="15.75" customHeight="1" x14ac:dyDescent="0.35">
      <c r="C195" s="5"/>
      <c r="D195" s="5"/>
      <c r="Q195" s="12"/>
      <c r="R195" s="5"/>
      <c r="S195" s="9"/>
    </row>
    <row r="196" spans="3:19" ht="15.75" customHeight="1" x14ac:dyDescent="0.35">
      <c r="C196" s="5"/>
      <c r="D196" s="5"/>
      <c r="Q196" s="12"/>
      <c r="R196" s="5"/>
      <c r="S196" s="9"/>
    </row>
    <row r="197" spans="3:19" ht="15.75" customHeight="1" x14ac:dyDescent="0.35">
      <c r="C197" s="5"/>
      <c r="D197" s="5"/>
      <c r="Q197" s="12"/>
      <c r="R197" s="5"/>
      <c r="S197" s="9"/>
    </row>
    <row r="198" spans="3:19" ht="15.75" customHeight="1" x14ac:dyDescent="0.35">
      <c r="C198" s="5"/>
      <c r="D198" s="5"/>
      <c r="Q198" s="12"/>
      <c r="R198" s="5"/>
      <c r="S198" s="9"/>
    </row>
    <row r="199" spans="3:19" ht="15.75" customHeight="1" x14ac:dyDescent="0.35">
      <c r="C199" s="5"/>
      <c r="D199" s="5"/>
      <c r="Q199" s="12"/>
      <c r="R199" s="5"/>
      <c r="S199" s="9"/>
    </row>
    <row r="200" spans="3:19" ht="15.75" customHeight="1" x14ac:dyDescent="0.35">
      <c r="C200" s="5"/>
      <c r="D200" s="5"/>
      <c r="Q200" s="12"/>
      <c r="R200" s="5"/>
      <c r="S200" s="9"/>
    </row>
    <row r="201" spans="3:19" ht="15.75" customHeight="1" x14ac:dyDescent="0.35">
      <c r="C201" s="5"/>
      <c r="D201" s="5"/>
      <c r="Q201" s="12"/>
      <c r="R201" s="5"/>
      <c r="S201" s="9"/>
    </row>
    <row r="202" spans="3:19" ht="15.75" customHeight="1" x14ac:dyDescent="0.35">
      <c r="C202" s="5"/>
      <c r="D202" s="5"/>
      <c r="Q202" s="12"/>
      <c r="R202" s="5"/>
      <c r="S202" s="9"/>
    </row>
    <row r="203" spans="3:19" ht="15.75" customHeight="1" x14ac:dyDescent="0.35">
      <c r="C203" s="5"/>
      <c r="D203" s="5"/>
      <c r="Q203" s="12"/>
      <c r="R203" s="5"/>
      <c r="S203" s="9"/>
    </row>
    <row r="204" spans="3:19" ht="15.75" customHeight="1" x14ac:dyDescent="0.35">
      <c r="C204" s="5"/>
      <c r="D204" s="5"/>
      <c r="Q204" s="12"/>
      <c r="R204" s="5"/>
      <c r="S204" s="9"/>
    </row>
    <row r="205" spans="3:19" ht="15.75" customHeight="1" x14ac:dyDescent="0.35">
      <c r="C205" s="5"/>
      <c r="D205" s="5"/>
      <c r="Q205" s="12"/>
      <c r="R205" s="5"/>
      <c r="S205" s="9"/>
    </row>
    <row r="206" spans="3:19" ht="15.75" customHeight="1" x14ac:dyDescent="0.35">
      <c r="C206" s="5"/>
      <c r="D206" s="5"/>
      <c r="Q206" s="12"/>
      <c r="R206" s="5"/>
      <c r="S206" s="9"/>
    </row>
    <row r="207" spans="3:19" ht="15.75" customHeight="1" x14ac:dyDescent="0.35">
      <c r="C207" s="5"/>
      <c r="D207" s="5"/>
      <c r="Q207" s="12"/>
      <c r="R207" s="5"/>
      <c r="S207" s="9"/>
    </row>
    <row r="208" spans="3:19" ht="15.75" customHeight="1" x14ac:dyDescent="0.35">
      <c r="C208" s="5"/>
      <c r="D208" s="5"/>
      <c r="Q208" s="12"/>
      <c r="R208" s="5"/>
      <c r="S208" s="9"/>
    </row>
    <row r="209" spans="3:19" ht="15.75" customHeight="1" x14ac:dyDescent="0.35">
      <c r="C209" s="5"/>
      <c r="D209" s="5"/>
      <c r="Q209" s="12"/>
      <c r="R209" s="5"/>
      <c r="S209" s="9"/>
    </row>
    <row r="210" spans="3:19" ht="15.75" customHeight="1" x14ac:dyDescent="0.35">
      <c r="C210" s="5"/>
      <c r="D210" s="5"/>
      <c r="Q210" s="12"/>
      <c r="R210" s="5"/>
      <c r="S210" s="9"/>
    </row>
    <row r="211" spans="3:19" ht="15.75" customHeight="1" x14ac:dyDescent="0.35">
      <c r="C211" s="5"/>
      <c r="D211" s="5"/>
      <c r="Q211" s="12"/>
      <c r="R211" s="5"/>
      <c r="S211" s="9"/>
    </row>
    <row r="212" spans="3:19" ht="15.75" customHeight="1" x14ac:dyDescent="0.35">
      <c r="C212" s="5"/>
      <c r="D212" s="5"/>
      <c r="Q212" s="12"/>
      <c r="R212" s="5"/>
      <c r="S212" s="9"/>
    </row>
    <row r="213" spans="3:19" ht="15.75" customHeight="1" x14ac:dyDescent="0.35">
      <c r="C213" s="5"/>
      <c r="D213" s="5"/>
      <c r="Q213" s="12"/>
      <c r="R213" s="5"/>
      <c r="S213" s="9"/>
    </row>
    <row r="214" spans="3:19" ht="15.75" customHeight="1" x14ac:dyDescent="0.35">
      <c r="C214" s="5"/>
      <c r="D214" s="5"/>
      <c r="Q214" s="12"/>
      <c r="R214" s="5"/>
      <c r="S214" s="9"/>
    </row>
    <row r="215" spans="3:19" ht="15.75" customHeight="1" x14ac:dyDescent="0.35">
      <c r="C215" s="5"/>
      <c r="D215" s="5"/>
      <c r="Q215" s="12"/>
      <c r="R215" s="5"/>
      <c r="S215" s="9"/>
    </row>
    <row r="216" spans="3:19" ht="15.75" customHeight="1" x14ac:dyDescent="0.35">
      <c r="C216" s="5"/>
      <c r="D216" s="5"/>
      <c r="Q216" s="12"/>
      <c r="R216" s="5"/>
      <c r="S216" s="9"/>
    </row>
    <row r="217" spans="3:19" ht="15.75" customHeight="1" x14ac:dyDescent="0.35">
      <c r="C217" s="5"/>
      <c r="D217" s="5"/>
      <c r="Q217" s="12"/>
      <c r="R217" s="5"/>
      <c r="S217" s="9"/>
    </row>
    <row r="218" spans="3:19" ht="15.75" customHeight="1" x14ac:dyDescent="0.35">
      <c r="C218" s="5"/>
      <c r="D218" s="5"/>
      <c r="Q218" s="12"/>
      <c r="R218" s="5"/>
      <c r="S218" s="9"/>
    </row>
    <row r="219" spans="3:19" ht="15.75" customHeight="1" x14ac:dyDescent="0.35">
      <c r="C219" s="5"/>
      <c r="D219" s="5"/>
      <c r="Q219" s="12"/>
      <c r="R219" s="5"/>
      <c r="S219" s="9"/>
    </row>
    <row r="220" spans="3:19" ht="15.75" customHeight="1" x14ac:dyDescent="0.35">
      <c r="C220" s="5"/>
      <c r="D220" s="5"/>
      <c r="Q220" s="12"/>
      <c r="R220" s="5"/>
      <c r="S220" s="9"/>
    </row>
    <row r="221" spans="3:19" ht="15.75" customHeight="1" x14ac:dyDescent="0.35">
      <c r="C221" s="5"/>
      <c r="D221" s="5"/>
      <c r="Q221" s="12"/>
      <c r="R221" s="5"/>
      <c r="S221" s="9"/>
    </row>
    <row r="222" spans="3:19" ht="15.75" customHeight="1" x14ac:dyDescent="0.35">
      <c r="C222" s="5"/>
      <c r="D222" s="5"/>
      <c r="Q222" s="12"/>
      <c r="R222" s="5"/>
      <c r="S222" s="9"/>
    </row>
    <row r="223" spans="3:19" ht="15.75" customHeight="1" x14ac:dyDescent="0.35">
      <c r="C223" s="5"/>
      <c r="D223" s="5"/>
      <c r="Q223" s="12"/>
      <c r="R223" s="5"/>
      <c r="S223" s="9"/>
    </row>
    <row r="224" spans="3:19" ht="15.75" customHeight="1" x14ac:dyDescent="0.35">
      <c r="C224" s="5"/>
      <c r="D224" s="5"/>
      <c r="Q224" s="12"/>
      <c r="R224" s="5"/>
      <c r="S224" s="9"/>
    </row>
    <row r="225" spans="3:19" ht="15.75" customHeight="1" x14ac:dyDescent="0.35">
      <c r="C225" s="5"/>
      <c r="D225" s="5"/>
      <c r="Q225" s="12"/>
      <c r="R225" s="5"/>
      <c r="S225" s="9"/>
    </row>
    <row r="226" spans="3:19" ht="15.75" customHeight="1" x14ac:dyDescent="0.35">
      <c r="C226" s="5"/>
      <c r="D226" s="5"/>
      <c r="Q226" s="12"/>
      <c r="R226" s="5"/>
      <c r="S226" s="9"/>
    </row>
    <row r="227" spans="3:19" ht="15.75" customHeight="1" x14ac:dyDescent="0.35">
      <c r="C227" s="5"/>
      <c r="D227" s="5"/>
      <c r="Q227" s="12"/>
      <c r="R227" s="5"/>
      <c r="S227" s="9"/>
    </row>
    <row r="228" spans="3:19" ht="15.75" customHeight="1" x14ac:dyDescent="0.35">
      <c r="C228" s="5"/>
      <c r="D228" s="5"/>
      <c r="Q228" s="12"/>
      <c r="R228" s="5"/>
      <c r="S228" s="9"/>
    </row>
    <row r="229" spans="3:19" ht="15.75" customHeight="1" x14ac:dyDescent="0.35">
      <c r="C229" s="5"/>
      <c r="D229" s="5"/>
      <c r="Q229" s="12"/>
      <c r="R229" s="5"/>
      <c r="S229" s="9"/>
    </row>
    <row r="230" spans="3:19" ht="15.75" customHeight="1" x14ac:dyDescent="0.35">
      <c r="C230" s="5"/>
      <c r="D230" s="5"/>
      <c r="Q230" s="12"/>
      <c r="R230" s="5"/>
      <c r="S230" s="9"/>
    </row>
    <row r="231" spans="3:19" ht="15.75" customHeight="1" x14ac:dyDescent="0.35">
      <c r="C231" s="5"/>
      <c r="D231" s="5"/>
      <c r="Q231" s="12"/>
      <c r="R231" s="5"/>
      <c r="S231" s="9"/>
    </row>
    <row r="232" spans="3:19" ht="15.75" customHeight="1" x14ac:dyDescent="0.35">
      <c r="C232" s="5"/>
      <c r="D232" s="5"/>
      <c r="Q232" s="12"/>
      <c r="R232" s="5"/>
      <c r="S232" s="9"/>
    </row>
    <row r="233" spans="3:19" ht="15.75" customHeight="1" x14ac:dyDescent="0.35">
      <c r="C233" s="5"/>
      <c r="D233" s="5"/>
      <c r="Q233" s="12"/>
      <c r="R233" s="5"/>
      <c r="S233" s="9"/>
    </row>
    <row r="234" spans="3:19" ht="15.75" customHeight="1" x14ac:dyDescent="0.35">
      <c r="C234" s="5"/>
      <c r="D234" s="5"/>
      <c r="Q234" s="12"/>
      <c r="R234" s="5"/>
      <c r="S234" s="9"/>
    </row>
    <row r="235" spans="3:19" ht="15.75" customHeight="1" x14ac:dyDescent="0.35">
      <c r="C235" s="5"/>
      <c r="D235" s="5"/>
      <c r="Q235" s="12"/>
      <c r="R235" s="5"/>
      <c r="S235" s="9"/>
    </row>
    <row r="236" spans="3:19" ht="15.75" customHeight="1" x14ac:dyDescent="0.35">
      <c r="C236" s="5"/>
      <c r="D236" s="5"/>
      <c r="Q236" s="12"/>
      <c r="R236" s="5"/>
      <c r="S236" s="9"/>
    </row>
    <row r="237" spans="3:19" ht="15.75" customHeight="1" x14ac:dyDescent="0.35">
      <c r="C237" s="5"/>
      <c r="D237" s="5"/>
      <c r="Q237" s="12"/>
      <c r="R237" s="5"/>
      <c r="S237" s="9"/>
    </row>
    <row r="238" spans="3:19" ht="15.75" customHeight="1" x14ac:dyDescent="0.35">
      <c r="C238" s="5"/>
      <c r="D238" s="5"/>
      <c r="Q238" s="12"/>
      <c r="R238" s="5"/>
      <c r="S238" s="9"/>
    </row>
    <row r="239" spans="3:19" ht="15.75" customHeight="1" x14ac:dyDescent="0.35">
      <c r="C239" s="5"/>
      <c r="D239" s="5"/>
      <c r="Q239" s="12"/>
      <c r="R239" s="5"/>
      <c r="S239" s="9"/>
    </row>
    <row r="240" spans="3:19" ht="15.75" customHeight="1" x14ac:dyDescent="0.35">
      <c r="C240" s="5"/>
      <c r="D240" s="5"/>
      <c r="Q240" s="12"/>
      <c r="R240" s="5"/>
      <c r="S240" s="9"/>
    </row>
    <row r="241" spans="3:19" ht="15.75" customHeight="1" x14ac:dyDescent="0.35">
      <c r="C241" s="5"/>
      <c r="D241" s="5"/>
      <c r="Q241" s="12"/>
      <c r="R241" s="5"/>
      <c r="S241" s="9"/>
    </row>
    <row r="242" spans="3:19" ht="15.75" customHeight="1" x14ac:dyDescent="0.35">
      <c r="C242" s="5"/>
      <c r="D242" s="5"/>
      <c r="Q242" s="12"/>
      <c r="R242" s="5"/>
      <c r="S242" s="9"/>
    </row>
    <row r="243" spans="3:19" ht="15.75" customHeight="1" x14ac:dyDescent="0.35">
      <c r="C243" s="5"/>
      <c r="D243" s="5"/>
      <c r="Q243" s="12"/>
      <c r="R243" s="5"/>
      <c r="S243" s="9"/>
    </row>
    <row r="244" spans="3:19" ht="15.75" customHeight="1" x14ac:dyDescent="0.35">
      <c r="C244" s="5"/>
      <c r="D244" s="5"/>
      <c r="Q244" s="12"/>
      <c r="R244" s="5"/>
      <c r="S244" s="9"/>
    </row>
    <row r="245" spans="3:19" ht="15.75" customHeight="1" x14ac:dyDescent="0.35">
      <c r="C245" s="5"/>
      <c r="D245" s="5"/>
      <c r="Q245" s="12"/>
      <c r="R245" s="5"/>
      <c r="S245" s="9"/>
    </row>
    <row r="246" spans="3:19" ht="15.75" customHeight="1" x14ac:dyDescent="0.35">
      <c r="C246" s="5"/>
      <c r="D246" s="5"/>
      <c r="Q246" s="12"/>
      <c r="R246" s="5"/>
      <c r="S246" s="9"/>
    </row>
    <row r="247" spans="3:19" ht="15.75" customHeight="1" x14ac:dyDescent="0.35">
      <c r="C247" s="5"/>
      <c r="D247" s="5"/>
      <c r="Q247" s="12"/>
      <c r="R247" s="5"/>
      <c r="S247" s="9"/>
    </row>
    <row r="248" spans="3:19" ht="15.75" customHeight="1" x14ac:dyDescent="0.35">
      <c r="C248" s="5"/>
      <c r="D248" s="5"/>
      <c r="Q248" s="12"/>
      <c r="R248" s="5"/>
      <c r="S248" s="9"/>
    </row>
    <row r="249" spans="3:19" ht="15.75" customHeight="1" x14ac:dyDescent="0.35">
      <c r="C249" s="5"/>
      <c r="D249" s="5"/>
      <c r="Q249" s="12"/>
      <c r="R249" s="5"/>
      <c r="S249" s="9"/>
    </row>
    <row r="250" spans="3:19" ht="15.75" customHeight="1" x14ac:dyDescent="0.35">
      <c r="C250" s="5"/>
      <c r="D250" s="5"/>
      <c r="Q250" s="12"/>
      <c r="R250" s="5"/>
      <c r="S250" s="9"/>
    </row>
    <row r="251" spans="3:19" ht="15.75" customHeight="1" x14ac:dyDescent="0.35">
      <c r="C251" s="5"/>
      <c r="D251" s="5"/>
      <c r="Q251" s="12"/>
      <c r="R251" s="5"/>
      <c r="S251" s="9"/>
    </row>
    <row r="252" spans="3:19" ht="15.75" customHeight="1" x14ac:dyDescent="0.35">
      <c r="C252" s="5"/>
      <c r="D252" s="5"/>
      <c r="Q252" s="12"/>
      <c r="R252" s="5"/>
      <c r="S252" s="9"/>
    </row>
    <row r="253" spans="3:19" ht="15.75" customHeight="1" x14ac:dyDescent="0.35">
      <c r="C253" s="5"/>
      <c r="D253" s="5"/>
      <c r="Q253" s="12"/>
      <c r="R253" s="5"/>
      <c r="S253" s="9"/>
    </row>
    <row r="254" spans="3:19" ht="15.75" customHeight="1" x14ac:dyDescent="0.35">
      <c r="C254" s="5"/>
      <c r="D254" s="5"/>
      <c r="Q254" s="12"/>
      <c r="R254" s="5"/>
      <c r="S254" s="9"/>
    </row>
    <row r="255" spans="3:19" ht="15.75" customHeight="1" x14ac:dyDescent="0.35">
      <c r="C255" s="5"/>
      <c r="D255" s="5"/>
      <c r="Q255" s="12"/>
      <c r="R255" s="5"/>
      <c r="S255" s="9"/>
    </row>
    <row r="256" spans="3:19" ht="15.75" customHeight="1" x14ac:dyDescent="0.35">
      <c r="C256" s="5"/>
      <c r="D256" s="5"/>
      <c r="Q256" s="12"/>
      <c r="R256" s="5"/>
      <c r="S256" s="9"/>
    </row>
    <row r="257" spans="3:19" ht="15.75" customHeight="1" x14ac:dyDescent="0.35">
      <c r="C257" s="5"/>
      <c r="D257" s="5"/>
      <c r="Q257" s="12"/>
      <c r="R257" s="5"/>
      <c r="S257" s="9"/>
    </row>
    <row r="258" spans="3:19" ht="15.75" customHeight="1" x14ac:dyDescent="0.35">
      <c r="C258" s="5"/>
      <c r="D258" s="5"/>
      <c r="Q258" s="12"/>
      <c r="R258" s="5"/>
      <c r="S258" s="9"/>
    </row>
    <row r="259" spans="3:19" ht="15.75" customHeight="1" x14ac:dyDescent="0.35">
      <c r="C259" s="5"/>
      <c r="D259" s="5"/>
      <c r="Q259" s="12"/>
      <c r="R259" s="5"/>
      <c r="S259" s="9"/>
    </row>
    <row r="260" spans="3:19" ht="15.75" customHeight="1" x14ac:dyDescent="0.35">
      <c r="C260" s="5"/>
      <c r="D260" s="5"/>
      <c r="Q260" s="12"/>
      <c r="R260" s="5"/>
      <c r="S260" s="9"/>
    </row>
    <row r="261" spans="3:19" ht="15.75" customHeight="1" x14ac:dyDescent="0.35">
      <c r="C261" s="5"/>
      <c r="D261" s="5"/>
      <c r="Q261" s="12"/>
      <c r="R261" s="5"/>
      <c r="S261" s="9"/>
    </row>
    <row r="262" spans="3:19" ht="15.75" customHeight="1" x14ac:dyDescent="0.35">
      <c r="C262" s="5"/>
      <c r="D262" s="5"/>
      <c r="Q262" s="12"/>
      <c r="R262" s="5"/>
      <c r="S262" s="9"/>
    </row>
    <row r="263" spans="3:19" ht="15.75" customHeight="1" x14ac:dyDescent="0.35">
      <c r="C263" s="5"/>
      <c r="D263" s="5"/>
      <c r="Q263" s="12"/>
      <c r="R263" s="5"/>
      <c r="S263" s="9"/>
    </row>
    <row r="264" spans="3:19" ht="15.75" customHeight="1" x14ac:dyDescent="0.35">
      <c r="C264" s="5"/>
      <c r="D264" s="5"/>
      <c r="Q264" s="12"/>
      <c r="R264" s="5"/>
      <c r="S264" s="9"/>
    </row>
    <row r="265" spans="3:19" ht="15.75" customHeight="1" x14ac:dyDescent="0.35">
      <c r="C265" s="5"/>
      <c r="D265" s="5"/>
      <c r="Q265" s="12"/>
      <c r="R265" s="5"/>
      <c r="S265" s="9"/>
    </row>
    <row r="266" spans="3:19" ht="15.75" customHeight="1" x14ac:dyDescent="0.35">
      <c r="C266" s="5"/>
      <c r="D266" s="5"/>
      <c r="Q266" s="12"/>
      <c r="R266" s="5"/>
      <c r="S266" s="9"/>
    </row>
    <row r="267" spans="3:19" ht="15.75" customHeight="1" x14ac:dyDescent="0.35">
      <c r="C267" s="5"/>
      <c r="D267" s="5"/>
      <c r="Q267" s="12"/>
      <c r="R267" s="5"/>
      <c r="S267" s="9"/>
    </row>
    <row r="268" spans="3:19" ht="15.75" customHeight="1" x14ac:dyDescent="0.35">
      <c r="C268" s="5"/>
      <c r="D268" s="5"/>
      <c r="Q268" s="12"/>
      <c r="R268" s="5"/>
      <c r="S268" s="9"/>
    </row>
    <row r="269" spans="3:19" ht="15.75" customHeight="1" x14ac:dyDescent="0.35">
      <c r="C269" s="5"/>
      <c r="D269" s="5"/>
      <c r="Q269" s="12"/>
      <c r="R269" s="5"/>
      <c r="S269" s="9"/>
    </row>
    <row r="270" spans="3:19" ht="15.75" customHeight="1" x14ac:dyDescent="0.35">
      <c r="C270" s="5"/>
      <c r="D270" s="5"/>
      <c r="Q270" s="12"/>
      <c r="R270" s="5"/>
      <c r="S270" s="9"/>
    </row>
    <row r="271" spans="3:19" ht="15.75" customHeight="1" x14ac:dyDescent="0.35">
      <c r="C271" s="5"/>
      <c r="D271" s="5"/>
      <c r="Q271" s="12"/>
      <c r="R271" s="5"/>
      <c r="S271" s="9"/>
    </row>
    <row r="272" spans="3:19" ht="15.75" customHeight="1" x14ac:dyDescent="0.35">
      <c r="C272" s="5"/>
      <c r="D272" s="5"/>
      <c r="Q272" s="12"/>
      <c r="R272" s="5"/>
      <c r="S272" s="9"/>
    </row>
    <row r="273" spans="3:19" ht="15.75" customHeight="1" x14ac:dyDescent="0.35">
      <c r="C273" s="5"/>
      <c r="D273" s="5"/>
      <c r="Q273" s="12"/>
      <c r="R273" s="5"/>
      <c r="S273" s="9"/>
    </row>
    <row r="274" spans="3:19" ht="15.75" customHeight="1" x14ac:dyDescent="0.35">
      <c r="C274" s="5"/>
      <c r="D274" s="5"/>
      <c r="Q274" s="12"/>
      <c r="R274" s="5"/>
      <c r="S274" s="9"/>
    </row>
    <row r="275" spans="3:19" ht="15.75" customHeight="1" x14ac:dyDescent="0.35">
      <c r="C275" s="5"/>
      <c r="D275" s="5"/>
      <c r="Q275" s="12"/>
      <c r="R275" s="5"/>
      <c r="S275" s="9"/>
    </row>
    <row r="276" spans="3:19" ht="15.75" customHeight="1" x14ac:dyDescent="0.35">
      <c r="C276" s="5"/>
      <c r="D276" s="5"/>
      <c r="Q276" s="12"/>
      <c r="R276" s="5"/>
      <c r="S276" s="9"/>
    </row>
    <row r="277" spans="3:19" ht="15.75" customHeight="1" x14ac:dyDescent="0.35">
      <c r="C277" s="5"/>
      <c r="D277" s="5"/>
      <c r="Q277" s="12"/>
      <c r="R277" s="5"/>
      <c r="S277" s="9"/>
    </row>
    <row r="278" spans="3:19" ht="15.75" customHeight="1" x14ac:dyDescent="0.35">
      <c r="C278" s="5"/>
      <c r="D278" s="5"/>
      <c r="Q278" s="12"/>
      <c r="R278" s="5"/>
      <c r="S278" s="9"/>
    </row>
    <row r="279" spans="3:19" ht="15.75" customHeight="1" x14ac:dyDescent="0.35">
      <c r="C279" s="5"/>
      <c r="D279" s="5"/>
      <c r="Q279" s="12"/>
      <c r="R279" s="5"/>
      <c r="S279" s="9"/>
    </row>
    <row r="280" spans="3:19" ht="15.75" customHeight="1" x14ac:dyDescent="0.35">
      <c r="C280" s="5"/>
      <c r="D280" s="5"/>
      <c r="Q280" s="12"/>
      <c r="R280" s="5"/>
      <c r="S280" s="9"/>
    </row>
    <row r="281" spans="3:19" ht="15.75" customHeight="1" x14ac:dyDescent="0.35">
      <c r="C281" s="5"/>
      <c r="D281" s="5"/>
      <c r="Q281" s="12"/>
      <c r="R281" s="5"/>
      <c r="S281" s="9"/>
    </row>
    <row r="282" spans="3:19" ht="15.75" customHeight="1" x14ac:dyDescent="0.35">
      <c r="C282" s="5"/>
      <c r="D282" s="5"/>
      <c r="Q282" s="12"/>
      <c r="R282" s="5"/>
      <c r="S282" s="9"/>
    </row>
    <row r="283" spans="3:19" ht="15.75" customHeight="1" x14ac:dyDescent="0.35">
      <c r="C283" s="5"/>
      <c r="D283" s="5"/>
      <c r="Q283" s="12"/>
      <c r="R283" s="5"/>
      <c r="S283" s="9"/>
    </row>
    <row r="284" spans="3:19" ht="15.75" customHeight="1" x14ac:dyDescent="0.35">
      <c r="C284" s="5"/>
      <c r="D284" s="5"/>
      <c r="Q284" s="12"/>
      <c r="R284" s="5"/>
      <c r="S284" s="9"/>
    </row>
    <row r="285" spans="3:19" ht="15.75" customHeight="1" x14ac:dyDescent="0.35">
      <c r="C285" s="5"/>
      <c r="D285" s="5"/>
      <c r="Q285" s="12"/>
      <c r="R285" s="5"/>
      <c r="S285" s="9"/>
    </row>
    <row r="286" spans="3:19" ht="15.75" customHeight="1" x14ac:dyDescent="0.35">
      <c r="C286" s="5"/>
      <c r="D286" s="5"/>
      <c r="Q286" s="12"/>
      <c r="R286" s="5"/>
      <c r="S286" s="9"/>
    </row>
    <row r="287" spans="3:19" ht="15.75" customHeight="1" x14ac:dyDescent="0.35">
      <c r="C287" s="5"/>
      <c r="D287" s="5"/>
      <c r="Q287" s="12"/>
      <c r="R287" s="5"/>
      <c r="S287" s="9"/>
    </row>
    <row r="288" spans="3:19" ht="15.75" customHeight="1" x14ac:dyDescent="0.35">
      <c r="C288" s="5"/>
      <c r="D288" s="5"/>
      <c r="Q288" s="12"/>
      <c r="R288" s="5"/>
      <c r="S288" s="9"/>
    </row>
    <row r="289" spans="3:19" ht="15.75" customHeight="1" x14ac:dyDescent="0.35">
      <c r="C289" s="5"/>
      <c r="D289" s="5"/>
      <c r="Q289" s="12"/>
      <c r="R289" s="5"/>
      <c r="S289" s="9"/>
    </row>
    <row r="290" spans="3:19" ht="15.75" customHeight="1" x14ac:dyDescent="0.35">
      <c r="C290" s="5"/>
      <c r="D290" s="5"/>
      <c r="Q290" s="12"/>
      <c r="R290" s="5"/>
      <c r="S290" s="9"/>
    </row>
    <row r="291" spans="3:19" ht="15.75" customHeight="1" x14ac:dyDescent="0.35">
      <c r="C291" s="5"/>
      <c r="D291" s="5"/>
      <c r="Q291" s="12"/>
      <c r="R291" s="5"/>
      <c r="S291" s="9"/>
    </row>
    <row r="292" spans="3:19" ht="15.75" customHeight="1" x14ac:dyDescent="0.35">
      <c r="C292" s="5"/>
      <c r="D292" s="5"/>
      <c r="Q292" s="12"/>
      <c r="R292" s="5"/>
      <c r="S292" s="9"/>
    </row>
    <row r="293" spans="3:19" ht="15.75" customHeight="1" x14ac:dyDescent="0.35">
      <c r="C293" s="5"/>
      <c r="D293" s="5"/>
      <c r="Q293" s="12"/>
      <c r="R293" s="5"/>
      <c r="S293" s="9"/>
    </row>
    <row r="294" spans="3:19" ht="15.75" customHeight="1" x14ac:dyDescent="0.35">
      <c r="C294" s="5"/>
      <c r="D294" s="5"/>
      <c r="Q294" s="12"/>
      <c r="R294" s="5"/>
      <c r="S294" s="9"/>
    </row>
    <row r="295" spans="3:19" ht="15.75" customHeight="1" x14ac:dyDescent="0.35">
      <c r="C295" s="5"/>
      <c r="D295" s="5"/>
      <c r="Q295" s="12"/>
      <c r="R295" s="5"/>
      <c r="S295" s="9"/>
    </row>
    <row r="296" spans="3:19" ht="15.75" customHeight="1" x14ac:dyDescent="0.35">
      <c r="C296" s="5"/>
      <c r="D296" s="5"/>
      <c r="Q296" s="12"/>
      <c r="R296" s="5"/>
      <c r="S296" s="9"/>
    </row>
    <row r="297" spans="3:19" ht="15.75" customHeight="1" x14ac:dyDescent="0.35">
      <c r="C297" s="5"/>
      <c r="D297" s="5"/>
      <c r="Q297" s="12"/>
      <c r="R297" s="5"/>
      <c r="S297" s="9"/>
    </row>
    <row r="298" spans="3:19" ht="15.75" customHeight="1" x14ac:dyDescent="0.35">
      <c r="C298" s="5"/>
      <c r="D298" s="5"/>
      <c r="Q298" s="12"/>
      <c r="R298" s="5"/>
      <c r="S298" s="9"/>
    </row>
    <row r="299" spans="3:19" ht="15.75" customHeight="1" x14ac:dyDescent="0.35">
      <c r="C299" s="5"/>
      <c r="D299" s="5"/>
      <c r="Q299" s="12"/>
      <c r="R299" s="5"/>
      <c r="S299" s="9"/>
    </row>
    <row r="300" spans="3:19" ht="15.75" customHeight="1" x14ac:dyDescent="0.35">
      <c r="C300" s="5"/>
      <c r="D300" s="5"/>
      <c r="Q300" s="12"/>
      <c r="R300" s="5"/>
      <c r="S300" s="9"/>
    </row>
    <row r="301" spans="3:19" ht="15.75" customHeight="1" x14ac:dyDescent="0.35">
      <c r="C301" s="5"/>
      <c r="D301" s="5"/>
      <c r="Q301" s="12"/>
      <c r="R301" s="5"/>
      <c r="S301" s="9"/>
    </row>
    <row r="302" spans="3:19" ht="15.75" customHeight="1" x14ac:dyDescent="0.35">
      <c r="C302" s="5"/>
      <c r="D302" s="5"/>
      <c r="Q302" s="12"/>
      <c r="R302" s="5"/>
      <c r="S302" s="9"/>
    </row>
    <row r="303" spans="3:19" ht="15.75" customHeight="1" x14ac:dyDescent="0.35">
      <c r="C303" s="5"/>
      <c r="D303" s="5"/>
      <c r="Q303" s="12"/>
      <c r="R303" s="5"/>
      <c r="S303" s="9"/>
    </row>
    <row r="304" spans="3:19" ht="15.75" customHeight="1" x14ac:dyDescent="0.35">
      <c r="C304" s="5"/>
      <c r="D304" s="5"/>
      <c r="Q304" s="12"/>
      <c r="R304" s="5"/>
      <c r="S304" s="9"/>
    </row>
    <row r="305" spans="3:19" ht="15.75" customHeight="1" x14ac:dyDescent="0.35">
      <c r="C305" s="5"/>
      <c r="D305" s="5"/>
      <c r="Q305" s="12"/>
      <c r="R305" s="5"/>
      <c r="S305" s="9"/>
    </row>
    <row r="306" spans="3:19" ht="15.75" customHeight="1" x14ac:dyDescent="0.35">
      <c r="C306" s="5"/>
      <c r="D306" s="5"/>
      <c r="Q306" s="12"/>
      <c r="R306" s="5"/>
      <c r="S306" s="9"/>
    </row>
    <row r="307" spans="3:19" ht="15.75" customHeight="1" x14ac:dyDescent="0.35">
      <c r="C307" s="5"/>
      <c r="D307" s="5"/>
      <c r="Q307" s="12"/>
      <c r="R307" s="5"/>
      <c r="S307" s="9"/>
    </row>
    <row r="308" spans="3:19" ht="15.75" customHeight="1" x14ac:dyDescent="0.35">
      <c r="C308" s="5"/>
      <c r="D308" s="5"/>
      <c r="Q308" s="12"/>
      <c r="R308" s="5"/>
      <c r="S308" s="9"/>
    </row>
    <row r="309" spans="3:19" ht="15.75" customHeight="1" x14ac:dyDescent="0.35">
      <c r="C309" s="5"/>
      <c r="D309" s="5"/>
      <c r="Q309" s="12"/>
      <c r="R309" s="5"/>
      <c r="S309" s="9"/>
    </row>
    <row r="310" spans="3:19" ht="15.75" customHeight="1" x14ac:dyDescent="0.35">
      <c r="C310" s="5"/>
      <c r="D310" s="5"/>
      <c r="Q310" s="12"/>
      <c r="R310" s="5"/>
      <c r="S310" s="9"/>
    </row>
    <row r="311" spans="3:19" ht="15.75" customHeight="1" x14ac:dyDescent="0.35">
      <c r="C311" s="5"/>
      <c r="D311" s="5"/>
      <c r="Q311" s="12"/>
      <c r="R311" s="5"/>
      <c r="S311" s="9"/>
    </row>
    <row r="312" spans="3:19" ht="15.75" customHeight="1" x14ac:dyDescent="0.35">
      <c r="C312" s="5"/>
      <c r="D312" s="5"/>
      <c r="Q312" s="12"/>
      <c r="R312" s="5"/>
      <c r="S312" s="9"/>
    </row>
    <row r="313" spans="3:19" ht="15.75" customHeight="1" x14ac:dyDescent="0.35">
      <c r="C313" s="5"/>
      <c r="D313" s="5"/>
      <c r="Q313" s="12"/>
      <c r="R313" s="5"/>
      <c r="S313" s="9"/>
    </row>
    <row r="314" spans="3:19" ht="15.75" customHeight="1" x14ac:dyDescent="0.35">
      <c r="C314" s="5"/>
      <c r="D314" s="5"/>
      <c r="Q314" s="12"/>
      <c r="R314" s="5"/>
      <c r="S314" s="9"/>
    </row>
    <row r="315" spans="3:19" ht="15.75" customHeight="1" x14ac:dyDescent="0.35">
      <c r="C315" s="5"/>
      <c r="D315" s="5"/>
      <c r="Q315" s="12"/>
      <c r="R315" s="5"/>
      <c r="S315" s="9"/>
    </row>
    <row r="316" spans="3:19" ht="15.75" customHeight="1" x14ac:dyDescent="0.35">
      <c r="C316" s="5"/>
      <c r="D316" s="5"/>
      <c r="Q316" s="12"/>
      <c r="R316" s="5"/>
      <c r="S316" s="9"/>
    </row>
    <row r="317" spans="3:19" ht="15.75" customHeight="1" x14ac:dyDescent="0.35">
      <c r="C317" s="5"/>
      <c r="D317" s="5"/>
      <c r="Q317" s="12"/>
      <c r="R317" s="5"/>
      <c r="S317" s="9"/>
    </row>
    <row r="318" spans="3:19" ht="15.75" customHeight="1" x14ac:dyDescent="0.35">
      <c r="C318" s="5"/>
      <c r="D318" s="5"/>
      <c r="Q318" s="12"/>
      <c r="R318" s="5"/>
      <c r="S318" s="9"/>
    </row>
    <row r="319" spans="3:19" ht="15.75" customHeight="1" x14ac:dyDescent="0.35">
      <c r="C319" s="5"/>
      <c r="D319" s="5"/>
      <c r="Q319" s="12"/>
      <c r="R319" s="5"/>
      <c r="S319" s="9"/>
    </row>
    <row r="320" spans="3:19" ht="15.75" customHeight="1" x14ac:dyDescent="0.35">
      <c r="C320" s="5"/>
      <c r="D320" s="5"/>
      <c r="Q320" s="12"/>
      <c r="R320" s="5"/>
      <c r="S320" s="9"/>
    </row>
    <row r="321" spans="3:19" ht="15.75" customHeight="1" x14ac:dyDescent="0.35">
      <c r="C321" s="5"/>
      <c r="D321" s="5"/>
      <c r="Q321" s="12"/>
      <c r="R321" s="5"/>
      <c r="S321" s="9"/>
    </row>
    <row r="322" spans="3:19" ht="15.75" customHeight="1" x14ac:dyDescent="0.35">
      <c r="C322" s="5"/>
      <c r="D322" s="5"/>
      <c r="Q322" s="12"/>
      <c r="R322" s="5"/>
      <c r="S322" s="9"/>
    </row>
    <row r="323" spans="3:19" ht="15.75" customHeight="1" x14ac:dyDescent="0.35">
      <c r="C323" s="5"/>
      <c r="D323" s="5"/>
      <c r="Q323" s="12"/>
      <c r="R323" s="5"/>
      <c r="S323" s="9"/>
    </row>
    <row r="324" spans="3:19" ht="15.75" customHeight="1" x14ac:dyDescent="0.35">
      <c r="C324" s="5"/>
      <c r="D324" s="5"/>
      <c r="Q324" s="12"/>
      <c r="R324" s="5"/>
      <c r="S324" s="9"/>
    </row>
    <row r="325" spans="3:19" ht="15.75" customHeight="1" x14ac:dyDescent="0.35">
      <c r="C325" s="5"/>
      <c r="D325" s="5"/>
      <c r="Q325" s="12"/>
      <c r="R325" s="5"/>
      <c r="S325" s="9"/>
    </row>
    <row r="326" spans="3:19" ht="15.75" customHeight="1" x14ac:dyDescent="0.35">
      <c r="C326" s="5"/>
      <c r="D326" s="5"/>
      <c r="Q326" s="12"/>
      <c r="R326" s="5"/>
      <c r="S326" s="9"/>
    </row>
    <row r="327" spans="3:19" ht="15.75" customHeight="1" x14ac:dyDescent="0.35">
      <c r="C327" s="5"/>
      <c r="D327" s="5"/>
      <c r="Q327" s="12"/>
      <c r="R327" s="5"/>
      <c r="S327" s="9"/>
    </row>
    <row r="328" spans="3:19" ht="15.75" customHeight="1" x14ac:dyDescent="0.35">
      <c r="C328" s="5"/>
      <c r="D328" s="5"/>
      <c r="Q328" s="12"/>
      <c r="R328" s="5"/>
      <c r="S328" s="9"/>
    </row>
    <row r="329" spans="3:19" ht="15.75" customHeight="1" x14ac:dyDescent="0.35">
      <c r="C329" s="5"/>
      <c r="D329" s="5"/>
      <c r="Q329" s="12"/>
      <c r="R329" s="5"/>
      <c r="S329" s="9"/>
    </row>
    <row r="330" spans="3:19" ht="15.75" customHeight="1" x14ac:dyDescent="0.35">
      <c r="C330" s="5"/>
      <c r="D330" s="5"/>
      <c r="Q330" s="12"/>
      <c r="R330" s="5"/>
      <c r="S330" s="9"/>
    </row>
    <row r="331" spans="3:19" ht="15.75" customHeight="1" x14ac:dyDescent="0.35">
      <c r="C331" s="5"/>
      <c r="D331" s="5"/>
      <c r="Q331" s="12"/>
      <c r="R331" s="5"/>
      <c r="S331" s="9"/>
    </row>
    <row r="332" spans="3:19" ht="15.75" customHeight="1" x14ac:dyDescent="0.35">
      <c r="C332" s="5"/>
      <c r="D332" s="5"/>
      <c r="Q332" s="12"/>
      <c r="R332" s="5"/>
      <c r="S332" s="9"/>
    </row>
    <row r="333" spans="3:19" ht="15.75" customHeight="1" x14ac:dyDescent="0.35">
      <c r="C333" s="5"/>
      <c r="D333" s="5"/>
      <c r="Q333" s="12"/>
      <c r="R333" s="5"/>
      <c r="S333" s="9"/>
    </row>
    <row r="334" spans="3:19" ht="15.75" customHeight="1" x14ac:dyDescent="0.35">
      <c r="C334" s="5"/>
      <c r="D334" s="5"/>
      <c r="Q334" s="12"/>
      <c r="R334" s="5"/>
      <c r="S334" s="9"/>
    </row>
    <row r="335" spans="3:19" ht="15.75" customHeight="1" x14ac:dyDescent="0.35">
      <c r="C335" s="5"/>
      <c r="D335" s="5"/>
      <c r="Q335" s="12"/>
      <c r="R335" s="5"/>
      <c r="S335" s="9"/>
    </row>
    <row r="336" spans="3:19" ht="15.75" customHeight="1" x14ac:dyDescent="0.35">
      <c r="C336" s="5"/>
      <c r="D336" s="5"/>
      <c r="Q336" s="12"/>
      <c r="R336" s="5"/>
      <c r="S336" s="9"/>
    </row>
    <row r="337" spans="3:19" ht="15.75" customHeight="1" x14ac:dyDescent="0.35">
      <c r="C337" s="5"/>
      <c r="D337" s="5"/>
      <c r="Q337" s="12"/>
      <c r="R337" s="5"/>
      <c r="S337" s="9"/>
    </row>
    <row r="338" spans="3:19" ht="15.75" customHeight="1" x14ac:dyDescent="0.35">
      <c r="C338" s="5"/>
      <c r="D338" s="5"/>
      <c r="Q338" s="12"/>
      <c r="R338" s="5"/>
      <c r="S338" s="9"/>
    </row>
    <row r="339" spans="3:19" ht="15.75" customHeight="1" x14ac:dyDescent="0.35">
      <c r="C339" s="5"/>
      <c r="D339" s="5"/>
      <c r="Q339" s="12"/>
      <c r="R339" s="5"/>
      <c r="S339" s="9"/>
    </row>
    <row r="340" spans="3:19" ht="15.75" customHeight="1" x14ac:dyDescent="0.35">
      <c r="C340" s="5"/>
      <c r="D340" s="5"/>
      <c r="Q340" s="12"/>
      <c r="R340" s="5"/>
      <c r="S340" s="9"/>
    </row>
    <row r="341" spans="3:19" ht="15.75" customHeight="1" x14ac:dyDescent="0.35">
      <c r="C341" s="5"/>
      <c r="D341" s="5"/>
      <c r="Q341" s="12"/>
      <c r="R341" s="5"/>
      <c r="S341" s="9"/>
    </row>
    <row r="342" spans="3:19" ht="15.75" customHeight="1" x14ac:dyDescent="0.35">
      <c r="C342" s="5"/>
      <c r="D342" s="5"/>
      <c r="Q342" s="12"/>
      <c r="R342" s="5"/>
      <c r="S342" s="9"/>
    </row>
    <row r="343" spans="3:19" ht="15.75" customHeight="1" x14ac:dyDescent="0.35">
      <c r="C343" s="5"/>
      <c r="D343" s="5"/>
      <c r="Q343" s="12"/>
      <c r="R343" s="5"/>
      <c r="S343" s="9"/>
    </row>
    <row r="344" spans="3:19" ht="15.75" customHeight="1" x14ac:dyDescent="0.35">
      <c r="C344" s="5"/>
      <c r="D344" s="5"/>
      <c r="Q344" s="12"/>
      <c r="R344" s="5"/>
      <c r="S344" s="9"/>
    </row>
    <row r="345" spans="3:19" ht="15.75" customHeight="1" x14ac:dyDescent="0.35">
      <c r="C345" s="5"/>
      <c r="D345" s="5"/>
      <c r="Q345" s="12"/>
      <c r="R345" s="5"/>
      <c r="S345" s="9"/>
    </row>
    <row r="346" spans="3:19" ht="15.75" customHeight="1" x14ac:dyDescent="0.35">
      <c r="C346" s="5"/>
      <c r="D346" s="5"/>
      <c r="Q346" s="12"/>
      <c r="R346" s="5"/>
      <c r="S346" s="9"/>
    </row>
    <row r="347" spans="3:19" ht="15.75" customHeight="1" x14ac:dyDescent="0.35">
      <c r="C347" s="5"/>
      <c r="D347" s="5"/>
      <c r="Q347" s="12"/>
      <c r="R347" s="5"/>
      <c r="S347" s="9"/>
    </row>
    <row r="348" spans="3:19" ht="15.75" customHeight="1" x14ac:dyDescent="0.35">
      <c r="C348" s="5"/>
      <c r="D348" s="5"/>
      <c r="Q348" s="12"/>
      <c r="R348" s="5"/>
      <c r="S348" s="9"/>
    </row>
    <row r="349" spans="3:19" ht="15.75" customHeight="1" x14ac:dyDescent="0.35">
      <c r="C349" s="5"/>
      <c r="D349" s="5"/>
      <c r="Q349" s="12"/>
      <c r="R349" s="5"/>
      <c r="S349" s="9"/>
    </row>
    <row r="350" spans="3:19" ht="15.75" customHeight="1" x14ac:dyDescent="0.35">
      <c r="C350" s="5"/>
      <c r="D350" s="5"/>
      <c r="Q350" s="12"/>
      <c r="R350" s="5"/>
      <c r="S350" s="9"/>
    </row>
    <row r="351" spans="3:19" ht="15.75" customHeight="1" x14ac:dyDescent="0.35">
      <c r="C351" s="5"/>
      <c r="D351" s="5"/>
      <c r="Q351" s="12"/>
      <c r="R351" s="5"/>
      <c r="S351" s="9"/>
    </row>
    <row r="352" spans="3:19" ht="15.75" customHeight="1" x14ac:dyDescent="0.35">
      <c r="C352" s="5"/>
      <c r="D352" s="5"/>
      <c r="Q352" s="12"/>
      <c r="R352" s="5"/>
      <c r="S352" s="9"/>
    </row>
    <row r="353" spans="3:19" ht="15.75" customHeight="1" x14ac:dyDescent="0.35">
      <c r="C353" s="5"/>
      <c r="D353" s="5"/>
      <c r="Q353" s="12"/>
      <c r="R353" s="5"/>
      <c r="S353" s="9"/>
    </row>
    <row r="354" spans="3:19" ht="15.75" customHeight="1" x14ac:dyDescent="0.35">
      <c r="C354" s="5"/>
      <c r="D354" s="5"/>
      <c r="Q354" s="12"/>
      <c r="R354" s="5"/>
      <c r="S354" s="9"/>
    </row>
    <row r="355" spans="3:19" ht="15.75" customHeight="1" x14ac:dyDescent="0.35">
      <c r="C355" s="5"/>
      <c r="D355" s="5"/>
      <c r="Q355" s="12"/>
      <c r="R355" s="5"/>
      <c r="S355" s="9"/>
    </row>
    <row r="356" spans="3:19" ht="15.75" customHeight="1" x14ac:dyDescent="0.35">
      <c r="C356" s="5"/>
      <c r="D356" s="5"/>
      <c r="Q356" s="12"/>
      <c r="R356" s="5"/>
      <c r="S356" s="9"/>
    </row>
    <row r="357" spans="3:19" ht="15.75" customHeight="1" x14ac:dyDescent="0.35">
      <c r="C357" s="5"/>
      <c r="D357" s="5"/>
      <c r="Q357" s="12"/>
      <c r="R357" s="5"/>
      <c r="S357" s="9"/>
    </row>
    <row r="358" spans="3:19" ht="15.75" customHeight="1" x14ac:dyDescent="0.35">
      <c r="C358" s="5"/>
      <c r="D358" s="5"/>
      <c r="Q358" s="12"/>
      <c r="R358" s="5"/>
      <c r="S358" s="9"/>
    </row>
    <row r="359" spans="3:19" ht="15.75" customHeight="1" x14ac:dyDescent="0.35">
      <c r="C359" s="5"/>
      <c r="D359" s="5"/>
      <c r="Q359" s="12"/>
      <c r="R359" s="5"/>
      <c r="S359" s="9"/>
    </row>
    <row r="360" spans="3:19" ht="15.75" customHeight="1" x14ac:dyDescent="0.35">
      <c r="C360" s="5"/>
      <c r="D360" s="5"/>
      <c r="Q360" s="12"/>
      <c r="R360" s="5"/>
      <c r="S360" s="9"/>
    </row>
    <row r="361" spans="3:19" ht="15.75" customHeight="1" x14ac:dyDescent="0.35">
      <c r="C361" s="5"/>
      <c r="D361" s="5"/>
      <c r="Q361" s="12"/>
      <c r="R361" s="5"/>
      <c r="S361" s="9"/>
    </row>
    <row r="362" spans="3:19" ht="15.75" customHeight="1" x14ac:dyDescent="0.35">
      <c r="C362" s="5"/>
      <c r="D362" s="5"/>
      <c r="Q362" s="12"/>
      <c r="R362" s="5"/>
      <c r="S362" s="9"/>
    </row>
    <row r="363" spans="3:19" ht="15.75" customHeight="1" x14ac:dyDescent="0.35">
      <c r="C363" s="5"/>
      <c r="D363" s="5"/>
      <c r="Q363" s="12"/>
      <c r="R363" s="5"/>
      <c r="S363" s="9"/>
    </row>
    <row r="364" spans="3:19" ht="15.75" customHeight="1" x14ac:dyDescent="0.35">
      <c r="C364" s="5"/>
      <c r="D364" s="5"/>
      <c r="Q364" s="12"/>
      <c r="R364" s="5"/>
      <c r="S364" s="9"/>
    </row>
    <row r="365" spans="3:19" ht="15.75" customHeight="1" x14ac:dyDescent="0.35">
      <c r="C365" s="5"/>
      <c r="D365" s="5"/>
      <c r="Q365" s="12"/>
      <c r="R365" s="5"/>
      <c r="S365" s="9"/>
    </row>
    <row r="366" spans="3:19" ht="15.75" customHeight="1" x14ac:dyDescent="0.35">
      <c r="C366" s="5"/>
      <c r="D366" s="5"/>
      <c r="Q366" s="12"/>
      <c r="R366" s="5"/>
      <c r="S366" s="9"/>
    </row>
    <row r="367" spans="3:19" ht="15.75" customHeight="1" x14ac:dyDescent="0.35">
      <c r="C367" s="5"/>
      <c r="D367" s="5"/>
      <c r="Q367" s="12"/>
      <c r="R367" s="5"/>
      <c r="S367" s="9"/>
    </row>
    <row r="368" spans="3:19" ht="15.75" customHeight="1" x14ac:dyDescent="0.35">
      <c r="C368" s="5"/>
      <c r="D368" s="5"/>
      <c r="Q368" s="12"/>
      <c r="R368" s="5"/>
      <c r="S368" s="9"/>
    </row>
    <row r="369" spans="3:19" ht="15.75" customHeight="1" x14ac:dyDescent="0.35">
      <c r="C369" s="5"/>
      <c r="D369" s="5"/>
      <c r="Q369" s="12"/>
      <c r="R369" s="5"/>
      <c r="S369" s="9"/>
    </row>
    <row r="370" spans="3:19" ht="15.75" customHeight="1" x14ac:dyDescent="0.35">
      <c r="C370" s="5"/>
      <c r="D370" s="5"/>
      <c r="Q370" s="12"/>
      <c r="R370" s="5"/>
      <c r="S370" s="9"/>
    </row>
    <row r="371" spans="3:19" ht="15.75" customHeight="1" x14ac:dyDescent="0.35">
      <c r="C371" s="5"/>
      <c r="D371" s="5"/>
      <c r="Q371" s="12"/>
      <c r="R371" s="5"/>
      <c r="S371" s="9"/>
    </row>
    <row r="372" spans="3:19" ht="15.75" customHeight="1" x14ac:dyDescent="0.35">
      <c r="C372" s="5"/>
      <c r="D372" s="5"/>
      <c r="Q372" s="12"/>
      <c r="R372" s="5"/>
      <c r="S372" s="9"/>
    </row>
    <row r="373" spans="3:19" ht="15.75" customHeight="1" x14ac:dyDescent="0.35">
      <c r="C373" s="5"/>
      <c r="D373" s="5"/>
      <c r="Q373" s="12"/>
      <c r="R373" s="5"/>
      <c r="S373" s="9"/>
    </row>
    <row r="374" spans="3:19" ht="15.75" customHeight="1" x14ac:dyDescent="0.35">
      <c r="C374" s="5"/>
      <c r="D374" s="5"/>
      <c r="Q374" s="12"/>
      <c r="R374" s="5"/>
      <c r="S374" s="9"/>
    </row>
    <row r="375" spans="3:19" ht="15.75" customHeight="1" x14ac:dyDescent="0.35">
      <c r="C375" s="5"/>
      <c r="D375" s="5"/>
      <c r="Q375" s="12"/>
      <c r="R375" s="5"/>
      <c r="S375" s="9"/>
    </row>
    <row r="376" spans="3:19" ht="15.75" customHeight="1" x14ac:dyDescent="0.35">
      <c r="C376" s="5"/>
      <c r="D376" s="5"/>
      <c r="Q376" s="12"/>
      <c r="R376" s="5"/>
      <c r="S376" s="9"/>
    </row>
    <row r="377" spans="3:19" ht="15.75" customHeight="1" x14ac:dyDescent="0.35">
      <c r="C377" s="5"/>
      <c r="D377" s="5"/>
      <c r="Q377" s="12"/>
      <c r="R377" s="5"/>
      <c r="S377" s="9"/>
    </row>
    <row r="378" spans="3:19" ht="15.75" customHeight="1" x14ac:dyDescent="0.35">
      <c r="C378" s="5"/>
      <c r="D378" s="5"/>
      <c r="Q378" s="12"/>
      <c r="R378" s="5"/>
      <c r="S378" s="9"/>
    </row>
    <row r="379" spans="3:19" ht="15.75" customHeight="1" x14ac:dyDescent="0.35">
      <c r="C379" s="5"/>
      <c r="D379" s="5"/>
      <c r="Q379" s="12"/>
      <c r="R379" s="5"/>
      <c r="S379" s="9"/>
    </row>
    <row r="380" spans="3:19" ht="15.75" customHeight="1" x14ac:dyDescent="0.35">
      <c r="C380" s="5"/>
      <c r="D380" s="5"/>
      <c r="Q380" s="12"/>
      <c r="R380" s="5"/>
      <c r="S380" s="9"/>
    </row>
    <row r="381" spans="3:19" ht="15.75" customHeight="1" x14ac:dyDescent="0.35">
      <c r="C381" s="5"/>
      <c r="D381" s="5"/>
      <c r="Q381" s="12"/>
      <c r="R381" s="5"/>
      <c r="S381" s="9"/>
    </row>
    <row r="382" spans="3:19" ht="15.75" customHeight="1" x14ac:dyDescent="0.35">
      <c r="C382" s="5"/>
      <c r="D382" s="5"/>
      <c r="Q382" s="12"/>
      <c r="R382" s="5"/>
      <c r="S382" s="9"/>
    </row>
    <row r="383" spans="3:19" ht="15.75" customHeight="1" x14ac:dyDescent="0.35">
      <c r="C383" s="5"/>
      <c r="D383" s="5"/>
      <c r="Q383" s="12"/>
      <c r="R383" s="5"/>
      <c r="S383" s="9"/>
    </row>
    <row r="384" spans="3:19" ht="15.75" customHeight="1" x14ac:dyDescent="0.35">
      <c r="C384" s="5"/>
      <c r="D384" s="5"/>
      <c r="Q384" s="12"/>
      <c r="R384" s="5"/>
      <c r="S384" s="9"/>
    </row>
    <row r="385" spans="3:19" ht="15.75" customHeight="1" x14ac:dyDescent="0.35">
      <c r="C385" s="5"/>
      <c r="D385" s="5"/>
      <c r="Q385" s="12"/>
      <c r="R385" s="5"/>
      <c r="S385" s="9"/>
    </row>
    <row r="386" spans="3:19" ht="15.75" customHeight="1" x14ac:dyDescent="0.35">
      <c r="C386" s="5"/>
      <c r="D386" s="5"/>
      <c r="Q386" s="12"/>
      <c r="R386" s="5"/>
      <c r="S386" s="9"/>
    </row>
    <row r="387" spans="3:19" ht="15.75" customHeight="1" x14ac:dyDescent="0.35">
      <c r="C387" s="5"/>
      <c r="D387" s="5"/>
      <c r="Q387" s="12"/>
      <c r="R387" s="5"/>
      <c r="S387" s="9"/>
    </row>
    <row r="388" spans="3:19" ht="15.75" customHeight="1" x14ac:dyDescent="0.35">
      <c r="C388" s="5"/>
      <c r="D388" s="5"/>
      <c r="Q388" s="12"/>
      <c r="R388" s="5"/>
      <c r="S388" s="9"/>
    </row>
    <row r="389" spans="3:19" ht="15.75" customHeight="1" x14ac:dyDescent="0.35">
      <c r="C389" s="5"/>
      <c r="D389" s="5"/>
      <c r="Q389" s="12"/>
      <c r="R389" s="5"/>
      <c r="S389" s="9"/>
    </row>
    <row r="390" spans="3:19" ht="15.75" customHeight="1" x14ac:dyDescent="0.35">
      <c r="C390" s="5"/>
      <c r="D390" s="5"/>
      <c r="Q390" s="12"/>
      <c r="R390" s="5"/>
      <c r="S390" s="9"/>
    </row>
    <row r="391" spans="3:19" ht="15.75" customHeight="1" x14ac:dyDescent="0.35">
      <c r="C391" s="5"/>
      <c r="D391" s="5"/>
      <c r="Q391" s="12"/>
      <c r="R391" s="5"/>
      <c r="S391" s="9"/>
    </row>
    <row r="392" spans="3:19" ht="15.75" customHeight="1" x14ac:dyDescent="0.35">
      <c r="C392" s="5"/>
      <c r="D392" s="5"/>
      <c r="Q392" s="12"/>
      <c r="R392" s="5"/>
      <c r="S392" s="9"/>
    </row>
    <row r="393" spans="3:19" ht="15.75" customHeight="1" x14ac:dyDescent="0.35">
      <c r="C393" s="5"/>
      <c r="D393" s="5"/>
      <c r="Q393" s="12"/>
      <c r="R393" s="5"/>
      <c r="S393" s="9"/>
    </row>
    <row r="394" spans="3:19" ht="15.75" customHeight="1" x14ac:dyDescent="0.35">
      <c r="C394" s="5"/>
      <c r="D394" s="5"/>
      <c r="Q394" s="12"/>
      <c r="R394" s="5"/>
      <c r="S394" s="9"/>
    </row>
    <row r="395" spans="3:19" ht="15.75" customHeight="1" x14ac:dyDescent="0.35">
      <c r="C395" s="5"/>
      <c r="D395" s="5"/>
      <c r="Q395" s="12"/>
      <c r="R395" s="5"/>
      <c r="S395" s="9"/>
    </row>
    <row r="396" spans="3:19" ht="15.75" customHeight="1" x14ac:dyDescent="0.35">
      <c r="C396" s="5"/>
      <c r="D396" s="5"/>
      <c r="Q396" s="12"/>
      <c r="R396" s="5"/>
      <c r="S396" s="9"/>
    </row>
    <row r="397" spans="3:19" ht="15.75" customHeight="1" x14ac:dyDescent="0.35">
      <c r="C397" s="5"/>
      <c r="D397" s="5"/>
      <c r="Q397" s="12"/>
      <c r="R397" s="5"/>
      <c r="S397" s="9"/>
    </row>
    <row r="398" spans="3:19" ht="15.75" customHeight="1" x14ac:dyDescent="0.35">
      <c r="C398" s="5"/>
      <c r="D398" s="5"/>
      <c r="Q398" s="12"/>
      <c r="R398" s="5"/>
      <c r="S398" s="9"/>
    </row>
    <row r="399" spans="3:19" ht="15.75" customHeight="1" x14ac:dyDescent="0.35">
      <c r="C399" s="5"/>
      <c r="D399" s="5"/>
      <c r="Q399" s="12"/>
      <c r="R399" s="5"/>
      <c r="S399" s="9"/>
    </row>
    <row r="400" spans="3:19" ht="15.75" customHeight="1" x14ac:dyDescent="0.35">
      <c r="C400" s="5"/>
      <c r="D400" s="5"/>
      <c r="Q400" s="12"/>
      <c r="R400" s="5"/>
      <c r="S400" s="9"/>
    </row>
    <row r="401" spans="3:19" ht="15.75" customHeight="1" x14ac:dyDescent="0.35">
      <c r="C401" s="5"/>
      <c r="D401" s="5"/>
      <c r="Q401" s="12"/>
      <c r="R401" s="5"/>
      <c r="S401" s="9"/>
    </row>
    <row r="402" spans="3:19" ht="15.75" customHeight="1" x14ac:dyDescent="0.35">
      <c r="C402" s="5"/>
      <c r="D402" s="5"/>
      <c r="Q402" s="12"/>
      <c r="R402" s="5"/>
      <c r="S402" s="9"/>
    </row>
    <row r="403" spans="3:19" ht="15.75" customHeight="1" x14ac:dyDescent="0.35">
      <c r="C403" s="5"/>
      <c r="D403" s="5"/>
      <c r="Q403" s="12"/>
      <c r="R403" s="5"/>
      <c r="S403" s="9"/>
    </row>
    <row r="404" spans="3:19" ht="15.75" customHeight="1" x14ac:dyDescent="0.35">
      <c r="C404" s="5"/>
      <c r="D404" s="5"/>
      <c r="Q404" s="12"/>
      <c r="R404" s="5"/>
      <c r="S404" s="9"/>
    </row>
    <row r="405" spans="3:19" ht="15.75" customHeight="1" x14ac:dyDescent="0.35">
      <c r="C405" s="5"/>
      <c r="D405" s="5"/>
      <c r="Q405" s="12"/>
      <c r="R405" s="5"/>
      <c r="S405" s="9"/>
    </row>
    <row r="406" spans="3:19" ht="15.75" customHeight="1" x14ac:dyDescent="0.35">
      <c r="C406" s="5"/>
      <c r="D406" s="5"/>
      <c r="Q406" s="12"/>
      <c r="R406" s="5"/>
      <c r="S406" s="9"/>
    </row>
    <row r="407" spans="3:19" ht="15.75" customHeight="1" x14ac:dyDescent="0.35">
      <c r="C407" s="5"/>
      <c r="D407" s="5"/>
      <c r="Q407" s="12"/>
      <c r="R407" s="5"/>
      <c r="S407" s="9"/>
    </row>
    <row r="408" spans="3:19" ht="15.75" customHeight="1" x14ac:dyDescent="0.35">
      <c r="C408" s="5"/>
      <c r="D408" s="5"/>
      <c r="Q408" s="12"/>
      <c r="R408" s="5"/>
      <c r="S408" s="9"/>
    </row>
    <row r="409" spans="3:19" ht="15.75" customHeight="1" x14ac:dyDescent="0.35">
      <c r="C409" s="5"/>
      <c r="D409" s="5"/>
      <c r="Q409" s="12"/>
      <c r="R409" s="5"/>
      <c r="S409" s="9"/>
    </row>
    <row r="410" spans="3:19" ht="15.75" customHeight="1" x14ac:dyDescent="0.35">
      <c r="C410" s="5"/>
      <c r="D410" s="5"/>
      <c r="Q410" s="12"/>
      <c r="R410" s="5"/>
      <c r="S410" s="9"/>
    </row>
    <row r="411" spans="3:19" ht="15.75" customHeight="1" x14ac:dyDescent="0.35">
      <c r="C411" s="5"/>
      <c r="D411" s="5"/>
      <c r="Q411" s="12"/>
      <c r="R411" s="5"/>
      <c r="S411" s="9"/>
    </row>
    <row r="412" spans="3:19" ht="15.75" customHeight="1" x14ac:dyDescent="0.35">
      <c r="C412" s="5"/>
      <c r="D412" s="5"/>
      <c r="Q412" s="12"/>
      <c r="R412" s="5"/>
      <c r="S412" s="9"/>
    </row>
    <row r="413" spans="3:19" ht="15.75" customHeight="1" x14ac:dyDescent="0.35">
      <c r="C413" s="5"/>
      <c r="D413" s="5"/>
      <c r="Q413" s="12"/>
      <c r="R413" s="5"/>
      <c r="S413" s="9"/>
    </row>
    <row r="414" spans="3:19" ht="15.75" customHeight="1" x14ac:dyDescent="0.35">
      <c r="C414" s="5"/>
      <c r="D414" s="5"/>
      <c r="Q414" s="12"/>
      <c r="R414" s="5"/>
      <c r="S414" s="9"/>
    </row>
    <row r="415" spans="3:19" ht="15.75" customHeight="1" x14ac:dyDescent="0.35">
      <c r="C415" s="5"/>
      <c r="D415" s="5"/>
      <c r="Q415" s="12"/>
      <c r="R415" s="5"/>
      <c r="S415" s="9"/>
    </row>
    <row r="416" spans="3:19" ht="15.75" customHeight="1" x14ac:dyDescent="0.35">
      <c r="C416" s="5"/>
      <c r="D416" s="5"/>
      <c r="Q416" s="12"/>
      <c r="R416" s="5"/>
      <c r="S416" s="9"/>
    </row>
    <row r="417" spans="3:19" ht="15.75" customHeight="1" x14ac:dyDescent="0.35">
      <c r="C417" s="5"/>
      <c r="D417" s="5"/>
      <c r="Q417" s="12"/>
      <c r="R417" s="5"/>
      <c r="S417" s="9"/>
    </row>
    <row r="418" spans="3:19" ht="15.75" customHeight="1" x14ac:dyDescent="0.35">
      <c r="C418" s="5"/>
      <c r="D418" s="5"/>
      <c r="Q418" s="12"/>
      <c r="R418" s="5"/>
      <c r="S418" s="9"/>
    </row>
    <row r="419" spans="3:19" ht="15.75" customHeight="1" x14ac:dyDescent="0.35">
      <c r="C419" s="5"/>
      <c r="D419" s="5"/>
      <c r="Q419" s="12"/>
      <c r="R419" s="5"/>
      <c r="S419" s="9"/>
    </row>
    <row r="420" spans="3:19" ht="15.75" customHeight="1" x14ac:dyDescent="0.35">
      <c r="C420" s="5"/>
      <c r="D420" s="5"/>
      <c r="Q420" s="12"/>
      <c r="R420" s="5"/>
      <c r="S420" s="9"/>
    </row>
    <row r="421" spans="3:19" ht="15.75" customHeight="1" x14ac:dyDescent="0.35">
      <c r="C421" s="5"/>
      <c r="D421" s="5"/>
      <c r="Q421" s="12"/>
      <c r="R421" s="5"/>
      <c r="S421" s="9"/>
    </row>
    <row r="422" spans="3:19" ht="15.75" customHeight="1" x14ac:dyDescent="0.35">
      <c r="C422" s="5"/>
      <c r="D422" s="5"/>
      <c r="Q422" s="12"/>
      <c r="R422" s="5"/>
      <c r="S422" s="9"/>
    </row>
    <row r="423" spans="3:19" ht="15.75" customHeight="1" x14ac:dyDescent="0.35">
      <c r="C423" s="5"/>
      <c r="D423" s="5"/>
      <c r="Q423" s="12"/>
      <c r="R423" s="5"/>
      <c r="S423" s="9"/>
    </row>
    <row r="424" spans="3:19" ht="15.75" customHeight="1" x14ac:dyDescent="0.35">
      <c r="C424" s="5"/>
      <c r="D424" s="5"/>
      <c r="Q424" s="12"/>
      <c r="R424" s="5"/>
      <c r="S424" s="9"/>
    </row>
    <row r="425" spans="3:19" ht="15.75" customHeight="1" x14ac:dyDescent="0.35">
      <c r="C425" s="5"/>
      <c r="D425" s="5"/>
      <c r="Q425" s="12"/>
      <c r="R425" s="5"/>
      <c r="S425" s="9"/>
    </row>
    <row r="426" spans="3:19" ht="15.75" customHeight="1" x14ac:dyDescent="0.35">
      <c r="C426" s="5"/>
      <c r="D426" s="5"/>
      <c r="Q426" s="12"/>
      <c r="R426" s="5"/>
      <c r="S426" s="9"/>
    </row>
    <row r="427" spans="3:19" ht="15.75" customHeight="1" x14ac:dyDescent="0.35">
      <c r="C427" s="5"/>
      <c r="D427" s="5"/>
      <c r="Q427" s="12"/>
      <c r="R427" s="5"/>
      <c r="S427" s="9"/>
    </row>
    <row r="428" spans="3:19" ht="15.75" customHeight="1" x14ac:dyDescent="0.35">
      <c r="C428" s="5"/>
      <c r="D428" s="5"/>
      <c r="Q428" s="12"/>
      <c r="R428" s="5"/>
      <c r="S428" s="9"/>
    </row>
    <row r="429" spans="3:19" ht="15.75" customHeight="1" x14ac:dyDescent="0.35">
      <c r="C429" s="5"/>
      <c r="D429" s="5"/>
      <c r="Q429" s="12"/>
      <c r="R429" s="5"/>
      <c r="S429" s="9"/>
    </row>
    <row r="430" spans="3:19" ht="15.75" customHeight="1" x14ac:dyDescent="0.35">
      <c r="C430" s="5"/>
      <c r="D430" s="5"/>
      <c r="Q430" s="12"/>
      <c r="R430" s="5"/>
      <c r="S430" s="9"/>
    </row>
    <row r="431" spans="3:19" ht="15.75" customHeight="1" x14ac:dyDescent="0.35">
      <c r="C431" s="5"/>
      <c r="D431" s="5"/>
      <c r="Q431" s="12"/>
      <c r="R431" s="5"/>
      <c r="S431" s="9"/>
    </row>
    <row r="432" spans="3:19" ht="15.75" customHeight="1" x14ac:dyDescent="0.35">
      <c r="C432" s="5"/>
      <c r="D432" s="5"/>
      <c r="Q432" s="12"/>
      <c r="R432" s="5"/>
      <c r="S432" s="9"/>
    </row>
    <row r="433" spans="3:19" ht="15.75" customHeight="1" x14ac:dyDescent="0.35">
      <c r="C433" s="5"/>
      <c r="D433" s="5"/>
      <c r="Q433" s="12"/>
      <c r="R433" s="5"/>
      <c r="S433" s="9"/>
    </row>
    <row r="434" spans="3:19" ht="15.75" customHeight="1" x14ac:dyDescent="0.35">
      <c r="C434" s="5"/>
      <c r="D434" s="5"/>
      <c r="Q434" s="12"/>
      <c r="R434" s="5"/>
      <c r="S434" s="9"/>
    </row>
    <row r="435" spans="3:19" ht="15.75" customHeight="1" x14ac:dyDescent="0.35">
      <c r="C435" s="5"/>
      <c r="D435" s="5"/>
      <c r="Q435" s="12"/>
      <c r="R435" s="5"/>
      <c r="S435" s="9"/>
    </row>
    <row r="436" spans="3:19" ht="15.75" customHeight="1" x14ac:dyDescent="0.35">
      <c r="C436" s="5"/>
      <c r="D436" s="5"/>
      <c r="Q436" s="12"/>
      <c r="R436" s="5"/>
      <c r="S436" s="9"/>
    </row>
    <row r="437" spans="3:19" ht="15.75" customHeight="1" x14ac:dyDescent="0.35">
      <c r="C437" s="5"/>
      <c r="D437" s="5"/>
      <c r="Q437" s="12"/>
      <c r="R437" s="5"/>
      <c r="S437" s="9"/>
    </row>
    <row r="438" spans="3:19" ht="15.75" customHeight="1" x14ac:dyDescent="0.35">
      <c r="C438" s="5"/>
      <c r="D438" s="5"/>
      <c r="Q438" s="12"/>
      <c r="R438" s="5"/>
      <c r="S438" s="9"/>
    </row>
    <row r="439" spans="3:19" ht="15.75" customHeight="1" x14ac:dyDescent="0.35">
      <c r="C439" s="5"/>
      <c r="D439" s="5"/>
      <c r="Q439" s="12"/>
      <c r="R439" s="5"/>
      <c r="S439" s="9"/>
    </row>
    <row r="440" spans="3:19" ht="15.75" customHeight="1" x14ac:dyDescent="0.35">
      <c r="C440" s="5"/>
      <c r="D440" s="5"/>
      <c r="Q440" s="12"/>
      <c r="R440" s="5"/>
      <c r="S440" s="9"/>
    </row>
    <row r="441" spans="3:19" ht="15.75" customHeight="1" x14ac:dyDescent="0.35">
      <c r="C441" s="5"/>
      <c r="D441" s="5"/>
      <c r="Q441" s="12"/>
      <c r="R441" s="5"/>
      <c r="S441" s="9"/>
    </row>
    <row r="442" spans="3:19" ht="15.75" customHeight="1" x14ac:dyDescent="0.35">
      <c r="C442" s="5"/>
      <c r="D442" s="5"/>
      <c r="Q442" s="12"/>
      <c r="R442" s="5"/>
      <c r="S442" s="9"/>
    </row>
    <row r="443" spans="3:19" ht="15.75" customHeight="1" x14ac:dyDescent="0.35">
      <c r="C443" s="5"/>
      <c r="D443" s="5"/>
      <c r="Q443" s="12"/>
      <c r="R443" s="5"/>
      <c r="S443" s="9"/>
    </row>
    <row r="444" spans="3:19" ht="15.75" customHeight="1" x14ac:dyDescent="0.35">
      <c r="C444" s="5"/>
      <c r="D444" s="5"/>
      <c r="Q444" s="12"/>
      <c r="R444" s="5"/>
      <c r="S444" s="9"/>
    </row>
    <row r="445" spans="3:19" ht="15.75" customHeight="1" x14ac:dyDescent="0.35">
      <c r="C445" s="5"/>
      <c r="D445" s="5"/>
      <c r="Q445" s="12"/>
      <c r="R445" s="5"/>
      <c r="S445" s="9"/>
    </row>
    <row r="446" spans="3:19" ht="15.75" customHeight="1" x14ac:dyDescent="0.35">
      <c r="C446" s="5"/>
      <c r="D446" s="5"/>
      <c r="Q446" s="12"/>
      <c r="R446" s="5"/>
      <c r="S446" s="9"/>
    </row>
    <row r="447" spans="3:19" ht="15.75" customHeight="1" x14ac:dyDescent="0.35">
      <c r="C447" s="5"/>
      <c r="D447" s="5"/>
      <c r="Q447" s="12"/>
      <c r="R447" s="5"/>
      <c r="S447" s="9"/>
    </row>
    <row r="448" spans="3:19" ht="15.75" customHeight="1" x14ac:dyDescent="0.35">
      <c r="C448" s="5"/>
      <c r="D448" s="5"/>
      <c r="Q448" s="12"/>
      <c r="R448" s="5"/>
      <c r="S448" s="9"/>
    </row>
    <row r="449" spans="3:19" ht="15.75" customHeight="1" x14ac:dyDescent="0.35">
      <c r="C449" s="5"/>
      <c r="D449" s="5"/>
      <c r="Q449" s="12"/>
      <c r="R449" s="5"/>
      <c r="S449" s="9"/>
    </row>
    <row r="450" spans="3:19" ht="15.75" customHeight="1" x14ac:dyDescent="0.35">
      <c r="C450" s="5"/>
      <c r="D450" s="5"/>
      <c r="Q450" s="12"/>
      <c r="R450" s="5"/>
      <c r="S450" s="9"/>
    </row>
    <row r="451" spans="3:19" ht="15.75" customHeight="1" x14ac:dyDescent="0.35">
      <c r="C451" s="5"/>
      <c r="D451" s="5"/>
      <c r="Q451" s="12"/>
      <c r="R451" s="5"/>
      <c r="S451" s="9"/>
    </row>
    <row r="452" spans="3:19" ht="15.75" customHeight="1" x14ac:dyDescent="0.35">
      <c r="C452" s="5"/>
      <c r="D452" s="5"/>
      <c r="Q452" s="12"/>
      <c r="R452" s="5"/>
      <c r="S452" s="9"/>
    </row>
    <row r="453" spans="3:19" ht="15.75" customHeight="1" x14ac:dyDescent="0.35">
      <c r="C453" s="5"/>
      <c r="D453" s="5"/>
      <c r="Q453" s="12"/>
      <c r="R453" s="5"/>
      <c r="S453" s="9"/>
    </row>
    <row r="454" spans="3:19" ht="15.75" customHeight="1" x14ac:dyDescent="0.35">
      <c r="C454" s="5"/>
      <c r="D454" s="5"/>
      <c r="Q454" s="12"/>
      <c r="R454" s="5"/>
      <c r="S454" s="9"/>
    </row>
    <row r="455" spans="3:19" ht="15.75" customHeight="1" x14ac:dyDescent="0.35">
      <c r="C455" s="5"/>
      <c r="D455" s="5"/>
      <c r="Q455" s="12"/>
      <c r="R455" s="5"/>
      <c r="S455" s="9"/>
    </row>
    <row r="456" spans="3:19" ht="15.75" customHeight="1" x14ac:dyDescent="0.35">
      <c r="C456" s="5"/>
      <c r="D456" s="5"/>
      <c r="Q456" s="12"/>
      <c r="R456" s="5"/>
      <c r="S456" s="9"/>
    </row>
    <row r="457" spans="3:19" ht="15.75" customHeight="1" x14ac:dyDescent="0.35">
      <c r="C457" s="5"/>
      <c r="D457" s="5"/>
      <c r="Q457" s="12"/>
      <c r="R457" s="5"/>
      <c r="S457" s="9"/>
    </row>
    <row r="458" spans="3:19" ht="15.75" customHeight="1" x14ac:dyDescent="0.35">
      <c r="C458" s="5"/>
      <c r="D458" s="5"/>
      <c r="Q458" s="12"/>
      <c r="R458" s="5"/>
      <c r="S458" s="9"/>
    </row>
    <row r="459" spans="3:19" ht="15.75" customHeight="1" x14ac:dyDescent="0.35">
      <c r="C459" s="5"/>
      <c r="D459" s="5"/>
      <c r="Q459" s="12"/>
      <c r="R459" s="5"/>
      <c r="S459" s="9"/>
    </row>
    <row r="460" spans="3:19" ht="15.75" customHeight="1" x14ac:dyDescent="0.35">
      <c r="C460" s="5"/>
      <c r="D460" s="5"/>
      <c r="Q460" s="12"/>
      <c r="R460" s="5"/>
      <c r="S460" s="9"/>
    </row>
    <row r="461" spans="3:19" ht="15.75" customHeight="1" x14ac:dyDescent="0.35">
      <c r="C461" s="5"/>
      <c r="D461" s="5"/>
      <c r="Q461" s="12"/>
      <c r="R461" s="5"/>
      <c r="S461" s="9"/>
    </row>
    <row r="462" spans="3:19" ht="15.75" customHeight="1" x14ac:dyDescent="0.35">
      <c r="C462" s="5"/>
      <c r="D462" s="5"/>
      <c r="Q462" s="12"/>
      <c r="R462" s="5"/>
      <c r="S462" s="9"/>
    </row>
    <row r="463" spans="3:19" ht="15.75" customHeight="1" x14ac:dyDescent="0.35">
      <c r="C463" s="5"/>
      <c r="D463" s="5"/>
      <c r="Q463" s="12"/>
      <c r="R463" s="5"/>
      <c r="S463" s="9"/>
    </row>
    <row r="464" spans="3:19" ht="15.75" customHeight="1" x14ac:dyDescent="0.35">
      <c r="C464" s="5"/>
      <c r="D464" s="5"/>
      <c r="Q464" s="12"/>
      <c r="R464" s="5"/>
      <c r="S464" s="9"/>
    </row>
    <row r="465" spans="3:19" ht="15.75" customHeight="1" x14ac:dyDescent="0.35">
      <c r="C465" s="5"/>
      <c r="D465" s="5"/>
      <c r="Q465" s="12"/>
      <c r="R465" s="5"/>
      <c r="S465" s="9"/>
    </row>
    <row r="466" spans="3:19" ht="15.75" customHeight="1" x14ac:dyDescent="0.35">
      <c r="C466" s="5"/>
      <c r="D466" s="5"/>
      <c r="Q466" s="12"/>
      <c r="R466" s="5"/>
      <c r="S466" s="9"/>
    </row>
    <row r="467" spans="3:19" ht="15.75" customHeight="1" x14ac:dyDescent="0.35">
      <c r="C467" s="5"/>
      <c r="D467" s="5"/>
      <c r="Q467" s="12"/>
      <c r="R467" s="5"/>
      <c r="S467" s="9"/>
    </row>
    <row r="468" spans="3:19" ht="15.75" customHeight="1" x14ac:dyDescent="0.35">
      <c r="C468" s="5"/>
      <c r="D468" s="5"/>
      <c r="Q468" s="12"/>
      <c r="R468" s="5"/>
      <c r="S468" s="9"/>
    </row>
    <row r="469" spans="3:19" ht="15.75" customHeight="1" x14ac:dyDescent="0.35">
      <c r="C469" s="5"/>
      <c r="D469" s="5"/>
      <c r="Q469" s="12"/>
      <c r="R469" s="5"/>
      <c r="S469" s="9"/>
    </row>
    <row r="470" spans="3:19" ht="15.75" customHeight="1" x14ac:dyDescent="0.35">
      <c r="C470" s="5"/>
      <c r="D470" s="5"/>
      <c r="Q470" s="12"/>
      <c r="R470" s="5"/>
      <c r="S470" s="9"/>
    </row>
    <row r="471" spans="3:19" ht="15.75" customHeight="1" x14ac:dyDescent="0.35">
      <c r="C471" s="5"/>
      <c r="D471" s="5"/>
      <c r="Q471" s="12"/>
      <c r="R471" s="5"/>
      <c r="S471" s="9"/>
    </row>
    <row r="472" spans="3:19" ht="15.75" customHeight="1" x14ac:dyDescent="0.35">
      <c r="C472" s="5"/>
      <c r="D472" s="5"/>
      <c r="Q472" s="12"/>
      <c r="R472" s="5"/>
      <c r="S472" s="9"/>
    </row>
    <row r="473" spans="3:19" ht="15.75" customHeight="1" x14ac:dyDescent="0.35">
      <c r="C473" s="5"/>
      <c r="D473" s="5"/>
      <c r="Q473" s="12"/>
      <c r="R473" s="5"/>
      <c r="S473" s="9"/>
    </row>
    <row r="474" spans="3:19" ht="15.75" customHeight="1" x14ac:dyDescent="0.35">
      <c r="C474" s="5"/>
      <c r="D474" s="5"/>
      <c r="Q474" s="12"/>
      <c r="R474" s="5"/>
      <c r="S474" s="9"/>
    </row>
    <row r="475" spans="3:19" ht="15.75" customHeight="1" x14ac:dyDescent="0.35">
      <c r="C475" s="5"/>
      <c r="D475" s="5"/>
      <c r="Q475" s="12"/>
      <c r="R475" s="5"/>
      <c r="S475" s="9"/>
    </row>
    <row r="476" spans="3:19" ht="15.75" customHeight="1" x14ac:dyDescent="0.35">
      <c r="C476" s="5"/>
      <c r="D476" s="5"/>
      <c r="Q476" s="12"/>
      <c r="R476" s="5"/>
      <c r="S476" s="9"/>
    </row>
    <row r="477" spans="3:19" ht="15.75" customHeight="1" x14ac:dyDescent="0.35">
      <c r="C477" s="5"/>
      <c r="D477" s="5"/>
      <c r="Q477" s="12"/>
      <c r="R477" s="5"/>
      <c r="S477" s="9"/>
    </row>
    <row r="478" spans="3:19" ht="15.75" customHeight="1" x14ac:dyDescent="0.35">
      <c r="C478" s="5"/>
      <c r="D478" s="5"/>
      <c r="Q478" s="12"/>
      <c r="R478" s="5"/>
      <c r="S478" s="9"/>
    </row>
    <row r="479" spans="3:19" ht="15.75" customHeight="1" x14ac:dyDescent="0.35">
      <c r="C479" s="5"/>
      <c r="D479" s="5"/>
      <c r="Q479" s="12"/>
      <c r="R479" s="5"/>
      <c r="S479" s="9"/>
    </row>
    <row r="480" spans="3:19" ht="15.75" customHeight="1" x14ac:dyDescent="0.35">
      <c r="C480" s="5"/>
      <c r="D480" s="5"/>
      <c r="Q480" s="12"/>
      <c r="R480" s="5"/>
      <c r="S480" s="9"/>
    </row>
    <row r="481" spans="3:19" ht="15.75" customHeight="1" x14ac:dyDescent="0.35">
      <c r="C481" s="5"/>
      <c r="D481" s="5"/>
      <c r="Q481" s="12"/>
      <c r="R481" s="5"/>
      <c r="S481" s="9"/>
    </row>
    <row r="482" spans="3:19" ht="15.75" customHeight="1" x14ac:dyDescent="0.35">
      <c r="C482" s="5"/>
      <c r="D482" s="5"/>
      <c r="Q482" s="12"/>
      <c r="R482" s="5"/>
      <c r="S482" s="9"/>
    </row>
    <row r="483" spans="3:19" ht="15.75" customHeight="1" x14ac:dyDescent="0.35">
      <c r="C483" s="5"/>
      <c r="D483" s="5"/>
      <c r="Q483" s="12"/>
      <c r="R483" s="5"/>
      <c r="S483" s="9"/>
    </row>
    <row r="484" spans="3:19" ht="15.75" customHeight="1" x14ac:dyDescent="0.35">
      <c r="C484" s="5"/>
      <c r="D484" s="5"/>
      <c r="Q484" s="12"/>
      <c r="R484" s="5"/>
      <c r="S484" s="9"/>
    </row>
    <row r="485" spans="3:19" ht="15.75" customHeight="1" x14ac:dyDescent="0.35">
      <c r="C485" s="5"/>
      <c r="D485" s="5"/>
      <c r="Q485" s="12"/>
      <c r="R485" s="5"/>
      <c r="S485" s="9"/>
    </row>
    <row r="486" spans="3:19" ht="15.75" customHeight="1" x14ac:dyDescent="0.35">
      <c r="C486" s="5"/>
      <c r="D486" s="5"/>
      <c r="Q486" s="12"/>
      <c r="R486" s="5"/>
      <c r="S486" s="9"/>
    </row>
    <row r="487" spans="3:19" ht="15.75" customHeight="1" x14ac:dyDescent="0.35">
      <c r="C487" s="5"/>
      <c r="D487" s="5"/>
      <c r="Q487" s="12"/>
      <c r="R487" s="5"/>
      <c r="S487" s="9"/>
    </row>
    <row r="488" spans="3:19" ht="15.75" customHeight="1" x14ac:dyDescent="0.35">
      <c r="C488" s="5"/>
      <c r="D488" s="5"/>
      <c r="Q488" s="12"/>
      <c r="R488" s="5"/>
      <c r="S488" s="9"/>
    </row>
    <row r="489" spans="3:19" ht="15.75" customHeight="1" x14ac:dyDescent="0.35">
      <c r="C489" s="5"/>
      <c r="D489" s="5"/>
      <c r="Q489" s="12"/>
      <c r="R489" s="5"/>
      <c r="S489" s="9"/>
    </row>
    <row r="490" spans="3:19" ht="15.75" customHeight="1" x14ac:dyDescent="0.35">
      <c r="C490" s="5"/>
      <c r="D490" s="5"/>
      <c r="Q490" s="12"/>
      <c r="R490" s="5"/>
      <c r="S490" s="9"/>
    </row>
    <row r="491" spans="3:19" ht="15.75" customHeight="1" x14ac:dyDescent="0.35">
      <c r="C491" s="5"/>
      <c r="D491" s="5"/>
      <c r="Q491" s="12"/>
      <c r="R491" s="5"/>
      <c r="S491" s="9"/>
    </row>
    <row r="492" spans="3:19" ht="15.75" customHeight="1" x14ac:dyDescent="0.35">
      <c r="C492" s="5"/>
      <c r="D492" s="5"/>
      <c r="Q492" s="12"/>
      <c r="R492" s="5"/>
      <c r="S492" s="9"/>
    </row>
    <row r="493" spans="3:19" ht="15.75" customHeight="1" x14ac:dyDescent="0.35">
      <c r="C493" s="5"/>
      <c r="D493" s="5"/>
      <c r="Q493" s="12"/>
      <c r="R493" s="5"/>
      <c r="S493" s="9"/>
    </row>
    <row r="494" spans="3:19" ht="15.75" customHeight="1" x14ac:dyDescent="0.35">
      <c r="C494" s="5"/>
      <c r="D494" s="5"/>
      <c r="Q494" s="12"/>
      <c r="R494" s="5"/>
      <c r="S494" s="9"/>
    </row>
    <row r="495" spans="3:19" ht="15.75" customHeight="1" x14ac:dyDescent="0.35">
      <c r="C495" s="5"/>
      <c r="D495" s="5"/>
      <c r="Q495" s="12"/>
      <c r="R495" s="5"/>
      <c r="S495" s="9"/>
    </row>
    <row r="496" spans="3:19" ht="15.75" customHeight="1" x14ac:dyDescent="0.35">
      <c r="C496" s="5"/>
      <c r="D496" s="5"/>
      <c r="Q496" s="12"/>
      <c r="R496" s="5"/>
      <c r="S496" s="9"/>
    </row>
    <row r="497" spans="3:19" ht="15.75" customHeight="1" x14ac:dyDescent="0.35">
      <c r="C497" s="5"/>
      <c r="D497" s="5"/>
      <c r="Q497" s="12"/>
      <c r="R497" s="5"/>
      <c r="S497" s="9"/>
    </row>
    <row r="498" spans="3:19" ht="15.75" customHeight="1" x14ac:dyDescent="0.35">
      <c r="C498" s="5"/>
      <c r="D498" s="5"/>
      <c r="Q498" s="12"/>
      <c r="R498" s="5"/>
      <c r="S498" s="9"/>
    </row>
    <row r="499" spans="3:19" ht="15.75" customHeight="1" x14ac:dyDescent="0.35">
      <c r="C499" s="5"/>
      <c r="D499" s="5"/>
      <c r="Q499" s="12"/>
      <c r="R499" s="5"/>
      <c r="S499" s="9"/>
    </row>
    <row r="500" spans="3:19" ht="15.75" customHeight="1" x14ac:dyDescent="0.35">
      <c r="C500" s="5"/>
      <c r="D500" s="5"/>
      <c r="Q500" s="12"/>
      <c r="R500" s="5"/>
      <c r="S500" s="9"/>
    </row>
    <row r="501" spans="3:19" ht="15.75" customHeight="1" x14ac:dyDescent="0.35">
      <c r="C501" s="5"/>
      <c r="D501" s="5"/>
      <c r="Q501" s="12"/>
      <c r="R501" s="5"/>
      <c r="S501" s="9"/>
    </row>
    <row r="502" spans="3:19" ht="15.75" customHeight="1" x14ac:dyDescent="0.35">
      <c r="C502" s="5"/>
      <c r="D502" s="5"/>
      <c r="Q502" s="12"/>
      <c r="R502" s="5"/>
      <c r="S502" s="9"/>
    </row>
    <row r="503" spans="3:19" ht="15.75" customHeight="1" x14ac:dyDescent="0.35">
      <c r="C503" s="5"/>
      <c r="D503" s="5"/>
      <c r="Q503" s="12"/>
      <c r="R503" s="5"/>
      <c r="S503" s="9"/>
    </row>
    <row r="504" spans="3:19" ht="15.75" customHeight="1" x14ac:dyDescent="0.35">
      <c r="C504" s="5"/>
      <c r="D504" s="5"/>
      <c r="Q504" s="12"/>
      <c r="R504" s="5"/>
      <c r="S504" s="9"/>
    </row>
    <row r="505" spans="3:19" ht="15.75" customHeight="1" x14ac:dyDescent="0.35">
      <c r="C505" s="5"/>
      <c r="D505" s="5"/>
      <c r="Q505" s="12"/>
      <c r="R505" s="5"/>
      <c r="S505" s="9"/>
    </row>
    <row r="506" spans="3:19" ht="15.75" customHeight="1" x14ac:dyDescent="0.35">
      <c r="C506" s="5"/>
      <c r="D506" s="5"/>
      <c r="Q506" s="12"/>
      <c r="R506" s="5"/>
      <c r="S506" s="9"/>
    </row>
    <row r="507" spans="3:19" ht="15.75" customHeight="1" x14ac:dyDescent="0.35">
      <c r="C507" s="5"/>
      <c r="D507" s="5"/>
      <c r="Q507" s="12"/>
      <c r="R507" s="5"/>
      <c r="S507" s="9"/>
    </row>
    <row r="508" spans="3:19" ht="15.75" customHeight="1" x14ac:dyDescent="0.35">
      <c r="C508" s="5"/>
      <c r="D508" s="5"/>
      <c r="Q508" s="12"/>
      <c r="R508" s="5"/>
      <c r="S508" s="9"/>
    </row>
    <row r="509" spans="3:19" ht="15.75" customHeight="1" x14ac:dyDescent="0.35">
      <c r="C509" s="5"/>
      <c r="D509" s="5"/>
      <c r="Q509" s="12"/>
      <c r="R509" s="5"/>
      <c r="S509" s="9"/>
    </row>
    <row r="510" spans="3:19" ht="15.75" customHeight="1" x14ac:dyDescent="0.35">
      <c r="C510" s="5"/>
      <c r="D510" s="5"/>
      <c r="Q510" s="12"/>
      <c r="R510" s="5"/>
      <c r="S510" s="9"/>
    </row>
    <row r="511" spans="3:19" ht="15.75" customHeight="1" x14ac:dyDescent="0.35">
      <c r="C511" s="5"/>
      <c r="D511" s="5"/>
      <c r="Q511" s="12"/>
      <c r="R511" s="5"/>
      <c r="S511" s="9"/>
    </row>
    <row r="512" spans="3:19" ht="15.75" customHeight="1" x14ac:dyDescent="0.35">
      <c r="C512" s="5"/>
      <c r="D512" s="5"/>
      <c r="Q512" s="12"/>
      <c r="R512" s="5"/>
      <c r="S512" s="9"/>
    </row>
    <row r="513" spans="3:19" ht="15.75" customHeight="1" x14ac:dyDescent="0.35">
      <c r="C513" s="5"/>
      <c r="D513" s="5"/>
      <c r="Q513" s="12"/>
      <c r="R513" s="5"/>
      <c r="S513" s="9"/>
    </row>
    <row r="514" spans="3:19" ht="15.75" customHeight="1" x14ac:dyDescent="0.35">
      <c r="C514" s="5"/>
      <c r="D514" s="5"/>
      <c r="Q514" s="12"/>
      <c r="R514" s="5"/>
      <c r="S514" s="9"/>
    </row>
    <row r="515" spans="3:19" ht="15.75" customHeight="1" x14ac:dyDescent="0.35">
      <c r="C515" s="5"/>
      <c r="D515" s="5"/>
      <c r="Q515" s="12"/>
      <c r="R515" s="5"/>
      <c r="S515" s="9"/>
    </row>
    <row r="516" spans="3:19" ht="15.75" customHeight="1" x14ac:dyDescent="0.35">
      <c r="C516" s="5"/>
      <c r="D516" s="5"/>
      <c r="Q516" s="12"/>
      <c r="R516" s="5"/>
      <c r="S516" s="9"/>
    </row>
    <row r="517" spans="3:19" ht="15.75" customHeight="1" x14ac:dyDescent="0.35">
      <c r="C517" s="5"/>
      <c r="D517" s="5"/>
      <c r="Q517" s="12"/>
      <c r="R517" s="5"/>
      <c r="S517" s="9"/>
    </row>
    <row r="518" spans="3:19" ht="15.75" customHeight="1" x14ac:dyDescent="0.35">
      <c r="C518" s="5"/>
      <c r="D518" s="5"/>
      <c r="Q518" s="12"/>
      <c r="R518" s="5"/>
      <c r="S518" s="9"/>
    </row>
    <row r="519" spans="3:19" ht="15.75" customHeight="1" x14ac:dyDescent="0.35">
      <c r="C519" s="5"/>
      <c r="D519" s="5"/>
      <c r="Q519" s="12"/>
      <c r="R519" s="5"/>
      <c r="S519" s="9"/>
    </row>
    <row r="520" spans="3:19" ht="15.75" customHeight="1" x14ac:dyDescent="0.35">
      <c r="C520" s="5"/>
      <c r="D520" s="5"/>
      <c r="Q520" s="12"/>
      <c r="R520" s="5"/>
      <c r="S520" s="9"/>
    </row>
    <row r="521" spans="3:19" ht="15.75" customHeight="1" x14ac:dyDescent="0.35">
      <c r="C521" s="5"/>
      <c r="D521" s="5"/>
      <c r="Q521" s="12"/>
      <c r="R521" s="5"/>
      <c r="S521" s="9"/>
    </row>
    <row r="522" spans="3:19" ht="15.75" customHeight="1" x14ac:dyDescent="0.35">
      <c r="C522" s="5"/>
      <c r="D522" s="5"/>
      <c r="Q522" s="12"/>
      <c r="R522" s="5"/>
      <c r="S522" s="9"/>
    </row>
    <row r="523" spans="3:19" ht="15.75" customHeight="1" x14ac:dyDescent="0.35">
      <c r="C523" s="5"/>
      <c r="D523" s="5"/>
      <c r="Q523" s="12"/>
      <c r="R523" s="5"/>
      <c r="S523" s="9"/>
    </row>
    <row r="524" spans="3:19" ht="15.75" customHeight="1" x14ac:dyDescent="0.35">
      <c r="C524" s="5"/>
      <c r="D524" s="5"/>
      <c r="Q524" s="12"/>
      <c r="R524" s="5"/>
      <c r="S524" s="9"/>
    </row>
    <row r="525" spans="3:19" ht="15.75" customHeight="1" x14ac:dyDescent="0.35">
      <c r="C525" s="5"/>
      <c r="D525" s="5"/>
      <c r="Q525" s="12"/>
      <c r="R525" s="5"/>
      <c r="S525" s="9"/>
    </row>
    <row r="526" spans="3:19" ht="15.75" customHeight="1" x14ac:dyDescent="0.35">
      <c r="C526" s="5"/>
      <c r="D526" s="5"/>
      <c r="Q526" s="12"/>
      <c r="R526" s="5"/>
      <c r="S526" s="9"/>
    </row>
    <row r="527" spans="3:19" ht="15.75" customHeight="1" x14ac:dyDescent="0.35">
      <c r="C527" s="5"/>
      <c r="D527" s="5"/>
      <c r="Q527" s="12"/>
      <c r="R527" s="5"/>
      <c r="S527" s="9"/>
    </row>
    <row r="528" spans="3:19" ht="15.75" customHeight="1" x14ac:dyDescent="0.35">
      <c r="C528" s="5"/>
      <c r="D528" s="5"/>
      <c r="Q528" s="12"/>
      <c r="R528" s="5"/>
      <c r="S528" s="9"/>
    </row>
    <row r="529" spans="3:19" ht="15.75" customHeight="1" x14ac:dyDescent="0.35">
      <c r="C529" s="5"/>
      <c r="D529" s="5"/>
      <c r="Q529" s="12"/>
      <c r="R529" s="5"/>
      <c r="S529" s="9"/>
    </row>
    <row r="530" spans="3:19" ht="15.75" customHeight="1" x14ac:dyDescent="0.35">
      <c r="C530" s="5"/>
      <c r="D530" s="5"/>
      <c r="Q530" s="12"/>
      <c r="R530" s="5"/>
      <c r="S530" s="9"/>
    </row>
    <row r="531" spans="3:19" ht="15.75" customHeight="1" x14ac:dyDescent="0.35">
      <c r="C531" s="5"/>
      <c r="D531" s="5"/>
      <c r="Q531" s="12"/>
      <c r="R531" s="5"/>
      <c r="S531" s="9"/>
    </row>
    <row r="532" spans="3:19" ht="15.75" customHeight="1" x14ac:dyDescent="0.35">
      <c r="C532" s="5"/>
      <c r="D532" s="5"/>
      <c r="Q532" s="12"/>
      <c r="R532" s="5"/>
      <c r="S532" s="9"/>
    </row>
    <row r="533" spans="3:19" ht="15.75" customHeight="1" x14ac:dyDescent="0.35">
      <c r="C533" s="5"/>
      <c r="D533" s="5"/>
      <c r="Q533" s="12"/>
      <c r="R533" s="5"/>
      <c r="S533" s="9"/>
    </row>
    <row r="534" spans="3:19" ht="15.75" customHeight="1" x14ac:dyDescent="0.35">
      <c r="C534" s="5"/>
      <c r="D534" s="5"/>
      <c r="Q534" s="12"/>
      <c r="R534" s="5"/>
      <c r="S534" s="9"/>
    </row>
    <row r="535" spans="3:19" ht="15.75" customHeight="1" x14ac:dyDescent="0.35">
      <c r="C535" s="5"/>
      <c r="D535" s="5"/>
      <c r="Q535" s="12"/>
      <c r="R535" s="5"/>
      <c r="S535" s="9"/>
    </row>
    <row r="536" spans="3:19" ht="15.75" customHeight="1" x14ac:dyDescent="0.35">
      <c r="C536" s="5"/>
      <c r="D536" s="5"/>
      <c r="Q536" s="12"/>
      <c r="R536" s="5"/>
      <c r="S536" s="9"/>
    </row>
    <row r="537" spans="3:19" ht="15.75" customHeight="1" x14ac:dyDescent="0.35">
      <c r="C537" s="5"/>
      <c r="D537" s="5"/>
      <c r="Q537" s="12"/>
      <c r="R537" s="5"/>
      <c r="S537" s="9"/>
    </row>
    <row r="538" spans="3:19" ht="15.75" customHeight="1" x14ac:dyDescent="0.35">
      <c r="C538" s="5"/>
      <c r="D538" s="5"/>
      <c r="Q538" s="12"/>
      <c r="R538" s="5"/>
      <c r="S538" s="9"/>
    </row>
    <row r="539" spans="3:19" ht="15.75" customHeight="1" x14ac:dyDescent="0.35">
      <c r="C539" s="5"/>
      <c r="D539" s="5"/>
      <c r="Q539" s="12"/>
      <c r="R539" s="5"/>
      <c r="S539" s="9"/>
    </row>
    <row r="540" spans="3:19" ht="15.75" customHeight="1" x14ac:dyDescent="0.35">
      <c r="C540" s="5"/>
      <c r="D540" s="5"/>
      <c r="Q540" s="12"/>
      <c r="R540" s="5"/>
      <c r="S540" s="9"/>
    </row>
    <row r="541" spans="3:19" ht="15.75" customHeight="1" x14ac:dyDescent="0.35">
      <c r="C541" s="5"/>
      <c r="D541" s="5"/>
      <c r="Q541" s="12"/>
      <c r="R541" s="5"/>
      <c r="S541" s="9"/>
    </row>
    <row r="542" spans="3:19" ht="15.75" customHeight="1" x14ac:dyDescent="0.35">
      <c r="C542" s="5"/>
      <c r="D542" s="5"/>
      <c r="Q542" s="12"/>
      <c r="R542" s="5"/>
      <c r="S542" s="9"/>
    </row>
    <row r="543" spans="3:19" ht="15.75" customHeight="1" x14ac:dyDescent="0.35">
      <c r="C543" s="5"/>
      <c r="D543" s="5"/>
      <c r="Q543" s="12"/>
      <c r="R543" s="5"/>
      <c r="S543" s="9"/>
    </row>
    <row r="544" spans="3:19" ht="15.75" customHeight="1" x14ac:dyDescent="0.35">
      <c r="C544" s="5"/>
      <c r="D544" s="5"/>
      <c r="Q544" s="12"/>
      <c r="R544" s="5"/>
      <c r="S544" s="9"/>
    </row>
    <row r="545" spans="3:19" ht="15.75" customHeight="1" x14ac:dyDescent="0.35">
      <c r="C545" s="5"/>
      <c r="D545" s="5"/>
      <c r="Q545" s="12"/>
      <c r="R545" s="5"/>
      <c r="S545" s="9"/>
    </row>
    <row r="546" spans="3:19" ht="15.75" customHeight="1" x14ac:dyDescent="0.35">
      <c r="C546" s="5"/>
      <c r="D546" s="5"/>
      <c r="Q546" s="12"/>
      <c r="R546" s="5"/>
      <c r="S546" s="9"/>
    </row>
    <row r="547" spans="3:19" ht="15.75" customHeight="1" x14ac:dyDescent="0.35">
      <c r="C547" s="5"/>
      <c r="D547" s="5"/>
      <c r="Q547" s="12"/>
      <c r="R547" s="5"/>
      <c r="S547" s="9"/>
    </row>
    <row r="548" spans="3:19" ht="15.75" customHeight="1" x14ac:dyDescent="0.35">
      <c r="C548" s="5"/>
      <c r="D548" s="5"/>
      <c r="Q548" s="12"/>
      <c r="R548" s="5"/>
      <c r="S548" s="9"/>
    </row>
    <row r="549" spans="3:19" ht="15.75" customHeight="1" x14ac:dyDescent="0.35">
      <c r="C549" s="5"/>
      <c r="D549" s="5"/>
      <c r="Q549" s="12"/>
      <c r="R549" s="5"/>
      <c r="S549" s="9"/>
    </row>
    <row r="550" spans="3:19" ht="15.75" customHeight="1" x14ac:dyDescent="0.35">
      <c r="C550" s="5"/>
      <c r="D550" s="5"/>
      <c r="Q550" s="12"/>
      <c r="R550" s="5"/>
      <c r="S550" s="9"/>
    </row>
    <row r="551" spans="3:19" ht="15.75" customHeight="1" x14ac:dyDescent="0.35">
      <c r="C551" s="5"/>
      <c r="D551" s="5"/>
      <c r="Q551" s="12"/>
      <c r="R551" s="5"/>
      <c r="S551" s="9"/>
    </row>
    <row r="552" spans="3:19" ht="15.75" customHeight="1" x14ac:dyDescent="0.35">
      <c r="C552" s="5"/>
      <c r="D552" s="5"/>
      <c r="Q552" s="12"/>
      <c r="R552" s="5"/>
      <c r="S552" s="9"/>
    </row>
    <row r="553" spans="3:19" ht="15.75" customHeight="1" x14ac:dyDescent="0.35">
      <c r="C553" s="5"/>
      <c r="D553" s="5"/>
      <c r="Q553" s="12"/>
      <c r="R553" s="5"/>
      <c r="S553" s="9"/>
    </row>
    <row r="554" spans="3:19" ht="15.75" customHeight="1" x14ac:dyDescent="0.35">
      <c r="C554" s="5"/>
      <c r="D554" s="5"/>
      <c r="Q554" s="12"/>
      <c r="R554" s="5"/>
      <c r="S554" s="9"/>
    </row>
    <row r="555" spans="3:19" ht="15.75" customHeight="1" x14ac:dyDescent="0.35">
      <c r="C555" s="5"/>
      <c r="D555" s="5"/>
      <c r="Q555" s="12"/>
      <c r="R555" s="5"/>
      <c r="S555" s="9"/>
    </row>
    <row r="556" spans="3:19" ht="15.75" customHeight="1" x14ac:dyDescent="0.35">
      <c r="C556" s="5"/>
      <c r="D556" s="5"/>
      <c r="Q556" s="12"/>
      <c r="R556" s="5"/>
      <c r="S556" s="9"/>
    </row>
    <row r="557" spans="3:19" ht="15.75" customHeight="1" x14ac:dyDescent="0.35">
      <c r="C557" s="5"/>
      <c r="D557" s="5"/>
      <c r="Q557" s="12"/>
      <c r="R557" s="5"/>
      <c r="S557" s="9"/>
    </row>
    <row r="558" spans="3:19" ht="15.75" customHeight="1" x14ac:dyDescent="0.35">
      <c r="C558" s="5"/>
      <c r="D558" s="5"/>
      <c r="Q558" s="12"/>
      <c r="R558" s="5"/>
      <c r="S558" s="9"/>
    </row>
    <row r="559" spans="3:19" ht="15.75" customHeight="1" x14ac:dyDescent="0.35">
      <c r="C559" s="5"/>
      <c r="D559" s="5"/>
      <c r="Q559" s="12"/>
      <c r="R559" s="5"/>
      <c r="S559" s="9"/>
    </row>
    <row r="560" spans="3:19" ht="15.75" customHeight="1" x14ac:dyDescent="0.35">
      <c r="C560" s="5"/>
      <c r="D560" s="5"/>
      <c r="Q560" s="12"/>
      <c r="R560" s="5"/>
      <c r="S560" s="9"/>
    </row>
    <row r="561" spans="3:19" ht="15.75" customHeight="1" x14ac:dyDescent="0.35">
      <c r="C561" s="5"/>
      <c r="D561" s="5"/>
      <c r="Q561" s="12"/>
      <c r="R561" s="5"/>
      <c r="S561" s="9"/>
    </row>
    <row r="562" spans="3:19" ht="15.75" customHeight="1" x14ac:dyDescent="0.35">
      <c r="C562" s="5"/>
      <c r="D562" s="5"/>
      <c r="Q562" s="12"/>
      <c r="R562" s="5"/>
      <c r="S562" s="9"/>
    </row>
    <row r="563" spans="3:19" ht="15.75" customHeight="1" x14ac:dyDescent="0.35">
      <c r="C563" s="5"/>
      <c r="D563" s="5"/>
      <c r="Q563" s="12"/>
      <c r="R563" s="5"/>
      <c r="S563" s="9"/>
    </row>
    <row r="564" spans="3:19" ht="15.75" customHeight="1" x14ac:dyDescent="0.35">
      <c r="C564" s="5"/>
      <c r="D564" s="5"/>
      <c r="Q564" s="12"/>
      <c r="R564" s="5"/>
      <c r="S564" s="9"/>
    </row>
    <row r="565" spans="3:19" ht="15.75" customHeight="1" x14ac:dyDescent="0.35">
      <c r="C565" s="5"/>
      <c r="D565" s="5"/>
      <c r="Q565" s="12"/>
      <c r="R565" s="5"/>
      <c r="S565" s="9"/>
    </row>
    <row r="566" spans="3:19" ht="15.75" customHeight="1" x14ac:dyDescent="0.35">
      <c r="C566" s="5"/>
      <c r="D566" s="5"/>
      <c r="Q566" s="12"/>
      <c r="R566" s="5"/>
      <c r="S566" s="9"/>
    </row>
    <row r="567" spans="3:19" ht="15.75" customHeight="1" x14ac:dyDescent="0.35">
      <c r="C567" s="5"/>
      <c r="D567" s="5"/>
      <c r="Q567" s="12"/>
      <c r="R567" s="5"/>
      <c r="S567" s="9"/>
    </row>
    <row r="568" spans="3:19" ht="15.75" customHeight="1" x14ac:dyDescent="0.35">
      <c r="C568" s="5"/>
      <c r="D568" s="5"/>
      <c r="Q568" s="12"/>
      <c r="R568" s="5"/>
      <c r="S568" s="9"/>
    </row>
    <row r="569" spans="3:19" ht="15.75" customHeight="1" x14ac:dyDescent="0.35">
      <c r="C569" s="5"/>
      <c r="D569" s="5"/>
      <c r="Q569" s="12"/>
      <c r="R569" s="5"/>
      <c r="S569" s="9"/>
    </row>
    <row r="570" spans="3:19" ht="15.75" customHeight="1" x14ac:dyDescent="0.35">
      <c r="C570" s="5"/>
      <c r="D570" s="5"/>
      <c r="Q570" s="12"/>
      <c r="R570" s="5"/>
      <c r="S570" s="9"/>
    </row>
    <row r="571" spans="3:19" ht="15.75" customHeight="1" x14ac:dyDescent="0.35">
      <c r="C571" s="5"/>
      <c r="D571" s="5"/>
      <c r="Q571" s="12"/>
      <c r="R571" s="5"/>
      <c r="S571" s="9"/>
    </row>
    <row r="572" spans="3:19" ht="15.75" customHeight="1" x14ac:dyDescent="0.35">
      <c r="C572" s="5"/>
      <c r="D572" s="5"/>
      <c r="Q572" s="12"/>
      <c r="R572" s="5"/>
      <c r="S572" s="9"/>
    </row>
    <row r="573" spans="3:19" ht="15.75" customHeight="1" x14ac:dyDescent="0.35">
      <c r="C573" s="5"/>
      <c r="D573" s="5"/>
      <c r="Q573" s="12"/>
      <c r="R573" s="5"/>
      <c r="S573" s="9"/>
    </row>
    <row r="574" spans="3:19" ht="15.75" customHeight="1" x14ac:dyDescent="0.35">
      <c r="C574" s="5"/>
      <c r="D574" s="5"/>
      <c r="Q574" s="12"/>
      <c r="R574" s="5"/>
      <c r="S574" s="9"/>
    </row>
    <row r="575" spans="3:19" ht="15.75" customHeight="1" x14ac:dyDescent="0.35">
      <c r="C575" s="5"/>
      <c r="D575" s="5"/>
      <c r="Q575" s="12"/>
      <c r="R575" s="5"/>
      <c r="S575" s="9"/>
    </row>
    <row r="576" spans="3:19" ht="15.75" customHeight="1" x14ac:dyDescent="0.35">
      <c r="C576" s="5"/>
      <c r="D576" s="5"/>
      <c r="Q576" s="12"/>
      <c r="R576" s="5"/>
      <c r="S576" s="9"/>
    </row>
    <row r="577" spans="3:19" ht="15.75" customHeight="1" x14ac:dyDescent="0.35">
      <c r="C577" s="5"/>
      <c r="D577" s="5"/>
      <c r="Q577" s="12"/>
      <c r="R577" s="5"/>
      <c r="S577" s="9"/>
    </row>
    <row r="578" spans="3:19" ht="15.75" customHeight="1" x14ac:dyDescent="0.35">
      <c r="C578" s="5"/>
      <c r="D578" s="5"/>
      <c r="Q578" s="12"/>
      <c r="R578" s="5"/>
      <c r="S578" s="9"/>
    </row>
    <row r="579" spans="3:19" ht="15.75" customHeight="1" x14ac:dyDescent="0.35">
      <c r="C579" s="5"/>
      <c r="D579" s="5"/>
      <c r="Q579" s="12"/>
      <c r="R579" s="5"/>
      <c r="S579" s="9"/>
    </row>
    <row r="580" spans="3:19" ht="15.75" customHeight="1" x14ac:dyDescent="0.35">
      <c r="C580" s="5"/>
      <c r="D580" s="5"/>
      <c r="Q580" s="12"/>
      <c r="R580" s="5"/>
      <c r="S580" s="9"/>
    </row>
    <row r="581" spans="3:19" ht="15.75" customHeight="1" x14ac:dyDescent="0.35">
      <c r="C581" s="5"/>
      <c r="D581" s="5"/>
      <c r="Q581" s="12"/>
      <c r="R581" s="5"/>
      <c r="S581" s="9"/>
    </row>
    <row r="582" spans="3:19" ht="15.75" customHeight="1" x14ac:dyDescent="0.35">
      <c r="C582" s="5"/>
      <c r="D582" s="5"/>
      <c r="Q582" s="12"/>
      <c r="R582" s="5"/>
      <c r="S582" s="9"/>
    </row>
    <row r="583" spans="3:19" ht="15.75" customHeight="1" x14ac:dyDescent="0.35">
      <c r="C583" s="5"/>
      <c r="D583" s="5"/>
      <c r="Q583" s="12"/>
      <c r="R583" s="5"/>
      <c r="S583" s="9"/>
    </row>
    <row r="584" spans="3:19" ht="15.75" customHeight="1" x14ac:dyDescent="0.35">
      <c r="C584" s="5"/>
      <c r="D584" s="5"/>
      <c r="Q584" s="12"/>
      <c r="R584" s="5"/>
      <c r="S584" s="9"/>
    </row>
    <row r="585" spans="3:19" ht="15.75" customHeight="1" x14ac:dyDescent="0.35">
      <c r="C585" s="5"/>
      <c r="D585" s="5"/>
      <c r="Q585" s="12"/>
      <c r="R585" s="5"/>
      <c r="S585" s="9"/>
    </row>
    <row r="586" spans="3:19" ht="15.75" customHeight="1" x14ac:dyDescent="0.35">
      <c r="C586" s="5"/>
      <c r="D586" s="5"/>
      <c r="Q586" s="12"/>
      <c r="R586" s="5"/>
      <c r="S586" s="9"/>
    </row>
    <row r="587" spans="3:19" ht="15.75" customHeight="1" x14ac:dyDescent="0.35">
      <c r="C587" s="5"/>
      <c r="D587" s="5"/>
      <c r="Q587" s="12"/>
      <c r="R587" s="5"/>
      <c r="S587" s="9"/>
    </row>
    <row r="588" spans="3:19" ht="15.75" customHeight="1" x14ac:dyDescent="0.35">
      <c r="C588" s="5"/>
      <c r="D588" s="5"/>
      <c r="Q588" s="12"/>
      <c r="R588" s="5"/>
      <c r="S588" s="9"/>
    </row>
    <row r="589" spans="3:19" ht="15.75" customHeight="1" x14ac:dyDescent="0.35">
      <c r="C589" s="5"/>
      <c r="D589" s="5"/>
      <c r="Q589" s="12"/>
      <c r="R589" s="5"/>
      <c r="S589" s="9"/>
    </row>
    <row r="590" spans="3:19" ht="15.75" customHeight="1" x14ac:dyDescent="0.35">
      <c r="C590" s="5"/>
      <c r="D590" s="5"/>
      <c r="Q590" s="12"/>
      <c r="R590" s="5"/>
      <c r="S590" s="9"/>
    </row>
    <row r="591" spans="3:19" ht="15.75" customHeight="1" x14ac:dyDescent="0.35">
      <c r="C591" s="5"/>
      <c r="D591" s="5"/>
      <c r="Q591" s="12"/>
      <c r="R591" s="5"/>
      <c r="S591" s="9"/>
    </row>
    <row r="592" spans="3:19" ht="15.75" customHeight="1" x14ac:dyDescent="0.35">
      <c r="C592" s="5"/>
      <c r="D592" s="5"/>
      <c r="Q592" s="12"/>
      <c r="R592" s="5"/>
      <c r="S592" s="9"/>
    </row>
    <row r="593" spans="3:19" ht="15.75" customHeight="1" x14ac:dyDescent="0.35">
      <c r="C593" s="5"/>
      <c r="D593" s="5"/>
      <c r="Q593" s="12"/>
      <c r="R593" s="5"/>
      <c r="S593" s="9"/>
    </row>
    <row r="594" spans="3:19" ht="15.75" customHeight="1" x14ac:dyDescent="0.35">
      <c r="C594" s="5"/>
      <c r="D594" s="5"/>
      <c r="Q594" s="12"/>
      <c r="R594" s="5"/>
      <c r="S594" s="9"/>
    </row>
    <row r="595" spans="3:19" ht="15.75" customHeight="1" x14ac:dyDescent="0.35">
      <c r="C595" s="5"/>
      <c r="D595" s="5"/>
      <c r="Q595" s="12"/>
      <c r="R595" s="5"/>
      <c r="S595" s="9"/>
    </row>
    <row r="596" spans="3:19" ht="15.75" customHeight="1" x14ac:dyDescent="0.35">
      <c r="C596" s="5"/>
      <c r="D596" s="5"/>
      <c r="Q596" s="12"/>
      <c r="R596" s="5"/>
      <c r="S596" s="9"/>
    </row>
    <row r="597" spans="3:19" ht="15.75" customHeight="1" x14ac:dyDescent="0.35">
      <c r="C597" s="5"/>
      <c r="D597" s="5"/>
      <c r="Q597" s="12"/>
      <c r="R597" s="5"/>
      <c r="S597" s="9"/>
    </row>
    <row r="598" spans="3:19" ht="15.75" customHeight="1" x14ac:dyDescent="0.35">
      <c r="C598" s="5"/>
      <c r="D598" s="5"/>
      <c r="Q598" s="12"/>
      <c r="R598" s="5"/>
      <c r="S598" s="9"/>
    </row>
    <row r="599" spans="3:19" ht="15.75" customHeight="1" x14ac:dyDescent="0.35">
      <c r="C599" s="5"/>
      <c r="D599" s="5"/>
      <c r="Q599" s="12"/>
      <c r="R599" s="5"/>
      <c r="S599" s="9"/>
    </row>
    <row r="600" spans="3:19" ht="15.75" customHeight="1" x14ac:dyDescent="0.35">
      <c r="C600" s="5"/>
      <c r="D600" s="5"/>
      <c r="Q600" s="12"/>
      <c r="R600" s="5"/>
      <c r="S600" s="9"/>
    </row>
    <row r="601" spans="3:19" ht="15.75" customHeight="1" x14ac:dyDescent="0.35">
      <c r="C601" s="5"/>
      <c r="D601" s="5"/>
      <c r="Q601" s="12"/>
      <c r="R601" s="5"/>
      <c r="S601" s="9"/>
    </row>
    <row r="602" spans="3:19" ht="15.75" customHeight="1" x14ac:dyDescent="0.35">
      <c r="C602" s="5"/>
      <c r="D602" s="5"/>
      <c r="Q602" s="12"/>
      <c r="R602" s="5"/>
      <c r="S602" s="9"/>
    </row>
    <row r="603" spans="3:19" ht="15.75" customHeight="1" x14ac:dyDescent="0.35">
      <c r="C603" s="5"/>
      <c r="D603" s="5"/>
      <c r="Q603" s="12"/>
      <c r="R603" s="5"/>
      <c r="S603" s="9"/>
    </row>
    <row r="604" spans="3:19" ht="15.75" customHeight="1" x14ac:dyDescent="0.35">
      <c r="C604" s="5"/>
      <c r="D604" s="5"/>
      <c r="Q604" s="12"/>
      <c r="R604" s="5"/>
      <c r="S604" s="9"/>
    </row>
    <row r="605" spans="3:19" ht="15.75" customHeight="1" x14ac:dyDescent="0.35">
      <c r="C605" s="5"/>
      <c r="D605" s="5"/>
      <c r="Q605" s="12"/>
      <c r="R605" s="5"/>
      <c r="S605" s="9"/>
    </row>
    <row r="606" spans="3:19" ht="15.75" customHeight="1" x14ac:dyDescent="0.35">
      <c r="C606" s="5"/>
      <c r="D606" s="5"/>
      <c r="Q606" s="12"/>
      <c r="R606" s="5"/>
      <c r="S606" s="9"/>
    </row>
    <row r="607" spans="3:19" ht="15.75" customHeight="1" x14ac:dyDescent="0.35">
      <c r="C607" s="5"/>
      <c r="D607" s="5"/>
      <c r="Q607" s="12"/>
      <c r="R607" s="5"/>
      <c r="S607" s="9"/>
    </row>
    <row r="608" spans="3:19" ht="15.75" customHeight="1" x14ac:dyDescent="0.35">
      <c r="C608" s="5"/>
      <c r="D608" s="5"/>
      <c r="Q608" s="12"/>
      <c r="R608" s="5"/>
      <c r="S608" s="9"/>
    </row>
    <row r="609" spans="3:19" ht="15.75" customHeight="1" x14ac:dyDescent="0.35">
      <c r="C609" s="5"/>
      <c r="D609" s="5"/>
      <c r="Q609" s="12"/>
      <c r="R609" s="5"/>
      <c r="S609" s="9"/>
    </row>
    <row r="610" spans="3:19" ht="15.75" customHeight="1" x14ac:dyDescent="0.35">
      <c r="C610" s="5"/>
      <c r="D610" s="5"/>
      <c r="Q610" s="12"/>
      <c r="R610" s="5"/>
      <c r="S610" s="9"/>
    </row>
    <row r="611" spans="3:19" ht="15.75" customHeight="1" x14ac:dyDescent="0.35">
      <c r="C611" s="5"/>
      <c r="D611" s="5"/>
      <c r="Q611" s="12"/>
      <c r="R611" s="5"/>
      <c r="S611" s="9"/>
    </row>
    <row r="612" spans="3:19" ht="15.75" customHeight="1" x14ac:dyDescent="0.35">
      <c r="C612" s="5"/>
      <c r="D612" s="5"/>
      <c r="Q612" s="12"/>
      <c r="R612" s="5"/>
      <c r="S612" s="9"/>
    </row>
    <row r="613" spans="3:19" ht="15.75" customHeight="1" x14ac:dyDescent="0.35">
      <c r="C613" s="5"/>
      <c r="D613" s="5"/>
      <c r="Q613" s="12"/>
      <c r="R613" s="5"/>
      <c r="S613" s="9"/>
    </row>
    <row r="614" spans="3:19" ht="15.75" customHeight="1" x14ac:dyDescent="0.35">
      <c r="C614" s="5"/>
      <c r="D614" s="5"/>
      <c r="Q614" s="12"/>
      <c r="R614" s="5"/>
      <c r="S614" s="9"/>
    </row>
    <row r="615" spans="3:19" ht="15.75" customHeight="1" x14ac:dyDescent="0.35">
      <c r="C615" s="5"/>
      <c r="D615" s="5"/>
      <c r="Q615" s="12"/>
      <c r="R615" s="5"/>
      <c r="S615" s="9"/>
    </row>
    <row r="616" spans="3:19" ht="15.75" customHeight="1" x14ac:dyDescent="0.35">
      <c r="C616" s="5"/>
      <c r="D616" s="5"/>
      <c r="Q616" s="12"/>
      <c r="R616" s="5"/>
      <c r="S616" s="9"/>
    </row>
    <row r="617" spans="3:19" ht="15.75" customHeight="1" x14ac:dyDescent="0.35">
      <c r="C617" s="5"/>
      <c r="D617" s="5"/>
      <c r="Q617" s="12"/>
      <c r="R617" s="5"/>
      <c r="S617" s="9"/>
    </row>
    <row r="618" spans="3:19" ht="15.75" customHeight="1" x14ac:dyDescent="0.35">
      <c r="C618" s="5"/>
      <c r="D618" s="5"/>
      <c r="Q618" s="12"/>
      <c r="R618" s="5"/>
      <c r="S618" s="9"/>
    </row>
    <row r="619" spans="3:19" ht="15.75" customHeight="1" x14ac:dyDescent="0.35">
      <c r="C619" s="5"/>
      <c r="D619" s="5"/>
      <c r="Q619" s="12"/>
      <c r="R619" s="5"/>
      <c r="S619" s="9"/>
    </row>
    <row r="620" spans="3:19" ht="15.75" customHeight="1" x14ac:dyDescent="0.35">
      <c r="C620" s="5"/>
      <c r="D620" s="5"/>
      <c r="Q620" s="12"/>
      <c r="R620" s="5"/>
      <c r="S620" s="9"/>
    </row>
    <row r="621" spans="3:19" ht="15.75" customHeight="1" x14ac:dyDescent="0.35">
      <c r="C621" s="5"/>
      <c r="D621" s="5"/>
      <c r="Q621" s="12"/>
      <c r="R621" s="5"/>
      <c r="S621" s="9"/>
    </row>
    <row r="622" spans="3:19" ht="15.75" customHeight="1" x14ac:dyDescent="0.35">
      <c r="C622" s="5"/>
      <c r="D622" s="5"/>
      <c r="Q622" s="12"/>
      <c r="R622" s="5"/>
      <c r="S622" s="9"/>
    </row>
    <row r="623" spans="3:19" ht="15.75" customHeight="1" x14ac:dyDescent="0.35">
      <c r="C623" s="5"/>
      <c r="D623" s="5"/>
      <c r="Q623" s="12"/>
      <c r="R623" s="5"/>
      <c r="S623" s="9"/>
    </row>
    <row r="624" spans="3:19" ht="15.75" customHeight="1" x14ac:dyDescent="0.35">
      <c r="C624" s="5"/>
      <c r="D624" s="5"/>
      <c r="Q624" s="12"/>
      <c r="R624" s="5"/>
      <c r="S624" s="9"/>
    </row>
    <row r="625" spans="3:19" ht="15.75" customHeight="1" x14ac:dyDescent="0.35">
      <c r="C625" s="5"/>
      <c r="D625" s="5"/>
      <c r="Q625" s="12"/>
      <c r="R625" s="5"/>
      <c r="S625" s="9"/>
    </row>
    <row r="626" spans="3:19" ht="15.75" customHeight="1" x14ac:dyDescent="0.35">
      <c r="C626" s="5"/>
      <c r="D626" s="5"/>
      <c r="Q626" s="12"/>
      <c r="R626" s="5"/>
      <c r="S626" s="9"/>
    </row>
    <row r="627" spans="3:19" ht="15.75" customHeight="1" x14ac:dyDescent="0.35">
      <c r="C627" s="5"/>
      <c r="D627" s="5"/>
      <c r="Q627" s="12"/>
      <c r="R627" s="5"/>
      <c r="S627" s="9"/>
    </row>
    <row r="628" spans="3:19" ht="15.75" customHeight="1" x14ac:dyDescent="0.35">
      <c r="C628" s="5"/>
      <c r="D628" s="5"/>
      <c r="Q628" s="12"/>
      <c r="R628" s="5"/>
      <c r="S628" s="9"/>
    </row>
    <row r="629" spans="3:19" ht="15.75" customHeight="1" x14ac:dyDescent="0.35">
      <c r="C629" s="5"/>
      <c r="D629" s="5"/>
      <c r="Q629" s="12"/>
      <c r="R629" s="5"/>
      <c r="S629" s="9"/>
    </row>
    <row r="630" spans="3:19" ht="15.75" customHeight="1" x14ac:dyDescent="0.35">
      <c r="C630" s="5"/>
      <c r="D630" s="5"/>
      <c r="Q630" s="12"/>
      <c r="R630" s="5"/>
      <c r="S630" s="9"/>
    </row>
    <row r="631" spans="3:19" ht="15.75" customHeight="1" x14ac:dyDescent="0.35">
      <c r="C631" s="5"/>
      <c r="D631" s="5"/>
      <c r="Q631" s="12"/>
      <c r="R631" s="5"/>
      <c r="S631" s="9"/>
    </row>
    <row r="632" spans="3:19" ht="15.75" customHeight="1" x14ac:dyDescent="0.35">
      <c r="C632" s="5"/>
      <c r="D632" s="5"/>
      <c r="Q632" s="12"/>
      <c r="R632" s="5"/>
      <c r="S632" s="9"/>
    </row>
    <row r="633" spans="3:19" ht="15.75" customHeight="1" x14ac:dyDescent="0.35">
      <c r="C633" s="5"/>
      <c r="D633" s="5"/>
      <c r="Q633" s="12"/>
      <c r="R633" s="5"/>
      <c r="S633" s="9"/>
    </row>
    <row r="634" spans="3:19" ht="15.75" customHeight="1" x14ac:dyDescent="0.35">
      <c r="C634" s="5"/>
      <c r="D634" s="5"/>
      <c r="Q634" s="12"/>
      <c r="R634" s="5"/>
      <c r="S634" s="9"/>
    </row>
    <row r="635" spans="3:19" ht="15.75" customHeight="1" x14ac:dyDescent="0.35">
      <c r="C635" s="5"/>
      <c r="D635" s="5"/>
      <c r="Q635" s="12"/>
      <c r="R635" s="5"/>
      <c r="S635" s="9"/>
    </row>
    <row r="636" spans="3:19" ht="15.75" customHeight="1" x14ac:dyDescent="0.35">
      <c r="C636" s="5"/>
      <c r="D636" s="5"/>
      <c r="Q636" s="12"/>
      <c r="R636" s="5"/>
      <c r="S636" s="9"/>
    </row>
    <row r="637" spans="3:19" ht="15.75" customHeight="1" x14ac:dyDescent="0.35">
      <c r="C637" s="5"/>
      <c r="D637" s="5"/>
      <c r="Q637" s="12"/>
      <c r="R637" s="5"/>
      <c r="S637" s="9"/>
    </row>
    <row r="638" spans="3:19" ht="15.75" customHeight="1" x14ac:dyDescent="0.35">
      <c r="C638" s="5"/>
      <c r="D638" s="5"/>
      <c r="Q638" s="12"/>
      <c r="R638" s="5"/>
      <c r="S638" s="9"/>
    </row>
    <row r="639" spans="3:19" ht="15.75" customHeight="1" x14ac:dyDescent="0.35">
      <c r="C639" s="5"/>
      <c r="D639" s="5"/>
      <c r="Q639" s="12"/>
      <c r="R639" s="5"/>
      <c r="S639" s="9"/>
    </row>
    <row r="640" spans="3:19" ht="15.75" customHeight="1" x14ac:dyDescent="0.35">
      <c r="C640" s="5"/>
      <c r="D640" s="5"/>
      <c r="Q640" s="12"/>
      <c r="R640" s="5"/>
      <c r="S640" s="9"/>
    </row>
    <row r="641" spans="3:19" ht="15.75" customHeight="1" x14ac:dyDescent="0.35">
      <c r="C641" s="5"/>
      <c r="D641" s="5"/>
      <c r="Q641" s="12"/>
      <c r="R641" s="5"/>
      <c r="S641" s="9"/>
    </row>
    <row r="642" spans="3:19" ht="15.75" customHeight="1" x14ac:dyDescent="0.35">
      <c r="C642" s="5"/>
      <c r="D642" s="5"/>
      <c r="Q642" s="12"/>
      <c r="R642" s="5"/>
      <c r="S642" s="9"/>
    </row>
    <row r="643" spans="3:19" ht="15.75" customHeight="1" x14ac:dyDescent="0.35">
      <c r="C643" s="5"/>
      <c r="D643" s="5"/>
      <c r="Q643" s="12"/>
      <c r="R643" s="5"/>
      <c r="S643" s="9"/>
    </row>
    <row r="644" spans="3:19" ht="15.75" customHeight="1" x14ac:dyDescent="0.35">
      <c r="C644" s="5"/>
      <c r="D644" s="5"/>
      <c r="Q644" s="12"/>
      <c r="R644" s="5"/>
      <c r="S644" s="9"/>
    </row>
    <row r="645" spans="3:19" ht="15.75" customHeight="1" x14ac:dyDescent="0.35">
      <c r="C645" s="5"/>
      <c r="D645" s="5"/>
      <c r="Q645" s="12"/>
      <c r="R645" s="5"/>
      <c r="S645" s="9"/>
    </row>
    <row r="646" spans="3:19" ht="15.75" customHeight="1" x14ac:dyDescent="0.35">
      <c r="C646" s="5"/>
      <c r="D646" s="5"/>
      <c r="Q646" s="12"/>
      <c r="R646" s="5"/>
      <c r="S646" s="9"/>
    </row>
    <row r="647" spans="3:19" ht="15.75" customHeight="1" x14ac:dyDescent="0.35">
      <c r="C647" s="5"/>
      <c r="D647" s="5"/>
      <c r="Q647" s="12"/>
      <c r="R647" s="5"/>
      <c r="S647" s="9"/>
    </row>
    <row r="648" spans="3:19" ht="15.75" customHeight="1" x14ac:dyDescent="0.35">
      <c r="C648" s="5"/>
      <c r="D648" s="5"/>
      <c r="Q648" s="12"/>
      <c r="R648" s="5"/>
      <c r="S648" s="9"/>
    </row>
    <row r="649" spans="3:19" ht="15.75" customHeight="1" x14ac:dyDescent="0.35">
      <c r="C649" s="5"/>
      <c r="D649" s="5"/>
      <c r="Q649" s="12"/>
      <c r="R649" s="5"/>
      <c r="S649" s="9"/>
    </row>
    <row r="650" spans="3:19" ht="15.75" customHeight="1" x14ac:dyDescent="0.35">
      <c r="C650" s="5"/>
      <c r="D650" s="5"/>
      <c r="Q650" s="12"/>
      <c r="R650" s="5"/>
      <c r="S650" s="9"/>
    </row>
    <row r="651" spans="3:19" ht="15.75" customHeight="1" x14ac:dyDescent="0.35">
      <c r="C651" s="5"/>
      <c r="D651" s="5"/>
      <c r="Q651" s="12"/>
      <c r="R651" s="5"/>
      <c r="S651" s="9"/>
    </row>
    <row r="652" spans="3:19" ht="15.75" customHeight="1" x14ac:dyDescent="0.35">
      <c r="C652" s="5"/>
      <c r="D652" s="5"/>
      <c r="Q652" s="12"/>
      <c r="R652" s="5"/>
      <c r="S652" s="9"/>
    </row>
    <row r="653" spans="3:19" ht="15.75" customHeight="1" x14ac:dyDescent="0.35">
      <c r="C653" s="5"/>
      <c r="D653" s="5"/>
      <c r="Q653" s="12"/>
      <c r="R653" s="5"/>
      <c r="S653" s="9"/>
    </row>
    <row r="654" spans="3:19" ht="15.75" customHeight="1" x14ac:dyDescent="0.35">
      <c r="C654" s="5"/>
      <c r="D654" s="5"/>
      <c r="Q654" s="12"/>
      <c r="R654" s="5"/>
      <c r="S654" s="9"/>
    </row>
    <row r="655" spans="3:19" ht="15.75" customHeight="1" x14ac:dyDescent="0.35">
      <c r="C655" s="5"/>
      <c r="D655" s="5"/>
      <c r="Q655" s="12"/>
      <c r="R655" s="5"/>
      <c r="S655" s="9"/>
    </row>
    <row r="656" spans="3:19" ht="15.75" customHeight="1" x14ac:dyDescent="0.35">
      <c r="C656" s="5"/>
      <c r="D656" s="5"/>
      <c r="Q656" s="12"/>
      <c r="R656" s="5"/>
      <c r="S656" s="9"/>
    </row>
    <row r="657" spans="3:19" ht="15.75" customHeight="1" x14ac:dyDescent="0.35">
      <c r="C657" s="5"/>
      <c r="D657" s="5"/>
      <c r="Q657" s="12"/>
      <c r="R657" s="5"/>
      <c r="S657" s="9"/>
    </row>
    <row r="658" spans="3:19" ht="15.75" customHeight="1" x14ac:dyDescent="0.35">
      <c r="C658" s="5"/>
      <c r="D658" s="5"/>
      <c r="Q658" s="12"/>
      <c r="R658" s="5"/>
      <c r="S658" s="9"/>
    </row>
    <row r="659" spans="3:19" ht="15.75" customHeight="1" x14ac:dyDescent="0.35">
      <c r="C659" s="5"/>
      <c r="D659" s="5"/>
      <c r="Q659" s="12"/>
      <c r="R659" s="5"/>
      <c r="S659" s="9"/>
    </row>
    <row r="660" spans="3:19" ht="15.75" customHeight="1" x14ac:dyDescent="0.35">
      <c r="C660" s="5"/>
      <c r="D660" s="5"/>
      <c r="Q660" s="12"/>
      <c r="R660" s="5"/>
      <c r="S660" s="9"/>
    </row>
    <row r="661" spans="3:19" ht="15.75" customHeight="1" x14ac:dyDescent="0.35">
      <c r="C661" s="5"/>
      <c r="D661" s="5"/>
      <c r="Q661" s="12"/>
      <c r="R661" s="5"/>
      <c r="S661" s="9"/>
    </row>
    <row r="662" spans="3:19" ht="15.75" customHeight="1" x14ac:dyDescent="0.35">
      <c r="C662" s="5"/>
      <c r="D662" s="5"/>
      <c r="Q662" s="12"/>
      <c r="R662" s="5"/>
      <c r="S662" s="9"/>
    </row>
    <row r="663" spans="3:19" ht="15.75" customHeight="1" x14ac:dyDescent="0.35">
      <c r="C663" s="5"/>
      <c r="D663" s="5"/>
      <c r="Q663" s="12"/>
      <c r="R663" s="5"/>
      <c r="S663" s="9"/>
    </row>
    <row r="664" spans="3:19" ht="15.75" customHeight="1" x14ac:dyDescent="0.35">
      <c r="C664" s="5"/>
      <c r="D664" s="5"/>
      <c r="Q664" s="12"/>
      <c r="R664" s="5"/>
      <c r="S664" s="9"/>
    </row>
    <row r="665" spans="3:19" ht="15.75" customHeight="1" x14ac:dyDescent="0.35">
      <c r="C665" s="5"/>
      <c r="D665" s="5"/>
      <c r="Q665" s="12"/>
      <c r="R665" s="5"/>
      <c r="S665" s="9"/>
    </row>
    <row r="666" spans="3:19" ht="15.75" customHeight="1" x14ac:dyDescent="0.35">
      <c r="C666" s="5"/>
      <c r="D666" s="5"/>
      <c r="Q666" s="12"/>
      <c r="R666" s="5"/>
      <c r="S666" s="9"/>
    </row>
    <row r="667" spans="3:19" ht="15.75" customHeight="1" x14ac:dyDescent="0.35">
      <c r="C667" s="5"/>
      <c r="D667" s="5"/>
      <c r="Q667" s="12"/>
      <c r="R667" s="5"/>
      <c r="S667" s="9"/>
    </row>
    <row r="668" spans="3:19" ht="15.75" customHeight="1" x14ac:dyDescent="0.35">
      <c r="C668" s="5"/>
      <c r="D668" s="5"/>
      <c r="Q668" s="12"/>
      <c r="R668" s="5"/>
      <c r="S668" s="9"/>
    </row>
    <row r="669" spans="3:19" ht="15.75" customHeight="1" x14ac:dyDescent="0.35">
      <c r="C669" s="5"/>
      <c r="D669" s="5"/>
      <c r="Q669" s="12"/>
      <c r="R669" s="5"/>
      <c r="S669" s="9"/>
    </row>
    <row r="670" spans="3:19" ht="15.75" customHeight="1" x14ac:dyDescent="0.35">
      <c r="C670" s="5"/>
      <c r="D670" s="5"/>
      <c r="Q670" s="12"/>
      <c r="R670" s="5"/>
      <c r="S670" s="9"/>
    </row>
    <row r="671" spans="3:19" ht="15.75" customHeight="1" x14ac:dyDescent="0.35">
      <c r="C671" s="5"/>
      <c r="D671" s="5"/>
      <c r="Q671" s="12"/>
      <c r="R671" s="5"/>
      <c r="S671" s="9"/>
    </row>
    <row r="672" spans="3:19" ht="15.75" customHeight="1" x14ac:dyDescent="0.35">
      <c r="C672" s="5"/>
      <c r="D672" s="5"/>
      <c r="Q672" s="12"/>
      <c r="R672" s="5"/>
      <c r="S672" s="9"/>
    </row>
    <row r="673" spans="3:19" ht="15.75" customHeight="1" x14ac:dyDescent="0.35">
      <c r="C673" s="5"/>
      <c r="D673" s="5"/>
      <c r="Q673" s="12"/>
      <c r="R673" s="5"/>
      <c r="S673" s="9"/>
    </row>
    <row r="674" spans="3:19" ht="15.75" customHeight="1" x14ac:dyDescent="0.35">
      <c r="C674" s="5"/>
      <c r="D674" s="5"/>
      <c r="Q674" s="12"/>
      <c r="R674" s="5"/>
      <c r="S674" s="9"/>
    </row>
    <row r="675" spans="3:19" ht="15.75" customHeight="1" x14ac:dyDescent="0.35">
      <c r="C675" s="5"/>
      <c r="D675" s="5"/>
      <c r="Q675" s="12"/>
      <c r="R675" s="5"/>
      <c r="S675" s="9"/>
    </row>
    <row r="676" spans="3:19" ht="15.75" customHeight="1" x14ac:dyDescent="0.35">
      <c r="C676" s="5"/>
      <c r="D676" s="5"/>
      <c r="Q676" s="12"/>
      <c r="R676" s="5"/>
      <c r="S676" s="9"/>
    </row>
    <row r="677" spans="3:19" ht="15.75" customHeight="1" x14ac:dyDescent="0.35">
      <c r="C677" s="5"/>
      <c r="D677" s="5"/>
      <c r="Q677" s="12"/>
      <c r="R677" s="5"/>
      <c r="S677" s="9"/>
    </row>
    <row r="678" spans="3:19" ht="15.75" customHeight="1" x14ac:dyDescent="0.35">
      <c r="C678" s="5"/>
      <c r="D678" s="5"/>
      <c r="Q678" s="12"/>
      <c r="R678" s="5"/>
      <c r="S678" s="9"/>
    </row>
    <row r="679" spans="3:19" ht="15.75" customHeight="1" x14ac:dyDescent="0.35">
      <c r="C679" s="5"/>
      <c r="D679" s="5"/>
      <c r="Q679" s="12"/>
      <c r="R679" s="5"/>
      <c r="S679" s="9"/>
    </row>
    <row r="680" spans="3:19" ht="15.75" customHeight="1" x14ac:dyDescent="0.35">
      <c r="C680" s="5"/>
      <c r="D680" s="5"/>
      <c r="Q680" s="12"/>
      <c r="R680" s="5"/>
      <c r="S680" s="9"/>
    </row>
    <row r="681" spans="3:19" ht="15.75" customHeight="1" x14ac:dyDescent="0.35">
      <c r="C681" s="5"/>
      <c r="D681" s="5"/>
      <c r="Q681" s="12"/>
      <c r="R681" s="5"/>
      <c r="S681" s="9"/>
    </row>
    <row r="682" spans="3:19" ht="15.75" customHeight="1" x14ac:dyDescent="0.35">
      <c r="C682" s="5"/>
      <c r="D682" s="5"/>
      <c r="Q682" s="12"/>
      <c r="R682" s="5"/>
      <c r="S682" s="9"/>
    </row>
    <row r="683" spans="3:19" ht="15.75" customHeight="1" x14ac:dyDescent="0.35">
      <c r="C683" s="5"/>
      <c r="D683" s="5"/>
      <c r="Q683" s="12"/>
      <c r="R683" s="5"/>
      <c r="S683" s="9"/>
    </row>
    <row r="684" spans="3:19" ht="15.75" customHeight="1" x14ac:dyDescent="0.35">
      <c r="C684" s="5"/>
      <c r="D684" s="5"/>
      <c r="Q684" s="12"/>
      <c r="R684" s="5"/>
      <c r="S684" s="9"/>
    </row>
    <row r="685" spans="3:19" ht="15.75" customHeight="1" x14ac:dyDescent="0.35">
      <c r="C685" s="5"/>
      <c r="D685" s="5"/>
      <c r="Q685" s="12"/>
      <c r="R685" s="5"/>
      <c r="S685" s="9"/>
    </row>
    <row r="686" spans="3:19" ht="15.75" customHeight="1" x14ac:dyDescent="0.35">
      <c r="C686" s="5"/>
      <c r="D686" s="5"/>
      <c r="Q686" s="12"/>
      <c r="R686" s="5"/>
      <c r="S686" s="9"/>
    </row>
    <row r="687" spans="3:19" ht="15.75" customHeight="1" x14ac:dyDescent="0.35">
      <c r="C687" s="5"/>
      <c r="D687" s="5"/>
      <c r="Q687" s="12"/>
      <c r="R687" s="5"/>
      <c r="S687" s="9"/>
    </row>
    <row r="688" spans="3:19" ht="15.75" customHeight="1" x14ac:dyDescent="0.35">
      <c r="C688" s="5"/>
      <c r="D688" s="5"/>
      <c r="Q688" s="12"/>
      <c r="R688" s="5"/>
      <c r="S688" s="9"/>
    </row>
    <row r="689" spans="3:19" ht="15.75" customHeight="1" x14ac:dyDescent="0.35">
      <c r="C689" s="5"/>
      <c r="D689" s="5"/>
      <c r="Q689" s="12"/>
      <c r="R689" s="5"/>
      <c r="S689" s="9"/>
    </row>
    <row r="690" spans="3:19" ht="15.75" customHeight="1" x14ac:dyDescent="0.35">
      <c r="C690" s="5"/>
      <c r="D690" s="5"/>
      <c r="Q690" s="12"/>
      <c r="R690" s="5"/>
      <c r="S690" s="9"/>
    </row>
    <row r="691" spans="3:19" ht="15.75" customHeight="1" x14ac:dyDescent="0.35">
      <c r="C691" s="5"/>
      <c r="D691" s="5"/>
      <c r="Q691" s="12"/>
      <c r="R691" s="5"/>
      <c r="S691" s="9"/>
    </row>
    <row r="692" spans="3:19" ht="15.75" customHeight="1" x14ac:dyDescent="0.35">
      <c r="C692" s="5"/>
      <c r="D692" s="5"/>
      <c r="Q692" s="12"/>
      <c r="R692" s="5"/>
      <c r="S692" s="9"/>
    </row>
    <row r="693" spans="3:19" ht="15.75" customHeight="1" x14ac:dyDescent="0.35">
      <c r="C693" s="5"/>
      <c r="D693" s="5"/>
      <c r="Q693" s="12"/>
      <c r="R693" s="5"/>
      <c r="S693" s="9"/>
    </row>
    <row r="694" spans="3:19" ht="15.75" customHeight="1" x14ac:dyDescent="0.35">
      <c r="C694" s="5"/>
      <c r="D694" s="5"/>
      <c r="Q694" s="12"/>
      <c r="R694" s="5"/>
      <c r="S694" s="9"/>
    </row>
    <row r="695" spans="3:19" ht="15.75" customHeight="1" x14ac:dyDescent="0.35">
      <c r="C695" s="5"/>
      <c r="D695" s="5"/>
      <c r="Q695" s="12"/>
      <c r="R695" s="5"/>
      <c r="S695" s="9"/>
    </row>
    <row r="696" spans="3:19" ht="15.75" customHeight="1" x14ac:dyDescent="0.35">
      <c r="C696" s="5"/>
      <c r="D696" s="5"/>
      <c r="Q696" s="12"/>
      <c r="R696" s="5"/>
      <c r="S696" s="9"/>
    </row>
    <row r="697" spans="3:19" ht="15.75" customHeight="1" x14ac:dyDescent="0.35">
      <c r="C697" s="5"/>
      <c r="D697" s="5"/>
      <c r="Q697" s="12"/>
      <c r="R697" s="5"/>
      <c r="S697" s="9"/>
    </row>
    <row r="698" spans="3:19" ht="15.75" customHeight="1" x14ac:dyDescent="0.35">
      <c r="C698" s="5"/>
      <c r="D698" s="5"/>
      <c r="Q698" s="12"/>
      <c r="R698" s="5"/>
      <c r="S698" s="9"/>
    </row>
    <row r="699" spans="3:19" ht="15.75" customHeight="1" x14ac:dyDescent="0.35">
      <c r="C699" s="5"/>
      <c r="D699" s="5"/>
      <c r="Q699" s="12"/>
      <c r="R699" s="5"/>
      <c r="S699" s="9"/>
    </row>
    <row r="700" spans="3:19" ht="15.75" customHeight="1" x14ac:dyDescent="0.35">
      <c r="C700" s="5"/>
      <c r="D700" s="5"/>
      <c r="Q700" s="12"/>
      <c r="R700" s="5"/>
      <c r="S700" s="9"/>
    </row>
    <row r="701" spans="3:19" ht="15.75" customHeight="1" x14ac:dyDescent="0.35">
      <c r="C701" s="5"/>
      <c r="D701" s="5"/>
      <c r="Q701" s="12"/>
      <c r="R701" s="5"/>
      <c r="S701" s="9"/>
    </row>
    <row r="702" spans="3:19" ht="15.75" customHeight="1" x14ac:dyDescent="0.35">
      <c r="C702" s="5"/>
      <c r="D702" s="5"/>
      <c r="Q702" s="12"/>
      <c r="R702" s="5"/>
      <c r="S702" s="9"/>
    </row>
    <row r="703" spans="3:19" ht="15.75" customHeight="1" x14ac:dyDescent="0.35">
      <c r="C703" s="5"/>
      <c r="D703" s="5"/>
      <c r="Q703" s="12"/>
      <c r="R703" s="5"/>
      <c r="S703" s="9"/>
    </row>
    <row r="704" spans="3:19" ht="15.75" customHeight="1" x14ac:dyDescent="0.35">
      <c r="C704" s="5"/>
      <c r="D704" s="5"/>
      <c r="Q704" s="12"/>
      <c r="R704" s="5"/>
      <c r="S704" s="9"/>
    </row>
    <row r="705" spans="3:19" ht="15.75" customHeight="1" x14ac:dyDescent="0.35">
      <c r="C705" s="5"/>
      <c r="D705" s="5"/>
      <c r="Q705" s="12"/>
      <c r="R705" s="5"/>
      <c r="S705" s="9"/>
    </row>
    <row r="706" spans="3:19" ht="15.75" customHeight="1" x14ac:dyDescent="0.35">
      <c r="C706" s="5"/>
      <c r="D706" s="5"/>
      <c r="Q706" s="12"/>
      <c r="R706" s="5"/>
      <c r="S706" s="9"/>
    </row>
    <row r="707" spans="3:19" ht="15.75" customHeight="1" x14ac:dyDescent="0.35">
      <c r="C707" s="5"/>
      <c r="D707" s="5"/>
      <c r="Q707" s="12"/>
      <c r="R707" s="5"/>
      <c r="S707" s="9"/>
    </row>
    <row r="708" spans="3:19" ht="15.75" customHeight="1" x14ac:dyDescent="0.35">
      <c r="C708" s="5"/>
      <c r="D708" s="5"/>
      <c r="Q708" s="12"/>
      <c r="R708" s="5"/>
      <c r="S708" s="9"/>
    </row>
    <row r="709" spans="3:19" ht="15.75" customHeight="1" x14ac:dyDescent="0.35">
      <c r="C709" s="5"/>
      <c r="D709" s="5"/>
      <c r="Q709" s="12"/>
      <c r="R709" s="5"/>
      <c r="S709" s="9"/>
    </row>
    <row r="710" spans="3:19" ht="15.75" customHeight="1" x14ac:dyDescent="0.35">
      <c r="C710" s="5"/>
      <c r="D710" s="5"/>
      <c r="Q710" s="12"/>
      <c r="R710" s="5"/>
      <c r="S710" s="9"/>
    </row>
    <row r="711" spans="3:19" ht="15.75" customHeight="1" x14ac:dyDescent="0.35">
      <c r="C711" s="5"/>
      <c r="D711" s="5"/>
      <c r="Q711" s="12"/>
      <c r="R711" s="5"/>
      <c r="S711" s="9"/>
    </row>
    <row r="712" spans="3:19" ht="15.75" customHeight="1" x14ac:dyDescent="0.35">
      <c r="C712" s="5"/>
      <c r="D712" s="5"/>
      <c r="Q712" s="12"/>
      <c r="R712" s="5"/>
      <c r="S712" s="9"/>
    </row>
    <row r="713" spans="3:19" ht="15.75" customHeight="1" x14ac:dyDescent="0.35">
      <c r="C713" s="5"/>
      <c r="D713" s="5"/>
      <c r="Q713" s="12"/>
      <c r="R713" s="5"/>
      <c r="S713" s="9"/>
    </row>
    <row r="714" spans="3:19" ht="15.75" customHeight="1" x14ac:dyDescent="0.35">
      <c r="C714" s="5"/>
      <c r="D714" s="5"/>
      <c r="Q714" s="12"/>
      <c r="R714" s="5"/>
      <c r="S714" s="9"/>
    </row>
    <row r="715" spans="3:19" ht="15.75" customHeight="1" x14ac:dyDescent="0.35">
      <c r="C715" s="5"/>
      <c r="D715" s="5"/>
      <c r="Q715" s="12"/>
      <c r="R715" s="5"/>
      <c r="S715" s="9"/>
    </row>
    <row r="716" spans="3:19" ht="15.75" customHeight="1" x14ac:dyDescent="0.35">
      <c r="C716" s="5"/>
      <c r="D716" s="5"/>
      <c r="Q716" s="12"/>
      <c r="R716" s="5"/>
      <c r="S716" s="9"/>
    </row>
    <row r="717" spans="3:19" ht="15.75" customHeight="1" x14ac:dyDescent="0.35">
      <c r="C717" s="5"/>
      <c r="D717" s="5"/>
      <c r="Q717" s="12"/>
      <c r="R717" s="5"/>
      <c r="S717" s="9"/>
    </row>
    <row r="718" spans="3:19" ht="15.75" customHeight="1" x14ac:dyDescent="0.35">
      <c r="C718" s="5"/>
      <c r="D718" s="5"/>
      <c r="Q718" s="12"/>
      <c r="R718" s="5"/>
      <c r="S718" s="9"/>
    </row>
    <row r="719" spans="3:19" ht="15.75" customHeight="1" x14ac:dyDescent="0.35">
      <c r="C719" s="5"/>
      <c r="D719" s="5"/>
      <c r="Q719" s="12"/>
      <c r="R719" s="5"/>
      <c r="S719" s="9"/>
    </row>
    <row r="720" spans="3:19" ht="15.75" customHeight="1" x14ac:dyDescent="0.35">
      <c r="C720" s="5"/>
      <c r="D720" s="5"/>
      <c r="Q720" s="12"/>
      <c r="R720" s="5"/>
      <c r="S720" s="9"/>
    </row>
    <row r="721" spans="3:19" ht="15.75" customHeight="1" x14ac:dyDescent="0.35">
      <c r="C721" s="5"/>
      <c r="D721" s="5"/>
      <c r="Q721" s="12"/>
      <c r="R721" s="5"/>
      <c r="S721" s="9"/>
    </row>
    <row r="722" spans="3:19" ht="15.75" customHeight="1" x14ac:dyDescent="0.35">
      <c r="C722" s="5"/>
      <c r="D722" s="5"/>
      <c r="Q722" s="12"/>
      <c r="R722" s="5"/>
      <c r="S722" s="9"/>
    </row>
    <row r="723" spans="3:19" ht="15.75" customHeight="1" x14ac:dyDescent="0.35">
      <c r="C723" s="5"/>
      <c r="D723" s="5"/>
      <c r="Q723" s="12"/>
      <c r="R723" s="5"/>
      <c r="S723" s="9"/>
    </row>
    <row r="724" spans="3:19" ht="15.75" customHeight="1" x14ac:dyDescent="0.35">
      <c r="C724" s="5"/>
      <c r="D724" s="5"/>
      <c r="Q724" s="12"/>
      <c r="R724" s="5"/>
      <c r="S724" s="9"/>
    </row>
    <row r="725" spans="3:19" ht="15.75" customHeight="1" x14ac:dyDescent="0.35">
      <c r="C725" s="5"/>
      <c r="D725" s="5"/>
      <c r="Q725" s="12"/>
      <c r="R725" s="5"/>
      <c r="S725" s="9"/>
    </row>
    <row r="726" spans="3:19" ht="15.75" customHeight="1" x14ac:dyDescent="0.35">
      <c r="C726" s="5"/>
      <c r="D726" s="5"/>
      <c r="Q726" s="12"/>
      <c r="R726" s="5"/>
      <c r="S726" s="9"/>
    </row>
    <row r="727" spans="3:19" ht="15.75" customHeight="1" x14ac:dyDescent="0.35">
      <c r="C727" s="5"/>
      <c r="D727" s="5"/>
      <c r="Q727" s="12"/>
      <c r="R727" s="5"/>
      <c r="S727" s="9"/>
    </row>
    <row r="728" spans="3:19" ht="15.75" customHeight="1" x14ac:dyDescent="0.35">
      <c r="C728" s="5"/>
      <c r="D728" s="5"/>
      <c r="Q728" s="12"/>
      <c r="R728" s="5"/>
      <c r="S728" s="9"/>
    </row>
    <row r="729" spans="3:19" ht="15.75" customHeight="1" x14ac:dyDescent="0.35">
      <c r="C729" s="5"/>
      <c r="D729" s="5"/>
      <c r="Q729" s="12"/>
      <c r="R729" s="5"/>
      <c r="S729" s="9"/>
    </row>
    <row r="730" spans="3:19" ht="15.75" customHeight="1" x14ac:dyDescent="0.35">
      <c r="C730" s="5"/>
      <c r="D730" s="5"/>
      <c r="Q730" s="12"/>
      <c r="R730" s="5"/>
      <c r="S730" s="9"/>
    </row>
    <row r="731" spans="3:19" ht="15.75" customHeight="1" x14ac:dyDescent="0.35">
      <c r="C731" s="5"/>
      <c r="D731" s="5"/>
      <c r="Q731" s="12"/>
      <c r="R731" s="5"/>
      <c r="S731" s="9"/>
    </row>
    <row r="732" spans="3:19" ht="15.75" customHeight="1" x14ac:dyDescent="0.35">
      <c r="C732" s="5"/>
      <c r="D732" s="5"/>
      <c r="Q732" s="12"/>
      <c r="R732" s="5"/>
      <c r="S732" s="9"/>
    </row>
    <row r="733" spans="3:19" ht="15.75" customHeight="1" x14ac:dyDescent="0.35">
      <c r="C733" s="5"/>
      <c r="D733" s="5"/>
      <c r="Q733" s="12"/>
      <c r="R733" s="5"/>
      <c r="S733" s="9"/>
    </row>
    <row r="734" spans="3:19" ht="15.75" customHeight="1" x14ac:dyDescent="0.35">
      <c r="C734" s="5"/>
      <c r="D734" s="5"/>
      <c r="Q734" s="12"/>
      <c r="R734" s="5"/>
      <c r="S734" s="9"/>
    </row>
    <row r="735" spans="3:19" ht="15.75" customHeight="1" x14ac:dyDescent="0.35">
      <c r="C735" s="5"/>
      <c r="D735" s="5"/>
      <c r="Q735" s="12"/>
      <c r="R735" s="5"/>
      <c r="S735" s="9"/>
    </row>
    <row r="736" spans="3:19" ht="15.75" customHeight="1" x14ac:dyDescent="0.35">
      <c r="C736" s="5"/>
      <c r="D736" s="5"/>
      <c r="Q736" s="12"/>
      <c r="R736" s="5"/>
      <c r="S736" s="9"/>
    </row>
    <row r="737" spans="3:19" ht="15.75" customHeight="1" x14ac:dyDescent="0.35">
      <c r="C737" s="5"/>
      <c r="D737" s="5"/>
      <c r="Q737" s="12"/>
      <c r="R737" s="5"/>
      <c r="S737" s="9"/>
    </row>
    <row r="738" spans="3:19" ht="15.75" customHeight="1" x14ac:dyDescent="0.35">
      <c r="C738" s="5"/>
      <c r="D738" s="5"/>
      <c r="Q738" s="12"/>
      <c r="R738" s="5"/>
      <c r="S738" s="9"/>
    </row>
    <row r="739" spans="3:19" ht="15.75" customHeight="1" x14ac:dyDescent="0.35">
      <c r="C739" s="5"/>
      <c r="D739" s="5"/>
      <c r="Q739" s="12"/>
      <c r="R739" s="5"/>
      <c r="S739" s="9"/>
    </row>
    <row r="740" spans="3:19" ht="15.75" customHeight="1" x14ac:dyDescent="0.35">
      <c r="C740" s="5"/>
      <c r="D740" s="5"/>
      <c r="Q740" s="12"/>
      <c r="R740" s="5"/>
      <c r="S740" s="9"/>
    </row>
    <row r="741" spans="3:19" ht="15.75" customHeight="1" x14ac:dyDescent="0.35">
      <c r="C741" s="5"/>
      <c r="D741" s="5"/>
      <c r="Q741" s="12"/>
      <c r="R741" s="5"/>
      <c r="S741" s="9"/>
    </row>
    <row r="742" spans="3:19" ht="15.75" customHeight="1" x14ac:dyDescent="0.35">
      <c r="C742" s="5"/>
      <c r="D742" s="5"/>
      <c r="Q742" s="12"/>
      <c r="R742" s="5"/>
      <c r="S742" s="9"/>
    </row>
    <row r="743" spans="3:19" ht="15.75" customHeight="1" x14ac:dyDescent="0.35">
      <c r="C743" s="5"/>
      <c r="D743" s="5"/>
      <c r="Q743" s="12"/>
      <c r="R743" s="5"/>
      <c r="S743" s="9"/>
    </row>
    <row r="744" spans="3:19" ht="15.75" customHeight="1" x14ac:dyDescent="0.35">
      <c r="C744" s="5"/>
      <c r="D744" s="5"/>
      <c r="Q744" s="12"/>
      <c r="R744" s="5"/>
      <c r="S744" s="9"/>
    </row>
    <row r="745" spans="3:19" ht="15.75" customHeight="1" x14ac:dyDescent="0.35">
      <c r="C745" s="5"/>
      <c r="D745" s="5"/>
      <c r="Q745" s="12"/>
      <c r="R745" s="5"/>
      <c r="S745" s="9"/>
    </row>
    <row r="746" spans="3:19" ht="15.75" customHeight="1" x14ac:dyDescent="0.35">
      <c r="C746" s="5"/>
      <c r="D746" s="5"/>
      <c r="Q746" s="12"/>
      <c r="R746" s="5"/>
      <c r="S746" s="9"/>
    </row>
    <row r="747" spans="3:19" ht="15.75" customHeight="1" x14ac:dyDescent="0.35">
      <c r="C747" s="5"/>
      <c r="D747" s="5"/>
      <c r="Q747" s="12"/>
      <c r="R747" s="5"/>
      <c r="S747" s="9"/>
    </row>
    <row r="748" spans="3:19" ht="15.75" customHeight="1" x14ac:dyDescent="0.35">
      <c r="C748" s="5"/>
      <c r="D748" s="5"/>
      <c r="Q748" s="12"/>
      <c r="R748" s="5"/>
      <c r="S748" s="9"/>
    </row>
    <row r="749" spans="3:19" ht="15.75" customHeight="1" x14ac:dyDescent="0.35">
      <c r="C749" s="5"/>
      <c r="D749" s="5"/>
      <c r="Q749" s="12"/>
      <c r="R749" s="5"/>
      <c r="S749" s="9"/>
    </row>
    <row r="750" spans="3:19" ht="15.75" customHeight="1" x14ac:dyDescent="0.35">
      <c r="C750" s="5"/>
      <c r="D750" s="5"/>
      <c r="Q750" s="12"/>
      <c r="R750" s="5"/>
      <c r="S750" s="9"/>
    </row>
    <row r="751" spans="3:19" ht="15.75" customHeight="1" x14ac:dyDescent="0.35">
      <c r="C751" s="5"/>
      <c r="D751" s="5"/>
      <c r="Q751" s="12"/>
      <c r="R751" s="5"/>
      <c r="S751" s="9"/>
    </row>
    <row r="752" spans="3:19" ht="15.75" customHeight="1" x14ac:dyDescent="0.35">
      <c r="C752" s="5"/>
      <c r="D752" s="5"/>
      <c r="Q752" s="12"/>
      <c r="R752" s="5"/>
      <c r="S752" s="9"/>
    </row>
    <row r="753" spans="3:19" ht="15.75" customHeight="1" x14ac:dyDescent="0.35">
      <c r="C753" s="5"/>
      <c r="D753" s="5"/>
      <c r="Q753" s="12"/>
      <c r="R753" s="5"/>
      <c r="S753" s="9"/>
    </row>
    <row r="754" spans="3:19" ht="15.75" customHeight="1" x14ac:dyDescent="0.35">
      <c r="C754" s="5"/>
      <c r="D754" s="5"/>
      <c r="Q754" s="12"/>
      <c r="R754" s="5"/>
      <c r="S754" s="9"/>
    </row>
    <row r="755" spans="3:19" ht="15.75" customHeight="1" x14ac:dyDescent="0.35">
      <c r="C755" s="5"/>
      <c r="D755" s="5"/>
      <c r="Q755" s="12"/>
      <c r="R755" s="5"/>
      <c r="S755" s="9"/>
    </row>
    <row r="756" spans="3:19" ht="15.75" customHeight="1" x14ac:dyDescent="0.35">
      <c r="C756" s="5"/>
      <c r="D756" s="5"/>
      <c r="Q756" s="12"/>
      <c r="R756" s="5"/>
      <c r="S756" s="9"/>
    </row>
    <row r="757" spans="3:19" ht="15.75" customHeight="1" x14ac:dyDescent="0.35">
      <c r="C757" s="5"/>
      <c r="D757" s="5"/>
      <c r="Q757" s="12"/>
      <c r="R757" s="5"/>
      <c r="S757" s="9"/>
    </row>
    <row r="758" spans="3:19" ht="15.75" customHeight="1" x14ac:dyDescent="0.35">
      <c r="C758" s="5"/>
      <c r="D758" s="5"/>
      <c r="Q758" s="12"/>
      <c r="R758" s="5"/>
      <c r="S758" s="9"/>
    </row>
    <row r="759" spans="3:19" ht="15.75" customHeight="1" x14ac:dyDescent="0.35">
      <c r="C759" s="5"/>
      <c r="D759" s="5"/>
      <c r="Q759" s="12"/>
      <c r="R759" s="5"/>
      <c r="S759" s="9"/>
    </row>
    <row r="760" spans="3:19" ht="15.75" customHeight="1" x14ac:dyDescent="0.35">
      <c r="C760" s="5"/>
      <c r="D760" s="5"/>
      <c r="Q760" s="12"/>
      <c r="R760" s="5"/>
      <c r="S760" s="9"/>
    </row>
    <row r="761" spans="3:19" ht="15.75" customHeight="1" x14ac:dyDescent="0.35">
      <c r="C761" s="5"/>
      <c r="D761" s="5"/>
      <c r="Q761" s="12"/>
      <c r="R761" s="5"/>
      <c r="S761" s="9"/>
    </row>
    <row r="762" spans="3:19" ht="15.75" customHeight="1" x14ac:dyDescent="0.35">
      <c r="C762" s="5"/>
      <c r="D762" s="5"/>
      <c r="Q762" s="12"/>
      <c r="R762" s="5"/>
      <c r="S762" s="9"/>
    </row>
    <row r="763" spans="3:19" ht="15.75" customHeight="1" x14ac:dyDescent="0.35">
      <c r="C763" s="5"/>
      <c r="D763" s="5"/>
      <c r="Q763" s="12"/>
      <c r="R763" s="5"/>
      <c r="S763" s="9"/>
    </row>
    <row r="764" spans="3:19" ht="15.75" customHeight="1" x14ac:dyDescent="0.35">
      <c r="C764" s="5"/>
      <c r="D764" s="5"/>
      <c r="Q764" s="12"/>
      <c r="R764" s="5"/>
      <c r="S764" s="9"/>
    </row>
    <row r="765" spans="3:19" ht="15.75" customHeight="1" x14ac:dyDescent="0.35">
      <c r="C765" s="5"/>
      <c r="D765" s="5"/>
      <c r="Q765" s="12"/>
      <c r="R765" s="5"/>
      <c r="S765" s="9"/>
    </row>
    <row r="766" spans="3:19" ht="15.75" customHeight="1" x14ac:dyDescent="0.35">
      <c r="C766" s="5"/>
      <c r="D766" s="5"/>
      <c r="Q766" s="12"/>
      <c r="R766" s="5"/>
      <c r="S766" s="9"/>
    </row>
    <row r="767" spans="3:19" ht="15.75" customHeight="1" x14ac:dyDescent="0.35">
      <c r="C767" s="5"/>
      <c r="D767" s="5"/>
      <c r="Q767" s="12"/>
      <c r="R767" s="5"/>
      <c r="S767" s="9"/>
    </row>
    <row r="768" spans="3:19" ht="15.75" customHeight="1" x14ac:dyDescent="0.35">
      <c r="C768" s="5"/>
      <c r="D768" s="5"/>
      <c r="Q768" s="12"/>
      <c r="R768" s="5"/>
      <c r="S768" s="9"/>
    </row>
    <row r="769" spans="3:19" ht="15.75" customHeight="1" x14ac:dyDescent="0.35">
      <c r="C769" s="5"/>
      <c r="D769" s="5"/>
      <c r="Q769" s="12"/>
      <c r="R769" s="5"/>
      <c r="S769" s="9"/>
    </row>
    <row r="770" spans="3:19" ht="15.75" customHeight="1" x14ac:dyDescent="0.35">
      <c r="C770" s="5"/>
      <c r="D770" s="5"/>
      <c r="Q770" s="12"/>
      <c r="R770" s="5"/>
      <c r="S770" s="9"/>
    </row>
    <row r="771" spans="3:19" ht="15.75" customHeight="1" x14ac:dyDescent="0.35">
      <c r="C771" s="5"/>
      <c r="D771" s="5"/>
      <c r="Q771" s="12"/>
      <c r="R771" s="5"/>
      <c r="S771" s="9"/>
    </row>
    <row r="772" spans="3:19" ht="15.75" customHeight="1" x14ac:dyDescent="0.35">
      <c r="C772" s="5"/>
      <c r="D772" s="5"/>
      <c r="Q772" s="12"/>
      <c r="R772" s="5"/>
      <c r="S772" s="9"/>
    </row>
    <row r="773" spans="3:19" ht="15.75" customHeight="1" x14ac:dyDescent="0.35">
      <c r="C773" s="5"/>
      <c r="D773" s="5"/>
      <c r="Q773" s="12"/>
      <c r="R773" s="5"/>
      <c r="S773" s="9"/>
    </row>
    <row r="774" spans="3:19" ht="15.75" customHeight="1" x14ac:dyDescent="0.35">
      <c r="C774" s="5"/>
      <c r="D774" s="5"/>
      <c r="Q774" s="12"/>
      <c r="R774" s="5"/>
      <c r="S774" s="9"/>
    </row>
    <row r="775" spans="3:19" ht="15.75" customHeight="1" x14ac:dyDescent="0.35">
      <c r="C775" s="5"/>
      <c r="D775" s="5"/>
      <c r="Q775" s="12"/>
      <c r="R775" s="5"/>
      <c r="S775" s="9"/>
    </row>
    <row r="776" spans="3:19" ht="15.75" customHeight="1" x14ac:dyDescent="0.35">
      <c r="C776" s="5"/>
      <c r="D776" s="5"/>
      <c r="Q776" s="12"/>
      <c r="R776" s="5"/>
      <c r="S776" s="9"/>
    </row>
    <row r="777" spans="3:19" ht="15.75" customHeight="1" x14ac:dyDescent="0.35">
      <c r="C777" s="5"/>
      <c r="D777" s="5"/>
      <c r="Q777" s="12"/>
      <c r="R777" s="5"/>
      <c r="S777" s="9"/>
    </row>
    <row r="778" spans="3:19" ht="15.75" customHeight="1" x14ac:dyDescent="0.35">
      <c r="C778" s="5"/>
      <c r="D778" s="5"/>
      <c r="Q778" s="12"/>
      <c r="R778" s="5"/>
      <c r="S778" s="9"/>
    </row>
    <row r="779" spans="3:19" ht="15.75" customHeight="1" x14ac:dyDescent="0.35">
      <c r="C779" s="5"/>
      <c r="D779" s="5"/>
      <c r="Q779" s="12"/>
      <c r="R779" s="5"/>
      <c r="S779" s="9"/>
    </row>
    <row r="780" spans="3:19" ht="15.75" customHeight="1" x14ac:dyDescent="0.35">
      <c r="C780" s="5"/>
      <c r="D780" s="5"/>
      <c r="Q780" s="12"/>
      <c r="R780" s="5"/>
      <c r="S780" s="9"/>
    </row>
    <row r="781" spans="3:19" ht="15.75" customHeight="1" x14ac:dyDescent="0.35">
      <c r="C781" s="5"/>
      <c r="D781" s="5"/>
      <c r="Q781" s="12"/>
      <c r="R781" s="5"/>
      <c r="S781" s="9"/>
    </row>
    <row r="782" spans="3:19" ht="15.75" customHeight="1" x14ac:dyDescent="0.35">
      <c r="C782" s="5"/>
      <c r="D782" s="5"/>
      <c r="Q782" s="12"/>
      <c r="R782" s="5"/>
      <c r="S782" s="9"/>
    </row>
    <row r="783" spans="3:19" ht="15.75" customHeight="1" x14ac:dyDescent="0.35">
      <c r="C783" s="5"/>
      <c r="D783" s="5"/>
      <c r="Q783" s="12"/>
      <c r="R783" s="5"/>
      <c r="S783" s="9"/>
    </row>
    <row r="784" spans="3:19" ht="15.75" customHeight="1" x14ac:dyDescent="0.35">
      <c r="C784" s="5"/>
      <c r="D784" s="5"/>
      <c r="Q784" s="12"/>
      <c r="R784" s="5"/>
      <c r="S784" s="9"/>
    </row>
    <row r="785" spans="3:19" ht="15.75" customHeight="1" x14ac:dyDescent="0.35">
      <c r="C785" s="5"/>
      <c r="D785" s="5"/>
      <c r="Q785" s="12"/>
      <c r="R785" s="5"/>
      <c r="S785" s="9"/>
    </row>
    <row r="786" spans="3:19" ht="15.75" customHeight="1" x14ac:dyDescent="0.35">
      <c r="C786" s="5"/>
      <c r="D786" s="5"/>
      <c r="Q786" s="12"/>
      <c r="R786" s="5"/>
      <c r="S786" s="9"/>
    </row>
    <row r="787" spans="3:19" ht="15.75" customHeight="1" x14ac:dyDescent="0.35">
      <c r="C787" s="5"/>
      <c r="D787" s="5"/>
      <c r="Q787" s="12"/>
      <c r="R787" s="5"/>
      <c r="S787" s="9"/>
    </row>
    <row r="788" spans="3:19" ht="15.75" customHeight="1" x14ac:dyDescent="0.35">
      <c r="C788" s="5"/>
      <c r="D788" s="5"/>
      <c r="Q788" s="12"/>
      <c r="R788" s="5"/>
      <c r="S788" s="9"/>
    </row>
    <row r="789" spans="3:19" ht="15.75" customHeight="1" x14ac:dyDescent="0.35">
      <c r="C789" s="5"/>
      <c r="D789" s="5"/>
      <c r="Q789" s="12"/>
      <c r="R789" s="5"/>
      <c r="S789" s="9"/>
    </row>
    <row r="790" spans="3:19" ht="15.75" customHeight="1" x14ac:dyDescent="0.35">
      <c r="C790" s="5"/>
      <c r="D790" s="5"/>
      <c r="Q790" s="12"/>
      <c r="R790" s="5"/>
      <c r="S790" s="9"/>
    </row>
    <row r="791" spans="3:19" ht="15.75" customHeight="1" x14ac:dyDescent="0.35">
      <c r="C791" s="5"/>
      <c r="D791" s="5"/>
      <c r="Q791" s="12"/>
      <c r="R791" s="5"/>
      <c r="S791" s="9"/>
    </row>
    <row r="792" spans="3:19" ht="15.75" customHeight="1" x14ac:dyDescent="0.35">
      <c r="C792" s="5"/>
      <c r="D792" s="5"/>
      <c r="Q792" s="12"/>
      <c r="R792" s="5"/>
      <c r="S792" s="9"/>
    </row>
    <row r="793" spans="3:19" ht="15.75" customHeight="1" x14ac:dyDescent="0.35">
      <c r="C793" s="5"/>
      <c r="D793" s="5"/>
      <c r="Q793" s="12"/>
      <c r="R793" s="5"/>
      <c r="S793" s="9"/>
    </row>
    <row r="794" spans="3:19" ht="15.75" customHeight="1" x14ac:dyDescent="0.35">
      <c r="C794" s="5"/>
      <c r="D794" s="5"/>
      <c r="Q794" s="12"/>
      <c r="R794" s="5"/>
      <c r="S794" s="9"/>
    </row>
    <row r="795" spans="3:19" ht="15.75" customHeight="1" x14ac:dyDescent="0.35">
      <c r="C795" s="5"/>
      <c r="D795" s="5"/>
      <c r="Q795" s="12"/>
      <c r="R795" s="5"/>
      <c r="S795" s="9"/>
    </row>
    <row r="796" spans="3:19" ht="15.75" customHeight="1" x14ac:dyDescent="0.35">
      <c r="C796" s="5"/>
      <c r="D796" s="5"/>
      <c r="Q796" s="12"/>
      <c r="R796" s="5"/>
      <c r="S796" s="9"/>
    </row>
    <row r="797" spans="3:19" ht="15.75" customHeight="1" x14ac:dyDescent="0.35">
      <c r="C797" s="5"/>
      <c r="D797" s="5"/>
      <c r="Q797" s="12"/>
      <c r="R797" s="5"/>
      <c r="S797" s="9"/>
    </row>
    <row r="798" spans="3:19" ht="15.75" customHeight="1" x14ac:dyDescent="0.35">
      <c r="C798" s="5"/>
      <c r="D798" s="5"/>
      <c r="Q798" s="12"/>
      <c r="R798" s="5"/>
      <c r="S798" s="9"/>
    </row>
    <row r="799" spans="3:19" ht="15.75" customHeight="1" x14ac:dyDescent="0.35">
      <c r="C799" s="5"/>
      <c r="D799" s="5"/>
      <c r="Q799" s="12"/>
      <c r="R799" s="5"/>
      <c r="S799" s="9"/>
    </row>
    <row r="800" spans="3:19" ht="15.75" customHeight="1" x14ac:dyDescent="0.35">
      <c r="C800" s="5"/>
      <c r="D800" s="5"/>
      <c r="Q800" s="12"/>
      <c r="R800" s="5"/>
      <c r="S800" s="9"/>
    </row>
    <row r="801" spans="3:19" ht="15.75" customHeight="1" x14ac:dyDescent="0.35">
      <c r="C801" s="5"/>
      <c r="D801" s="5"/>
      <c r="Q801" s="12"/>
      <c r="R801" s="5"/>
      <c r="S801" s="9"/>
    </row>
    <row r="802" spans="3:19" ht="15.75" customHeight="1" x14ac:dyDescent="0.35">
      <c r="C802" s="5"/>
      <c r="D802" s="5"/>
      <c r="Q802" s="12"/>
      <c r="R802" s="5"/>
      <c r="S802" s="9"/>
    </row>
    <row r="803" spans="3:19" ht="15.75" customHeight="1" x14ac:dyDescent="0.35">
      <c r="C803" s="5"/>
      <c r="D803" s="5"/>
      <c r="Q803" s="12"/>
      <c r="R803" s="5"/>
      <c r="S803" s="9"/>
    </row>
    <row r="804" spans="3:19" ht="15.75" customHeight="1" x14ac:dyDescent="0.35">
      <c r="C804" s="5"/>
      <c r="D804" s="5"/>
      <c r="Q804" s="12"/>
      <c r="R804" s="5"/>
      <c r="S804" s="9"/>
    </row>
    <row r="805" spans="3:19" ht="15.75" customHeight="1" x14ac:dyDescent="0.35">
      <c r="C805" s="5"/>
      <c r="D805" s="5"/>
      <c r="Q805" s="12"/>
      <c r="R805" s="5"/>
      <c r="S805" s="9"/>
    </row>
    <row r="806" spans="3:19" ht="15.75" customHeight="1" x14ac:dyDescent="0.35">
      <c r="C806" s="5"/>
      <c r="D806" s="5"/>
      <c r="Q806" s="12"/>
      <c r="R806" s="5"/>
      <c r="S806" s="9"/>
    </row>
    <row r="807" spans="3:19" ht="15.75" customHeight="1" x14ac:dyDescent="0.35">
      <c r="C807" s="5"/>
      <c r="D807" s="5"/>
      <c r="Q807" s="12"/>
      <c r="R807" s="5"/>
      <c r="S807" s="9"/>
    </row>
    <row r="808" spans="3:19" ht="15.75" customHeight="1" x14ac:dyDescent="0.35">
      <c r="C808" s="5"/>
      <c r="D808" s="5"/>
      <c r="Q808" s="12"/>
      <c r="R808" s="5"/>
      <c r="S808" s="9"/>
    </row>
    <row r="809" spans="3:19" ht="15.75" customHeight="1" x14ac:dyDescent="0.35">
      <c r="C809" s="5"/>
      <c r="D809" s="5"/>
      <c r="Q809" s="12"/>
      <c r="R809" s="5"/>
      <c r="S809" s="9"/>
    </row>
    <row r="810" spans="3:19" ht="15.75" customHeight="1" x14ac:dyDescent="0.35">
      <c r="C810" s="5"/>
      <c r="D810" s="5"/>
      <c r="Q810" s="12"/>
      <c r="R810" s="5"/>
      <c r="S810" s="9"/>
    </row>
    <row r="811" spans="3:19" ht="15.75" customHeight="1" x14ac:dyDescent="0.35">
      <c r="C811" s="5"/>
      <c r="D811" s="5"/>
      <c r="Q811" s="12"/>
      <c r="R811" s="5"/>
      <c r="S811" s="9"/>
    </row>
    <row r="812" spans="3:19" ht="15.75" customHeight="1" x14ac:dyDescent="0.35">
      <c r="C812" s="5"/>
      <c r="D812" s="5"/>
      <c r="Q812" s="12"/>
      <c r="R812" s="5"/>
      <c r="S812" s="9"/>
    </row>
    <row r="813" spans="3:19" ht="15.75" customHeight="1" x14ac:dyDescent="0.35">
      <c r="C813" s="5"/>
      <c r="D813" s="5"/>
      <c r="Q813" s="12"/>
      <c r="R813" s="5"/>
      <c r="S813" s="9"/>
    </row>
    <row r="814" spans="3:19" ht="15.75" customHeight="1" x14ac:dyDescent="0.35">
      <c r="C814" s="5"/>
      <c r="D814" s="5"/>
      <c r="Q814" s="12"/>
      <c r="R814" s="5"/>
      <c r="S814" s="9"/>
    </row>
    <row r="815" spans="3:19" ht="15.75" customHeight="1" x14ac:dyDescent="0.35">
      <c r="C815" s="5"/>
      <c r="D815" s="5"/>
      <c r="Q815" s="12"/>
      <c r="R815" s="5"/>
      <c r="S815" s="9"/>
    </row>
    <row r="816" spans="3:19" ht="15.75" customHeight="1" x14ac:dyDescent="0.35">
      <c r="C816" s="5"/>
      <c r="D816" s="5"/>
      <c r="Q816" s="12"/>
      <c r="R816" s="5"/>
      <c r="S816" s="9"/>
    </row>
    <row r="817" spans="3:19" ht="15.75" customHeight="1" x14ac:dyDescent="0.35">
      <c r="C817" s="5"/>
      <c r="D817" s="5"/>
      <c r="Q817" s="12"/>
      <c r="R817" s="5"/>
      <c r="S817" s="9"/>
    </row>
    <row r="818" spans="3:19" ht="15.75" customHeight="1" x14ac:dyDescent="0.35">
      <c r="C818" s="5"/>
      <c r="D818" s="5"/>
      <c r="Q818" s="12"/>
      <c r="R818" s="5"/>
      <c r="S818" s="9"/>
    </row>
    <row r="819" spans="3:19" ht="15.75" customHeight="1" x14ac:dyDescent="0.35">
      <c r="C819" s="5"/>
      <c r="D819" s="5"/>
      <c r="Q819" s="12"/>
      <c r="R819" s="5"/>
      <c r="S819" s="9"/>
    </row>
    <row r="820" spans="3:19" ht="15.75" customHeight="1" x14ac:dyDescent="0.35">
      <c r="C820" s="5"/>
      <c r="D820" s="5"/>
      <c r="Q820" s="12"/>
      <c r="R820" s="5"/>
      <c r="S820" s="9"/>
    </row>
    <row r="821" spans="3:19" ht="15.75" customHeight="1" x14ac:dyDescent="0.35">
      <c r="C821" s="5"/>
      <c r="D821" s="5"/>
      <c r="Q821" s="12"/>
      <c r="R821" s="5"/>
      <c r="S821" s="9"/>
    </row>
    <row r="822" spans="3:19" ht="15.75" customHeight="1" x14ac:dyDescent="0.35">
      <c r="C822" s="5"/>
      <c r="D822" s="5"/>
      <c r="Q822" s="12"/>
      <c r="R822" s="5"/>
      <c r="S822" s="9"/>
    </row>
    <row r="823" spans="3:19" ht="15.75" customHeight="1" x14ac:dyDescent="0.35">
      <c r="C823" s="5"/>
      <c r="D823" s="5"/>
      <c r="Q823" s="12"/>
      <c r="R823" s="5"/>
      <c r="S823" s="9"/>
    </row>
    <row r="824" spans="3:19" ht="15.75" customHeight="1" x14ac:dyDescent="0.35">
      <c r="C824" s="5"/>
      <c r="D824" s="5"/>
      <c r="Q824" s="12"/>
      <c r="R824" s="5"/>
      <c r="S824" s="9"/>
    </row>
    <row r="825" spans="3:19" ht="15.75" customHeight="1" x14ac:dyDescent="0.35">
      <c r="C825" s="5"/>
      <c r="D825" s="5"/>
      <c r="Q825" s="12"/>
      <c r="R825" s="5"/>
      <c r="S825" s="9"/>
    </row>
    <row r="826" spans="3:19" ht="15.75" customHeight="1" x14ac:dyDescent="0.35">
      <c r="C826" s="5"/>
      <c r="D826" s="5"/>
      <c r="Q826" s="12"/>
      <c r="R826" s="5"/>
      <c r="S826" s="9"/>
    </row>
    <row r="827" spans="3:19" ht="15.75" customHeight="1" x14ac:dyDescent="0.35">
      <c r="C827" s="5"/>
      <c r="D827" s="5"/>
      <c r="Q827" s="12"/>
      <c r="R827" s="5"/>
      <c r="S827" s="9"/>
    </row>
    <row r="828" spans="3:19" ht="15.75" customHeight="1" x14ac:dyDescent="0.35">
      <c r="C828" s="5"/>
      <c r="D828" s="5"/>
      <c r="Q828" s="12"/>
      <c r="R828" s="5"/>
      <c r="S828" s="9"/>
    </row>
    <row r="829" spans="3:19" ht="15.75" customHeight="1" x14ac:dyDescent="0.35">
      <c r="C829" s="5"/>
      <c r="D829" s="5"/>
      <c r="Q829" s="12"/>
      <c r="R829" s="5"/>
      <c r="S829" s="9"/>
    </row>
    <row r="830" spans="3:19" ht="15.75" customHeight="1" x14ac:dyDescent="0.35">
      <c r="C830" s="5"/>
      <c r="D830" s="5"/>
      <c r="Q830" s="12"/>
      <c r="R830" s="5"/>
      <c r="S830" s="9"/>
    </row>
    <row r="831" spans="3:19" ht="15.75" customHeight="1" x14ac:dyDescent="0.35">
      <c r="C831" s="5"/>
      <c r="D831" s="5"/>
      <c r="Q831" s="12"/>
      <c r="R831" s="5"/>
      <c r="S831" s="9"/>
    </row>
    <row r="832" spans="3:19" ht="15.75" customHeight="1" x14ac:dyDescent="0.35">
      <c r="C832" s="5"/>
      <c r="D832" s="5"/>
      <c r="Q832" s="12"/>
      <c r="R832" s="5"/>
      <c r="S832" s="9"/>
    </row>
    <row r="833" spans="3:19" ht="15.75" customHeight="1" x14ac:dyDescent="0.35">
      <c r="C833" s="5"/>
      <c r="D833" s="5"/>
      <c r="Q833" s="12"/>
      <c r="R833" s="5"/>
      <c r="S833" s="9"/>
    </row>
    <row r="834" spans="3:19" ht="15.75" customHeight="1" x14ac:dyDescent="0.35">
      <c r="C834" s="5"/>
      <c r="D834" s="5"/>
      <c r="Q834" s="12"/>
      <c r="R834" s="5"/>
      <c r="S834" s="9"/>
    </row>
    <row r="835" spans="3:19" ht="15.75" customHeight="1" x14ac:dyDescent="0.35">
      <c r="C835" s="5"/>
      <c r="D835" s="5"/>
      <c r="Q835" s="12"/>
      <c r="R835" s="5"/>
      <c r="S835" s="9"/>
    </row>
    <row r="836" spans="3:19" ht="15.75" customHeight="1" x14ac:dyDescent="0.35">
      <c r="C836" s="5"/>
      <c r="D836" s="5"/>
      <c r="Q836" s="12"/>
      <c r="R836" s="5"/>
      <c r="S836" s="9"/>
    </row>
    <row r="837" spans="3:19" ht="15.75" customHeight="1" x14ac:dyDescent="0.35">
      <c r="C837" s="5"/>
      <c r="D837" s="5"/>
      <c r="Q837" s="12"/>
      <c r="R837" s="5"/>
      <c r="S837" s="9"/>
    </row>
    <row r="838" spans="3:19" ht="15.75" customHeight="1" x14ac:dyDescent="0.35">
      <c r="C838" s="5"/>
      <c r="D838" s="5"/>
      <c r="Q838" s="12"/>
      <c r="R838" s="5"/>
      <c r="S838" s="9"/>
    </row>
    <row r="839" spans="3:19" ht="15.75" customHeight="1" x14ac:dyDescent="0.35">
      <c r="C839" s="5"/>
      <c r="D839" s="5"/>
      <c r="Q839" s="12"/>
      <c r="R839" s="5"/>
      <c r="S839" s="9"/>
    </row>
    <row r="840" spans="3:19" ht="15.75" customHeight="1" x14ac:dyDescent="0.35">
      <c r="C840" s="5"/>
      <c r="D840" s="5"/>
      <c r="Q840" s="12"/>
      <c r="R840" s="5"/>
      <c r="S840" s="9"/>
    </row>
    <row r="841" spans="3:19" ht="15.75" customHeight="1" x14ac:dyDescent="0.35">
      <c r="C841" s="5"/>
      <c r="D841" s="5"/>
      <c r="Q841" s="12"/>
      <c r="R841" s="5"/>
      <c r="S841" s="9"/>
    </row>
    <row r="842" spans="3:19" ht="15.75" customHeight="1" x14ac:dyDescent="0.35">
      <c r="C842" s="5"/>
      <c r="D842" s="5"/>
      <c r="Q842" s="12"/>
      <c r="R842" s="5"/>
      <c r="S842" s="9"/>
    </row>
    <row r="843" spans="3:19" ht="15.75" customHeight="1" x14ac:dyDescent="0.35">
      <c r="C843" s="5"/>
      <c r="D843" s="5"/>
      <c r="Q843" s="12"/>
      <c r="R843" s="5"/>
      <c r="S843" s="9"/>
    </row>
    <row r="844" spans="3:19" ht="15.75" customHeight="1" x14ac:dyDescent="0.35">
      <c r="C844" s="5"/>
      <c r="D844" s="5"/>
      <c r="Q844" s="12"/>
      <c r="R844" s="5"/>
      <c r="S844" s="9"/>
    </row>
    <row r="845" spans="3:19" ht="15.75" customHeight="1" x14ac:dyDescent="0.35">
      <c r="C845" s="5"/>
      <c r="D845" s="5"/>
      <c r="Q845" s="12"/>
      <c r="R845" s="5"/>
      <c r="S845" s="9"/>
    </row>
    <row r="846" spans="3:19" ht="15.75" customHeight="1" x14ac:dyDescent="0.35">
      <c r="C846" s="5"/>
      <c r="D846" s="5"/>
      <c r="Q846" s="12"/>
      <c r="R846" s="5"/>
      <c r="S846" s="9"/>
    </row>
    <row r="847" spans="3:19" ht="15.75" customHeight="1" x14ac:dyDescent="0.35">
      <c r="C847" s="5"/>
      <c r="D847" s="5"/>
      <c r="Q847" s="12"/>
      <c r="R847" s="5"/>
      <c r="S847" s="9"/>
    </row>
    <row r="848" spans="3:19" ht="15.75" customHeight="1" x14ac:dyDescent="0.35">
      <c r="C848" s="5"/>
      <c r="D848" s="5"/>
      <c r="Q848" s="12"/>
      <c r="R848" s="5"/>
      <c r="S848" s="9"/>
    </row>
    <row r="849" spans="3:19" ht="15.75" customHeight="1" x14ac:dyDescent="0.35">
      <c r="C849" s="5"/>
      <c r="D849" s="5"/>
      <c r="Q849" s="12"/>
      <c r="R849" s="5"/>
      <c r="S849" s="9"/>
    </row>
    <row r="850" spans="3:19" ht="15.75" customHeight="1" x14ac:dyDescent="0.35">
      <c r="C850" s="5"/>
      <c r="D850" s="5"/>
      <c r="Q850" s="12"/>
      <c r="R850" s="5"/>
      <c r="S850" s="9"/>
    </row>
    <row r="851" spans="3:19" ht="15.75" customHeight="1" x14ac:dyDescent="0.35">
      <c r="C851" s="5"/>
      <c r="D851" s="5"/>
      <c r="Q851" s="12"/>
      <c r="R851" s="5"/>
      <c r="S851" s="9"/>
    </row>
    <row r="852" spans="3:19" ht="15.75" customHeight="1" x14ac:dyDescent="0.35">
      <c r="C852" s="5"/>
      <c r="D852" s="5"/>
      <c r="Q852" s="12"/>
      <c r="R852" s="5"/>
      <c r="S852" s="9"/>
    </row>
    <row r="853" spans="3:19" ht="15.75" customHeight="1" x14ac:dyDescent="0.35">
      <c r="C853" s="5"/>
      <c r="D853" s="5"/>
      <c r="Q853" s="12"/>
      <c r="R853" s="5"/>
      <c r="S853" s="9"/>
    </row>
    <row r="854" spans="3:19" ht="15.75" customHeight="1" x14ac:dyDescent="0.35">
      <c r="C854" s="5"/>
      <c r="D854" s="5"/>
      <c r="Q854" s="12"/>
      <c r="R854" s="5"/>
      <c r="S854" s="9"/>
    </row>
    <row r="855" spans="3:19" ht="15.75" customHeight="1" x14ac:dyDescent="0.35">
      <c r="C855" s="5"/>
      <c r="D855" s="5"/>
      <c r="Q855" s="12"/>
      <c r="R855" s="5"/>
      <c r="S855" s="9"/>
    </row>
    <row r="856" spans="3:19" ht="15.75" customHeight="1" x14ac:dyDescent="0.35">
      <c r="C856" s="5"/>
      <c r="D856" s="5"/>
      <c r="Q856" s="12"/>
      <c r="R856" s="5"/>
      <c r="S856" s="9"/>
    </row>
    <row r="857" spans="3:19" ht="15.75" customHeight="1" x14ac:dyDescent="0.35">
      <c r="C857" s="5"/>
      <c r="D857" s="5"/>
      <c r="Q857" s="12"/>
      <c r="R857" s="5"/>
      <c r="S857" s="9"/>
    </row>
    <row r="858" spans="3:19" ht="15.75" customHeight="1" x14ac:dyDescent="0.35">
      <c r="C858" s="5"/>
      <c r="D858" s="5"/>
      <c r="Q858" s="12"/>
      <c r="R858" s="5"/>
      <c r="S858" s="9"/>
    </row>
    <row r="859" spans="3:19" ht="15.75" customHeight="1" x14ac:dyDescent="0.35">
      <c r="C859" s="5"/>
      <c r="D859" s="5"/>
      <c r="Q859" s="12"/>
      <c r="R859" s="5"/>
      <c r="S859" s="9"/>
    </row>
    <row r="860" spans="3:19" ht="15.75" customHeight="1" x14ac:dyDescent="0.35">
      <c r="C860" s="5"/>
      <c r="D860" s="5"/>
      <c r="Q860" s="12"/>
      <c r="R860" s="5"/>
      <c r="S860" s="9"/>
    </row>
    <row r="861" spans="3:19" ht="15.75" customHeight="1" x14ac:dyDescent="0.35">
      <c r="C861" s="5"/>
      <c r="D861" s="5"/>
      <c r="Q861" s="12"/>
      <c r="R861" s="5"/>
      <c r="S861" s="9"/>
    </row>
    <row r="862" spans="3:19" ht="15.75" customHeight="1" x14ac:dyDescent="0.35">
      <c r="C862" s="5"/>
      <c r="D862" s="5"/>
      <c r="Q862" s="12"/>
      <c r="R862" s="5"/>
      <c r="S862" s="9"/>
    </row>
    <row r="863" spans="3:19" ht="15.75" customHeight="1" x14ac:dyDescent="0.35">
      <c r="C863" s="5"/>
      <c r="D863" s="5"/>
      <c r="Q863" s="12"/>
      <c r="R863" s="5"/>
      <c r="S863" s="9"/>
    </row>
    <row r="864" spans="3:19" ht="15.75" customHeight="1" x14ac:dyDescent="0.35">
      <c r="C864" s="5"/>
      <c r="D864" s="5"/>
      <c r="Q864" s="12"/>
      <c r="R864" s="5"/>
      <c r="S864" s="9"/>
    </row>
    <row r="865" spans="3:19" ht="15.75" customHeight="1" x14ac:dyDescent="0.35">
      <c r="C865" s="5"/>
      <c r="D865" s="5"/>
      <c r="Q865" s="12"/>
      <c r="R865" s="5"/>
      <c r="S865" s="9"/>
    </row>
    <row r="866" spans="3:19" ht="15.75" customHeight="1" x14ac:dyDescent="0.35">
      <c r="C866" s="5"/>
      <c r="D866" s="5"/>
      <c r="Q866" s="12"/>
      <c r="R866" s="5"/>
      <c r="S866" s="9"/>
    </row>
    <row r="867" spans="3:19" ht="15.75" customHeight="1" x14ac:dyDescent="0.35">
      <c r="C867" s="5"/>
      <c r="D867" s="5"/>
      <c r="Q867" s="12"/>
      <c r="R867" s="5"/>
      <c r="S867" s="9"/>
    </row>
    <row r="868" spans="3:19" ht="15.75" customHeight="1" x14ac:dyDescent="0.35">
      <c r="C868" s="5"/>
      <c r="D868" s="5"/>
      <c r="Q868" s="12"/>
      <c r="R868" s="5"/>
      <c r="S868" s="9"/>
    </row>
    <row r="869" spans="3:19" ht="15.75" customHeight="1" x14ac:dyDescent="0.35">
      <c r="C869" s="5"/>
      <c r="D869" s="5"/>
      <c r="Q869" s="12"/>
      <c r="R869" s="5"/>
      <c r="S869" s="9"/>
    </row>
    <row r="870" spans="3:19" ht="15.75" customHeight="1" x14ac:dyDescent="0.35">
      <c r="C870" s="5"/>
      <c r="D870" s="5"/>
      <c r="Q870" s="12"/>
      <c r="R870" s="5"/>
      <c r="S870" s="9"/>
    </row>
    <row r="871" spans="3:19" ht="15.75" customHeight="1" x14ac:dyDescent="0.35">
      <c r="C871" s="5"/>
      <c r="D871" s="5"/>
      <c r="Q871" s="12"/>
      <c r="R871" s="5"/>
      <c r="S871" s="9"/>
    </row>
    <row r="872" spans="3:19" ht="15.75" customHeight="1" x14ac:dyDescent="0.35">
      <c r="C872" s="5"/>
      <c r="D872" s="5"/>
      <c r="Q872" s="12"/>
      <c r="R872" s="5"/>
      <c r="S872" s="9"/>
    </row>
    <row r="873" spans="3:19" ht="15.75" customHeight="1" x14ac:dyDescent="0.35">
      <c r="C873" s="5"/>
      <c r="D873" s="5"/>
      <c r="Q873" s="12"/>
      <c r="R873" s="5"/>
      <c r="S873" s="9"/>
    </row>
    <row r="874" spans="3:19" ht="15.75" customHeight="1" x14ac:dyDescent="0.35">
      <c r="C874" s="5"/>
      <c r="D874" s="5"/>
      <c r="Q874" s="12"/>
      <c r="R874" s="5"/>
      <c r="S874" s="9"/>
    </row>
    <row r="875" spans="3:19" ht="15.75" customHeight="1" x14ac:dyDescent="0.35">
      <c r="C875" s="5"/>
      <c r="D875" s="5"/>
      <c r="Q875" s="12"/>
      <c r="R875" s="5"/>
      <c r="S875" s="9"/>
    </row>
    <row r="876" spans="3:19" ht="15.75" customHeight="1" x14ac:dyDescent="0.35">
      <c r="C876" s="5"/>
      <c r="D876" s="5"/>
      <c r="Q876" s="12"/>
      <c r="R876" s="5"/>
      <c r="S876" s="9"/>
    </row>
    <row r="877" spans="3:19" ht="15.75" customHeight="1" x14ac:dyDescent="0.35">
      <c r="C877" s="5"/>
      <c r="D877" s="5"/>
      <c r="Q877" s="12"/>
      <c r="R877" s="5"/>
      <c r="S877" s="9"/>
    </row>
    <row r="878" spans="3:19" ht="15.75" customHeight="1" x14ac:dyDescent="0.35">
      <c r="C878" s="5"/>
      <c r="D878" s="5"/>
      <c r="Q878" s="12"/>
      <c r="R878" s="5"/>
      <c r="S878" s="9"/>
    </row>
    <row r="879" spans="3:19" ht="15.75" customHeight="1" x14ac:dyDescent="0.35">
      <c r="C879" s="5"/>
      <c r="D879" s="5"/>
      <c r="Q879" s="12"/>
      <c r="R879" s="5"/>
      <c r="S879" s="9"/>
    </row>
    <row r="880" spans="3:19" ht="15.75" customHeight="1" x14ac:dyDescent="0.35">
      <c r="C880" s="5"/>
      <c r="D880" s="5"/>
      <c r="Q880" s="12"/>
      <c r="R880" s="5"/>
      <c r="S880" s="9"/>
    </row>
    <row r="881" spans="3:19" ht="15.75" customHeight="1" x14ac:dyDescent="0.35">
      <c r="C881" s="5"/>
      <c r="D881" s="5"/>
      <c r="Q881" s="12"/>
      <c r="R881" s="5"/>
      <c r="S881" s="9"/>
    </row>
    <row r="882" spans="3:19" ht="15.75" customHeight="1" x14ac:dyDescent="0.35">
      <c r="C882" s="5"/>
      <c r="D882" s="5"/>
      <c r="Q882" s="12"/>
      <c r="R882" s="5"/>
      <c r="S882" s="9"/>
    </row>
    <row r="883" spans="3:19" ht="15.75" customHeight="1" x14ac:dyDescent="0.35">
      <c r="C883" s="5"/>
      <c r="D883" s="5"/>
      <c r="Q883" s="12"/>
      <c r="R883" s="5"/>
      <c r="S883" s="9"/>
    </row>
    <row r="884" spans="3:19" ht="15.75" customHeight="1" x14ac:dyDescent="0.35">
      <c r="C884" s="5"/>
      <c r="D884" s="5"/>
      <c r="Q884" s="12"/>
      <c r="R884" s="5"/>
      <c r="S884" s="9"/>
    </row>
    <row r="885" spans="3:19" ht="15.75" customHeight="1" x14ac:dyDescent="0.35">
      <c r="C885" s="5"/>
      <c r="D885" s="5"/>
      <c r="Q885" s="12"/>
      <c r="R885" s="5"/>
      <c r="S885" s="9"/>
    </row>
    <row r="886" spans="3:19" ht="15.75" customHeight="1" x14ac:dyDescent="0.35">
      <c r="C886" s="5"/>
      <c r="D886" s="5"/>
      <c r="Q886" s="12"/>
      <c r="R886" s="5"/>
      <c r="S886" s="9"/>
    </row>
    <row r="887" spans="3:19" ht="15.75" customHeight="1" x14ac:dyDescent="0.35">
      <c r="C887" s="5"/>
      <c r="D887" s="5"/>
      <c r="Q887" s="12"/>
      <c r="R887" s="5"/>
      <c r="S887" s="9"/>
    </row>
    <row r="888" spans="3:19" ht="15.75" customHeight="1" x14ac:dyDescent="0.35">
      <c r="C888" s="5"/>
      <c r="D888" s="5"/>
      <c r="Q888" s="12"/>
      <c r="R888" s="5"/>
      <c r="S888" s="9"/>
    </row>
    <row r="889" spans="3:19" ht="15.75" customHeight="1" x14ac:dyDescent="0.35">
      <c r="C889" s="5"/>
      <c r="D889" s="5"/>
      <c r="Q889" s="12"/>
      <c r="R889" s="5"/>
      <c r="S889" s="9"/>
    </row>
    <row r="890" spans="3:19" ht="15.75" customHeight="1" x14ac:dyDescent="0.35">
      <c r="C890" s="5"/>
      <c r="D890" s="5"/>
      <c r="Q890" s="12"/>
      <c r="R890" s="5"/>
      <c r="S890" s="9"/>
    </row>
    <row r="891" spans="3:19" ht="15.75" customHeight="1" x14ac:dyDescent="0.35">
      <c r="C891" s="5"/>
      <c r="D891" s="5"/>
      <c r="Q891" s="12"/>
      <c r="R891" s="5"/>
      <c r="S891" s="9"/>
    </row>
    <row r="892" spans="3:19" ht="15.75" customHeight="1" x14ac:dyDescent="0.35">
      <c r="C892" s="5"/>
      <c r="D892" s="5"/>
      <c r="Q892" s="12"/>
      <c r="R892" s="5"/>
      <c r="S892" s="9"/>
    </row>
    <row r="893" spans="3:19" ht="15.75" customHeight="1" x14ac:dyDescent="0.35">
      <c r="C893" s="5"/>
      <c r="D893" s="5"/>
      <c r="Q893" s="12"/>
      <c r="R893" s="5"/>
      <c r="S893" s="9"/>
    </row>
    <row r="894" spans="3:19" ht="15.75" customHeight="1" x14ac:dyDescent="0.35">
      <c r="C894" s="5"/>
      <c r="D894" s="5"/>
      <c r="Q894" s="12"/>
      <c r="R894" s="5"/>
      <c r="S894" s="9"/>
    </row>
    <row r="895" spans="3:19" ht="15.75" customHeight="1" x14ac:dyDescent="0.35">
      <c r="C895" s="5"/>
      <c r="D895" s="5"/>
      <c r="Q895" s="12"/>
      <c r="R895" s="5"/>
      <c r="S895" s="9"/>
    </row>
    <row r="896" spans="3:19" ht="15.75" customHeight="1" x14ac:dyDescent="0.35">
      <c r="C896" s="5"/>
      <c r="D896" s="5"/>
      <c r="Q896" s="12"/>
      <c r="R896" s="5"/>
      <c r="S896" s="9"/>
    </row>
    <row r="897" spans="3:19" ht="15.75" customHeight="1" x14ac:dyDescent="0.35">
      <c r="C897" s="5"/>
      <c r="D897" s="5"/>
      <c r="Q897" s="12"/>
      <c r="R897" s="5"/>
      <c r="S897" s="9"/>
    </row>
    <row r="898" spans="3:19" ht="15.75" customHeight="1" x14ac:dyDescent="0.35">
      <c r="C898" s="5"/>
      <c r="D898" s="5"/>
      <c r="Q898" s="12"/>
      <c r="R898" s="5"/>
      <c r="S898" s="9"/>
    </row>
    <row r="899" spans="3:19" ht="15.75" customHeight="1" x14ac:dyDescent="0.35">
      <c r="C899" s="5"/>
      <c r="D899" s="5"/>
      <c r="Q899" s="12"/>
      <c r="R899" s="5"/>
      <c r="S899" s="9"/>
    </row>
    <row r="900" spans="3:19" ht="15.75" customHeight="1" x14ac:dyDescent="0.35">
      <c r="C900" s="5"/>
      <c r="D900" s="5"/>
      <c r="Q900" s="12"/>
      <c r="R900" s="5"/>
      <c r="S900" s="9"/>
    </row>
    <row r="901" spans="3:19" ht="15.75" customHeight="1" x14ac:dyDescent="0.35">
      <c r="C901" s="5"/>
      <c r="D901" s="5"/>
      <c r="Q901" s="12"/>
      <c r="R901" s="5"/>
      <c r="S901" s="9"/>
    </row>
    <row r="902" spans="3:19" ht="15.75" customHeight="1" x14ac:dyDescent="0.35">
      <c r="C902" s="5"/>
      <c r="D902" s="5"/>
      <c r="Q902" s="12"/>
      <c r="R902" s="5"/>
      <c r="S902" s="9"/>
    </row>
    <row r="903" spans="3:19" ht="15.75" customHeight="1" x14ac:dyDescent="0.35">
      <c r="C903" s="5"/>
      <c r="D903" s="5"/>
      <c r="Q903" s="12"/>
      <c r="R903" s="5"/>
      <c r="S903" s="9"/>
    </row>
    <row r="904" spans="3:19" ht="15.75" customHeight="1" x14ac:dyDescent="0.35">
      <c r="C904" s="5"/>
      <c r="D904" s="5"/>
      <c r="Q904" s="12"/>
      <c r="R904" s="5"/>
      <c r="S904" s="9"/>
    </row>
    <row r="905" spans="3:19" ht="15.75" customHeight="1" x14ac:dyDescent="0.35">
      <c r="C905" s="5"/>
      <c r="D905" s="5"/>
      <c r="Q905" s="12"/>
      <c r="R905" s="5"/>
      <c r="S905" s="9"/>
    </row>
    <row r="906" spans="3:19" ht="15.75" customHeight="1" x14ac:dyDescent="0.35">
      <c r="C906" s="5"/>
      <c r="D906" s="5"/>
      <c r="Q906" s="12"/>
      <c r="R906" s="5"/>
      <c r="S906" s="9"/>
    </row>
    <row r="907" spans="3:19" ht="15.75" customHeight="1" x14ac:dyDescent="0.35">
      <c r="C907" s="5"/>
      <c r="D907" s="5"/>
      <c r="Q907" s="12"/>
      <c r="R907" s="5"/>
      <c r="S907" s="9"/>
    </row>
    <row r="908" spans="3:19" ht="15.75" customHeight="1" x14ac:dyDescent="0.35">
      <c r="C908" s="5"/>
      <c r="D908" s="5"/>
      <c r="Q908" s="12"/>
      <c r="R908" s="5"/>
      <c r="S908" s="9"/>
    </row>
    <row r="909" spans="3:19" ht="15.75" customHeight="1" x14ac:dyDescent="0.35">
      <c r="C909" s="5"/>
      <c r="D909" s="5"/>
      <c r="Q909" s="12"/>
      <c r="R909" s="5"/>
      <c r="S909" s="9"/>
    </row>
    <row r="910" spans="3:19" ht="15.75" customHeight="1" x14ac:dyDescent="0.35">
      <c r="C910" s="5"/>
      <c r="D910" s="5"/>
      <c r="Q910" s="12"/>
      <c r="R910" s="5"/>
      <c r="S910" s="9"/>
    </row>
    <row r="911" spans="3:19" ht="15.75" customHeight="1" x14ac:dyDescent="0.35">
      <c r="C911" s="5"/>
      <c r="D911" s="5"/>
      <c r="Q911" s="12"/>
      <c r="R911" s="5"/>
      <c r="S911" s="9"/>
    </row>
    <row r="912" spans="3:19" ht="15.75" customHeight="1" x14ac:dyDescent="0.35">
      <c r="C912" s="5"/>
      <c r="D912" s="5"/>
      <c r="Q912" s="12"/>
      <c r="R912" s="5"/>
      <c r="S912" s="9"/>
    </row>
    <row r="913" spans="3:19" ht="15.75" customHeight="1" x14ac:dyDescent="0.35">
      <c r="C913" s="5"/>
      <c r="D913" s="5"/>
      <c r="Q913" s="12"/>
      <c r="R913" s="5"/>
      <c r="S913" s="9"/>
    </row>
    <row r="914" spans="3:19" ht="15.75" customHeight="1" x14ac:dyDescent="0.35">
      <c r="C914" s="5"/>
      <c r="D914" s="5"/>
      <c r="Q914" s="12"/>
      <c r="R914" s="5"/>
      <c r="S914" s="9"/>
    </row>
    <row r="915" spans="3:19" ht="15.75" customHeight="1" x14ac:dyDescent="0.35">
      <c r="C915" s="5"/>
      <c r="D915" s="5"/>
      <c r="Q915" s="12"/>
      <c r="R915" s="5"/>
      <c r="S915" s="9"/>
    </row>
    <row r="916" spans="3:19" ht="15.75" customHeight="1" x14ac:dyDescent="0.35">
      <c r="C916" s="5"/>
      <c r="D916" s="5"/>
      <c r="Q916" s="12"/>
      <c r="R916" s="5"/>
      <c r="S916" s="9"/>
    </row>
    <row r="917" spans="3:19" ht="15.75" customHeight="1" x14ac:dyDescent="0.35">
      <c r="C917" s="5"/>
      <c r="D917" s="5"/>
      <c r="Q917" s="12"/>
      <c r="R917" s="5"/>
      <c r="S917" s="9"/>
    </row>
    <row r="918" spans="3:19" ht="15.75" customHeight="1" x14ac:dyDescent="0.35">
      <c r="C918" s="5"/>
      <c r="D918" s="5"/>
      <c r="Q918" s="12"/>
      <c r="R918" s="5"/>
      <c r="S918" s="9"/>
    </row>
    <row r="919" spans="3:19" ht="15.75" customHeight="1" x14ac:dyDescent="0.35">
      <c r="C919" s="5"/>
      <c r="D919" s="5"/>
      <c r="Q919" s="12"/>
      <c r="R919" s="5"/>
      <c r="S919" s="9"/>
    </row>
    <row r="920" spans="3:19" ht="15.75" customHeight="1" x14ac:dyDescent="0.35">
      <c r="C920" s="5"/>
      <c r="D920" s="5"/>
      <c r="Q920" s="12"/>
      <c r="R920" s="5"/>
      <c r="S920" s="9"/>
    </row>
    <row r="921" spans="3:19" ht="15.75" customHeight="1" x14ac:dyDescent="0.35">
      <c r="C921" s="5"/>
      <c r="D921" s="5"/>
      <c r="Q921" s="12"/>
      <c r="R921" s="5"/>
      <c r="S921" s="9"/>
    </row>
    <row r="922" spans="3:19" ht="15.75" customHeight="1" x14ac:dyDescent="0.35">
      <c r="C922" s="5"/>
      <c r="D922" s="5"/>
      <c r="Q922" s="12"/>
      <c r="R922" s="5"/>
      <c r="S922" s="9"/>
    </row>
    <row r="923" spans="3:19" ht="15.75" customHeight="1" x14ac:dyDescent="0.35">
      <c r="C923" s="5"/>
      <c r="D923" s="5"/>
      <c r="Q923" s="12"/>
      <c r="R923" s="5"/>
      <c r="S923" s="9"/>
    </row>
    <row r="924" spans="3:19" ht="15.75" customHeight="1" x14ac:dyDescent="0.35">
      <c r="C924" s="5"/>
      <c r="D924" s="5"/>
      <c r="Q924" s="12"/>
      <c r="R924" s="5"/>
      <c r="S924" s="9"/>
    </row>
    <row r="925" spans="3:19" ht="15.75" customHeight="1" x14ac:dyDescent="0.35">
      <c r="C925" s="5"/>
      <c r="D925" s="5"/>
      <c r="Q925" s="12"/>
      <c r="R925" s="5"/>
      <c r="S925" s="9"/>
    </row>
    <row r="926" spans="3:19" ht="15.75" customHeight="1" x14ac:dyDescent="0.35">
      <c r="C926" s="5"/>
      <c r="D926" s="5"/>
      <c r="Q926" s="12"/>
      <c r="R926" s="5"/>
      <c r="S926" s="9"/>
    </row>
    <row r="927" spans="3:19" ht="15.75" customHeight="1" x14ac:dyDescent="0.35">
      <c r="C927" s="5"/>
      <c r="D927" s="5"/>
      <c r="Q927" s="12"/>
      <c r="R927" s="5"/>
      <c r="S927" s="9"/>
    </row>
    <row r="928" spans="3:19" ht="15.75" customHeight="1" x14ac:dyDescent="0.35">
      <c r="C928" s="5"/>
      <c r="D928" s="5"/>
      <c r="Q928" s="12"/>
      <c r="R928" s="5"/>
      <c r="S928" s="9"/>
    </row>
    <row r="929" spans="3:19" ht="15.75" customHeight="1" x14ac:dyDescent="0.35">
      <c r="C929" s="5"/>
      <c r="D929" s="5"/>
      <c r="Q929" s="12"/>
      <c r="R929" s="5"/>
      <c r="S929" s="9"/>
    </row>
    <row r="930" spans="3:19" ht="15.75" customHeight="1" x14ac:dyDescent="0.35">
      <c r="C930" s="5"/>
      <c r="D930" s="5"/>
      <c r="Q930" s="12"/>
      <c r="R930" s="5"/>
      <c r="S930" s="9"/>
    </row>
    <row r="931" spans="3:19" ht="15.75" customHeight="1" x14ac:dyDescent="0.35">
      <c r="C931" s="5"/>
      <c r="D931" s="5"/>
      <c r="Q931" s="12"/>
      <c r="R931" s="5"/>
      <c r="S931" s="9"/>
    </row>
    <row r="932" spans="3:19" ht="15.75" customHeight="1" x14ac:dyDescent="0.35">
      <c r="C932" s="5"/>
      <c r="D932" s="5"/>
      <c r="Q932" s="12"/>
      <c r="R932" s="5"/>
      <c r="S932" s="9"/>
    </row>
    <row r="933" spans="3:19" ht="15.75" customHeight="1" x14ac:dyDescent="0.35">
      <c r="C933" s="5"/>
      <c r="D933" s="5"/>
      <c r="Q933" s="12"/>
      <c r="R933" s="5"/>
      <c r="S933" s="9"/>
    </row>
    <row r="934" spans="3:19" ht="15.75" customHeight="1" x14ac:dyDescent="0.35">
      <c r="C934" s="5"/>
      <c r="D934" s="5"/>
      <c r="Q934" s="12"/>
      <c r="R934" s="5"/>
      <c r="S934" s="9"/>
    </row>
    <row r="935" spans="3:19" ht="15.75" customHeight="1" x14ac:dyDescent="0.35">
      <c r="C935" s="5"/>
      <c r="D935" s="5"/>
      <c r="Q935" s="12"/>
      <c r="R935" s="5"/>
      <c r="S935" s="9"/>
    </row>
    <row r="936" spans="3:19" ht="15.75" customHeight="1" x14ac:dyDescent="0.35">
      <c r="C936" s="5"/>
      <c r="D936" s="5"/>
      <c r="Q936" s="12"/>
      <c r="R936" s="5"/>
      <c r="S936" s="9"/>
    </row>
    <row r="937" spans="3:19" ht="15.75" customHeight="1" x14ac:dyDescent="0.35">
      <c r="C937" s="5"/>
      <c r="D937" s="5"/>
      <c r="Q937" s="12"/>
      <c r="R937" s="5"/>
      <c r="S937" s="9"/>
    </row>
    <row r="938" spans="3:19" ht="15.75" customHeight="1" x14ac:dyDescent="0.35">
      <c r="C938" s="5"/>
      <c r="D938" s="5"/>
      <c r="Q938" s="12"/>
      <c r="R938" s="5"/>
      <c r="S938" s="9"/>
    </row>
    <row r="939" spans="3:19" ht="15.75" customHeight="1" x14ac:dyDescent="0.35">
      <c r="C939" s="5"/>
      <c r="D939" s="5"/>
      <c r="Q939" s="12"/>
      <c r="R939" s="5"/>
      <c r="S939" s="9"/>
    </row>
    <row r="940" spans="3:19" ht="15.75" customHeight="1" x14ac:dyDescent="0.35">
      <c r="C940" s="5"/>
      <c r="D940" s="5"/>
      <c r="Q940" s="12"/>
      <c r="R940" s="5"/>
      <c r="S940" s="9"/>
    </row>
    <row r="941" spans="3:19" ht="15.75" customHeight="1" x14ac:dyDescent="0.35">
      <c r="C941" s="5"/>
      <c r="D941" s="5"/>
      <c r="Q941" s="12"/>
      <c r="R941" s="5"/>
      <c r="S941" s="9"/>
    </row>
    <row r="942" spans="3:19" ht="15.75" customHeight="1" x14ac:dyDescent="0.35">
      <c r="C942" s="5"/>
      <c r="D942" s="5"/>
      <c r="Q942" s="12"/>
      <c r="R942" s="5"/>
      <c r="S942" s="9"/>
    </row>
    <row r="943" spans="3:19" ht="15.75" customHeight="1" x14ac:dyDescent="0.35">
      <c r="C943" s="5"/>
      <c r="D943" s="5"/>
      <c r="Q943" s="12"/>
      <c r="R943" s="5"/>
      <c r="S943" s="9"/>
    </row>
    <row r="944" spans="3:19" ht="15.75" customHeight="1" x14ac:dyDescent="0.35">
      <c r="C944" s="5"/>
      <c r="D944" s="5"/>
      <c r="Q944" s="12"/>
      <c r="R944" s="5"/>
      <c r="S944" s="9"/>
    </row>
    <row r="945" spans="3:19" ht="15.75" customHeight="1" x14ac:dyDescent="0.35">
      <c r="C945" s="5"/>
      <c r="D945" s="5"/>
      <c r="Q945" s="12"/>
      <c r="R945" s="5"/>
      <c r="S945" s="9"/>
    </row>
    <row r="946" spans="3:19" ht="15.75" customHeight="1" x14ac:dyDescent="0.35">
      <c r="C946" s="5"/>
      <c r="D946" s="5"/>
      <c r="Q946" s="12"/>
      <c r="R946" s="5"/>
      <c r="S946" s="9"/>
    </row>
    <row r="947" spans="3:19" ht="15.75" customHeight="1" x14ac:dyDescent="0.35">
      <c r="C947" s="5"/>
      <c r="D947" s="5"/>
      <c r="Q947" s="12"/>
      <c r="R947" s="5"/>
      <c r="S947" s="9"/>
    </row>
    <row r="948" spans="3:19" ht="15.75" customHeight="1" x14ac:dyDescent="0.35">
      <c r="C948" s="5"/>
      <c r="D948" s="5"/>
      <c r="Q948" s="12"/>
      <c r="R948" s="5"/>
      <c r="S948" s="9"/>
    </row>
    <row r="949" spans="3:19" ht="15.75" customHeight="1" x14ac:dyDescent="0.35">
      <c r="C949" s="5"/>
      <c r="D949" s="5"/>
      <c r="Q949" s="12"/>
      <c r="R949" s="5"/>
      <c r="S949" s="9"/>
    </row>
    <row r="950" spans="3:19" ht="15.75" customHeight="1" x14ac:dyDescent="0.35">
      <c r="C950" s="5"/>
      <c r="D950" s="5"/>
      <c r="Q950" s="12"/>
      <c r="R950" s="5"/>
      <c r="S950" s="9"/>
    </row>
    <row r="951" spans="3:19" ht="15.75" customHeight="1" x14ac:dyDescent="0.35">
      <c r="C951" s="5"/>
      <c r="D951" s="5"/>
      <c r="Q951" s="12"/>
      <c r="R951" s="5"/>
      <c r="S951" s="9"/>
    </row>
    <row r="952" spans="3:19" ht="15.75" customHeight="1" x14ac:dyDescent="0.35">
      <c r="C952" s="5"/>
      <c r="D952" s="5"/>
      <c r="Q952" s="12"/>
      <c r="R952" s="5"/>
      <c r="S952" s="9"/>
    </row>
    <row r="953" spans="3:19" ht="15.75" customHeight="1" x14ac:dyDescent="0.35">
      <c r="C953" s="5"/>
      <c r="D953" s="5"/>
      <c r="Q953" s="12"/>
      <c r="R953" s="5"/>
      <c r="S953" s="9"/>
    </row>
    <row r="954" spans="3:19" ht="15.75" customHeight="1" x14ac:dyDescent="0.35">
      <c r="C954" s="5"/>
      <c r="D954" s="5"/>
      <c r="Q954" s="12"/>
      <c r="R954" s="5"/>
      <c r="S954" s="9"/>
    </row>
    <row r="955" spans="3:19" ht="15.75" customHeight="1" x14ac:dyDescent="0.35">
      <c r="C955" s="5"/>
      <c r="D955" s="5"/>
      <c r="Q955" s="12"/>
      <c r="R955" s="5"/>
      <c r="S955" s="9"/>
    </row>
    <row r="956" spans="3:19" ht="15.75" customHeight="1" x14ac:dyDescent="0.35">
      <c r="C956" s="5"/>
      <c r="D956" s="5"/>
      <c r="Q956" s="12"/>
      <c r="R956" s="5"/>
      <c r="S956" s="9"/>
    </row>
    <row r="957" spans="3:19" ht="15.75" customHeight="1" x14ac:dyDescent="0.35">
      <c r="C957" s="5"/>
      <c r="D957" s="5"/>
      <c r="Q957" s="12"/>
      <c r="R957" s="5"/>
      <c r="S957" s="9"/>
    </row>
    <row r="958" spans="3:19" ht="15.75" customHeight="1" x14ac:dyDescent="0.35">
      <c r="C958" s="5"/>
      <c r="D958" s="5"/>
      <c r="Q958" s="12"/>
      <c r="R958" s="5"/>
      <c r="S958" s="9"/>
    </row>
    <row r="959" spans="3:19" ht="15.75" customHeight="1" x14ac:dyDescent="0.35">
      <c r="C959" s="5"/>
      <c r="D959" s="5"/>
      <c r="Q959" s="12"/>
      <c r="R959" s="5"/>
      <c r="S959" s="9"/>
    </row>
    <row r="960" spans="3:19" ht="15.75" customHeight="1" x14ac:dyDescent="0.35">
      <c r="C960" s="5"/>
      <c r="D960" s="5"/>
      <c r="Q960" s="12"/>
      <c r="R960" s="5"/>
      <c r="S960" s="9"/>
    </row>
    <row r="961" spans="3:19" ht="15.75" customHeight="1" x14ac:dyDescent="0.35">
      <c r="C961" s="5"/>
      <c r="D961" s="5"/>
      <c r="Q961" s="12"/>
      <c r="R961" s="5"/>
      <c r="S961" s="9"/>
    </row>
    <row r="962" spans="3:19" ht="15.75" customHeight="1" x14ac:dyDescent="0.35">
      <c r="C962" s="5"/>
      <c r="D962" s="5"/>
      <c r="Q962" s="12"/>
      <c r="R962" s="5"/>
      <c r="S962" s="9"/>
    </row>
    <row r="963" spans="3:19" ht="15.75" customHeight="1" x14ac:dyDescent="0.35">
      <c r="C963" s="5"/>
      <c r="D963" s="5"/>
      <c r="Q963" s="12"/>
      <c r="R963" s="5"/>
      <c r="S963" s="9"/>
    </row>
    <row r="964" spans="3:19" ht="15.75" customHeight="1" x14ac:dyDescent="0.35">
      <c r="C964" s="5"/>
      <c r="D964" s="5"/>
      <c r="Q964" s="12"/>
      <c r="R964" s="5"/>
      <c r="S964" s="9"/>
    </row>
    <row r="965" spans="3:19" ht="15.75" customHeight="1" x14ac:dyDescent="0.35">
      <c r="C965" s="5"/>
      <c r="D965" s="5"/>
      <c r="Q965" s="12"/>
      <c r="R965" s="5"/>
      <c r="S965" s="9"/>
    </row>
    <row r="966" spans="3:19" ht="15.75" customHeight="1" x14ac:dyDescent="0.35">
      <c r="C966" s="5"/>
      <c r="D966" s="5"/>
      <c r="Q966" s="12"/>
      <c r="R966" s="5"/>
      <c r="S966" s="9"/>
    </row>
    <row r="967" spans="3:19" ht="15.75" customHeight="1" x14ac:dyDescent="0.35">
      <c r="C967" s="5"/>
      <c r="D967" s="5"/>
      <c r="Q967" s="12"/>
      <c r="R967" s="5"/>
      <c r="S967" s="9"/>
    </row>
    <row r="968" spans="3:19" ht="15.75" customHeight="1" x14ac:dyDescent="0.35">
      <c r="C968" s="5"/>
      <c r="D968" s="5"/>
      <c r="Q968" s="12"/>
      <c r="R968" s="5"/>
      <c r="S968" s="9"/>
    </row>
    <row r="969" spans="3:19" ht="15.75" customHeight="1" x14ac:dyDescent="0.35">
      <c r="C969" s="5"/>
      <c r="D969" s="5"/>
      <c r="Q969" s="12"/>
      <c r="R969" s="5"/>
      <c r="S969" s="9"/>
    </row>
    <row r="970" spans="3:19" ht="15.75" customHeight="1" x14ac:dyDescent="0.35">
      <c r="C970" s="5"/>
      <c r="D970" s="5"/>
      <c r="Q970" s="12"/>
      <c r="R970" s="5"/>
      <c r="S970" s="9"/>
    </row>
    <row r="971" spans="3:19" ht="15.75" customHeight="1" x14ac:dyDescent="0.35">
      <c r="C971" s="5"/>
      <c r="D971" s="5"/>
      <c r="Q971" s="12"/>
      <c r="R971" s="5"/>
      <c r="S971" s="9"/>
    </row>
    <row r="972" spans="3:19" ht="15.75" customHeight="1" x14ac:dyDescent="0.35">
      <c r="C972" s="5"/>
      <c r="D972" s="5"/>
      <c r="Q972" s="12"/>
      <c r="R972" s="5"/>
      <c r="S972" s="9"/>
    </row>
    <row r="973" spans="3:19" ht="15.75" customHeight="1" x14ac:dyDescent="0.35">
      <c r="C973" s="5"/>
      <c r="D973" s="5"/>
      <c r="Q973" s="12"/>
      <c r="R973" s="5"/>
      <c r="S973" s="9"/>
    </row>
    <row r="974" spans="3:19" ht="15.75" customHeight="1" x14ac:dyDescent="0.35">
      <c r="C974" s="5"/>
      <c r="D974" s="5"/>
      <c r="Q974" s="12"/>
      <c r="R974" s="5"/>
      <c r="S974" s="9"/>
    </row>
    <row r="975" spans="3:19" ht="15.75" customHeight="1" x14ac:dyDescent="0.35">
      <c r="C975" s="5"/>
      <c r="D975" s="5"/>
      <c r="Q975" s="12"/>
      <c r="R975" s="5"/>
      <c r="S975" s="9"/>
    </row>
    <row r="976" spans="3:19" ht="15.75" customHeight="1" x14ac:dyDescent="0.35">
      <c r="C976" s="5"/>
      <c r="D976" s="5"/>
      <c r="Q976" s="12"/>
      <c r="R976" s="5"/>
      <c r="S976" s="9"/>
    </row>
    <row r="977" spans="3:19" ht="15.75" customHeight="1" x14ac:dyDescent="0.35">
      <c r="C977" s="5"/>
      <c r="D977" s="5"/>
      <c r="Q977" s="12"/>
      <c r="R977" s="5"/>
      <c r="S977" s="9"/>
    </row>
    <row r="978" spans="3:19" ht="15.75" customHeight="1" x14ac:dyDescent="0.35">
      <c r="C978" s="5"/>
      <c r="D978" s="5"/>
      <c r="Q978" s="12"/>
      <c r="R978" s="5"/>
      <c r="S978" s="9"/>
    </row>
    <row r="979" spans="3:19" ht="15.75" customHeight="1" x14ac:dyDescent="0.35">
      <c r="C979" s="5"/>
      <c r="D979" s="5"/>
      <c r="Q979" s="12"/>
      <c r="R979" s="5"/>
      <c r="S979" s="9"/>
    </row>
    <row r="980" spans="3:19" ht="15.75" customHeight="1" x14ac:dyDescent="0.35">
      <c r="C980" s="5"/>
      <c r="D980" s="5"/>
      <c r="Q980" s="12"/>
      <c r="R980" s="5"/>
      <c r="S980" s="9"/>
    </row>
    <row r="981" spans="3:19" ht="15.75" customHeight="1" x14ac:dyDescent="0.35">
      <c r="C981" s="5"/>
      <c r="D981" s="5"/>
      <c r="Q981" s="12"/>
      <c r="R981" s="5"/>
      <c r="S981" s="9"/>
    </row>
    <row r="982" spans="3:19" ht="15.75" customHeight="1" x14ac:dyDescent="0.35">
      <c r="C982" s="5"/>
      <c r="D982" s="5"/>
      <c r="Q982" s="12"/>
      <c r="R982" s="5"/>
      <c r="S982" s="9"/>
    </row>
    <row r="983" spans="3:19" ht="15.75" customHeight="1" x14ac:dyDescent="0.35">
      <c r="C983" s="5"/>
      <c r="D983" s="5"/>
      <c r="Q983" s="12"/>
      <c r="R983" s="5"/>
      <c r="S983" s="9"/>
    </row>
    <row r="984" spans="3:19" ht="15.75" customHeight="1" x14ac:dyDescent="0.35">
      <c r="C984" s="5"/>
      <c r="D984" s="5"/>
      <c r="Q984" s="12"/>
      <c r="R984" s="5"/>
      <c r="S984" s="9"/>
    </row>
    <row r="985" spans="3:19" ht="15.75" customHeight="1" x14ac:dyDescent="0.35">
      <c r="C985" s="5"/>
      <c r="D985" s="5"/>
      <c r="Q985" s="12"/>
      <c r="R985" s="5"/>
      <c r="S985" s="9"/>
    </row>
    <row r="986" spans="3:19" ht="15.75" customHeight="1" x14ac:dyDescent="0.35">
      <c r="C986" s="5"/>
      <c r="D986" s="5"/>
      <c r="Q986" s="12"/>
      <c r="R986" s="5"/>
      <c r="S986" s="9"/>
    </row>
    <row r="987" spans="3:19" ht="15.75" customHeight="1" x14ac:dyDescent="0.35">
      <c r="C987" s="5"/>
      <c r="D987" s="5"/>
      <c r="Q987" s="12"/>
      <c r="R987" s="5"/>
      <c r="S987" s="9"/>
    </row>
    <row r="988" spans="3:19" ht="15.75" customHeight="1" x14ac:dyDescent="0.35">
      <c r="C988" s="5"/>
      <c r="D988" s="5"/>
      <c r="Q988" s="12"/>
      <c r="R988" s="5"/>
      <c r="S988" s="9"/>
    </row>
    <row r="989" spans="3:19" ht="15.75" customHeight="1" x14ac:dyDescent="0.35">
      <c r="C989" s="5"/>
      <c r="D989" s="5"/>
      <c r="Q989" s="12"/>
      <c r="R989" s="5"/>
      <c r="S989" s="9"/>
    </row>
    <row r="990" spans="3:19" ht="15.75" customHeight="1" x14ac:dyDescent="0.35">
      <c r="C990" s="5"/>
      <c r="D990" s="5"/>
      <c r="Q990" s="12"/>
      <c r="R990" s="5"/>
      <c r="S990" s="9"/>
    </row>
    <row r="991" spans="3:19" ht="15.75" customHeight="1" x14ac:dyDescent="0.35">
      <c r="C991" s="5"/>
      <c r="D991" s="5"/>
      <c r="Q991" s="12"/>
      <c r="R991" s="5"/>
      <c r="S991" s="9"/>
    </row>
    <row r="992" spans="3:19" ht="15.75" customHeight="1" x14ac:dyDescent="0.35">
      <c r="C992" s="5"/>
      <c r="D992" s="5"/>
      <c r="Q992" s="12"/>
      <c r="R992" s="5"/>
      <c r="S992" s="9"/>
    </row>
    <row r="993" spans="3:19" ht="15.75" customHeight="1" x14ac:dyDescent="0.35">
      <c r="C993" s="5"/>
      <c r="D993" s="5"/>
      <c r="Q993" s="12"/>
      <c r="R993" s="5"/>
      <c r="S993" s="9"/>
    </row>
    <row r="994" spans="3:19" ht="15.75" customHeight="1" x14ac:dyDescent="0.35">
      <c r="C994" s="5"/>
      <c r="D994" s="5"/>
      <c r="Q994" s="12"/>
      <c r="R994" s="5"/>
      <c r="S994" s="9"/>
    </row>
    <row r="995" spans="3:19" ht="15.75" customHeight="1" x14ac:dyDescent="0.35">
      <c r="C995" s="5"/>
      <c r="D995" s="5"/>
      <c r="Q995" s="12"/>
      <c r="R995" s="5"/>
      <c r="S995" s="9"/>
    </row>
    <row r="996" spans="3:19" ht="15.75" customHeight="1" x14ac:dyDescent="0.35">
      <c r="C996" s="5"/>
      <c r="D996" s="5"/>
      <c r="Q996" s="12"/>
      <c r="R996" s="5"/>
      <c r="S996" s="9"/>
    </row>
    <row r="997" spans="3:19" ht="15.75" customHeight="1" x14ac:dyDescent="0.35">
      <c r="C997" s="5"/>
      <c r="D997" s="5"/>
      <c r="Q997" s="12"/>
      <c r="R997" s="5"/>
      <c r="S997" s="9"/>
    </row>
    <row r="998" spans="3:19" ht="15.75" customHeight="1" x14ac:dyDescent="0.35">
      <c r="C998" s="5"/>
      <c r="D998" s="5"/>
      <c r="Q998" s="12"/>
      <c r="R998" s="5"/>
      <c r="S998" s="9"/>
    </row>
    <row r="999" spans="3:19" ht="15.75" customHeight="1" x14ac:dyDescent="0.35">
      <c r="C999" s="5"/>
      <c r="D999" s="5"/>
      <c r="Q999" s="12"/>
      <c r="R999" s="5"/>
      <c r="S999" s="9"/>
    </row>
    <row r="1000" spans="3:19" ht="15.75" customHeight="1" x14ac:dyDescent="0.35">
      <c r="C1000" s="5"/>
      <c r="D1000" s="5"/>
      <c r="Q1000" s="12"/>
      <c r="R1000" s="5"/>
      <c r="S1000" s="9"/>
    </row>
  </sheetData>
  <pageMargins left="0.7" right="0.7" top="0.75" bottom="0.75" header="0" footer="0"/>
  <pageSetup paperSize="9" orientation="portrait" r:id="rId1"/>
  <headerFooter>
    <oddHeader>&amp;L&amp;"Arial"&amp;10&amp;K0000FF[AMD Official Use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H1" workbookViewId="0">
      <selection activeCell="N5" sqref="N5"/>
    </sheetView>
  </sheetViews>
  <sheetFormatPr defaultColWidth="12.6640625" defaultRowHeight="15" customHeight="1" x14ac:dyDescent="0.3"/>
  <cols>
    <col min="1" max="3" width="11.4140625" customWidth="1"/>
    <col min="4" max="5" width="12.1640625" customWidth="1"/>
    <col min="6" max="6" width="12.25" customWidth="1"/>
    <col min="7" max="7" width="15.1640625" customWidth="1"/>
    <col min="8" max="8" width="10.5" customWidth="1"/>
    <col min="9" max="10" width="11.5" customWidth="1"/>
    <col min="11" max="11" width="12.6640625" customWidth="1"/>
    <col min="12" max="12" width="9.75" customWidth="1"/>
    <col min="13" max="13" width="11.1640625" customWidth="1"/>
    <col min="14" max="14" width="10.5" customWidth="1"/>
    <col min="15" max="26" width="7.6640625" customWidth="1"/>
  </cols>
  <sheetData>
    <row r="1" spans="1:26" ht="23.5" x14ac:dyDescent="0.55000000000000004">
      <c r="A1" s="1" t="s">
        <v>0</v>
      </c>
      <c r="D1" s="2"/>
      <c r="E1" s="2"/>
      <c r="F1" s="2"/>
      <c r="K1" s="5"/>
      <c r="L1" s="5"/>
      <c r="M1" s="5"/>
    </row>
    <row r="2" spans="1:26" ht="14.5" x14ac:dyDescent="0.35">
      <c r="A2" s="6" t="s">
        <v>19</v>
      </c>
      <c r="B2" s="8">
        <f ca="1">TODAY()</f>
        <v>44557</v>
      </c>
      <c r="D2" s="5"/>
      <c r="E2" s="28"/>
      <c r="F2" s="2"/>
      <c r="J2" s="10" t="s">
        <v>23</v>
      </c>
      <c r="K2" s="13" t="s">
        <v>398</v>
      </c>
      <c r="L2" s="5"/>
      <c r="M2" s="10" t="s">
        <v>28</v>
      </c>
      <c r="N2" s="16">
        <v>3.5999999999999999E-3</v>
      </c>
    </row>
    <row r="3" spans="1:26" ht="14.5" x14ac:dyDescent="0.35">
      <c r="D3" s="2"/>
      <c r="E3" s="8"/>
      <c r="F3" s="2"/>
      <c r="K3" s="2"/>
      <c r="L3" s="5"/>
      <c r="M3" s="2"/>
    </row>
    <row r="4" spans="1:26" ht="14.5" x14ac:dyDescent="0.35">
      <c r="A4" s="11" t="s">
        <v>30</v>
      </c>
      <c r="B4" s="11" t="s">
        <v>31</v>
      </c>
      <c r="C4" s="11" t="s">
        <v>3</v>
      </c>
      <c r="D4" s="11" t="s">
        <v>21</v>
      </c>
      <c r="E4" s="11" t="s">
        <v>32</v>
      </c>
      <c r="F4" s="11" t="s">
        <v>33</v>
      </c>
      <c r="G4" s="11" t="s">
        <v>14</v>
      </c>
      <c r="H4" s="11" t="s">
        <v>16</v>
      </c>
      <c r="I4" s="11" t="s">
        <v>17</v>
      </c>
      <c r="J4" s="11" t="s">
        <v>34</v>
      </c>
      <c r="K4" s="11" t="s">
        <v>35</v>
      </c>
      <c r="L4" s="11" t="s">
        <v>36</v>
      </c>
      <c r="M4" s="11" t="s">
        <v>37</v>
      </c>
      <c r="N4" s="11" t="s">
        <v>38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5" x14ac:dyDescent="0.35">
      <c r="A5" s="5" t="s">
        <v>39</v>
      </c>
      <c r="B5" s="5" t="s">
        <v>40</v>
      </c>
      <c r="C5" s="5">
        <f>545671</f>
        <v>545671</v>
      </c>
      <c r="D5" s="8">
        <v>43892</v>
      </c>
      <c r="E5" s="8">
        <f t="shared" ref="E5:E88" si="0">WORKDAY(EDATE(D5,1)-1,1)</f>
        <v>43923</v>
      </c>
      <c r="F5" s="8">
        <v>43938</v>
      </c>
      <c r="G5" s="5" t="s">
        <v>49</v>
      </c>
      <c r="H5" s="5">
        <v>223809</v>
      </c>
      <c r="I5" s="5" t="s">
        <v>44</v>
      </c>
      <c r="J5" s="12">
        <v>742.5</v>
      </c>
      <c r="K5" s="8" t="str">
        <f t="shared" ref="K5:K88" si="1">TEXT(D5,"MMM")</f>
        <v>Mar</v>
      </c>
      <c r="L5" s="5">
        <f t="shared" ref="L5:L88" si="2">DAY(D5)</f>
        <v>2</v>
      </c>
      <c r="M5" s="5">
        <f>IF(F5&gt;E5,NETWORKDAYS(E5,F5,'NSW Holidays 2020'!$A$4:$A$15),0)</f>
        <v>10</v>
      </c>
      <c r="N5" s="20">
        <f>J5*$N$2</f>
        <v>2.673</v>
      </c>
    </row>
    <row r="6" spans="1:26" ht="14.5" x14ac:dyDescent="0.35">
      <c r="A6" s="5" t="s">
        <v>39</v>
      </c>
      <c r="B6" s="5" t="s">
        <v>40</v>
      </c>
      <c r="C6" s="5">
        <v>545672</v>
      </c>
      <c r="D6" s="8">
        <v>43923</v>
      </c>
      <c r="E6" s="8">
        <f t="shared" si="0"/>
        <v>43955</v>
      </c>
      <c r="F6" s="8">
        <v>43941</v>
      </c>
      <c r="G6" s="5" t="s">
        <v>50</v>
      </c>
      <c r="H6" s="5">
        <v>327600</v>
      </c>
      <c r="I6" s="5" t="s">
        <v>45</v>
      </c>
      <c r="J6" s="21">
        <v>1021.02</v>
      </c>
      <c r="K6" s="8" t="str">
        <f t="shared" si="1"/>
        <v>Apr</v>
      </c>
      <c r="L6" s="5">
        <f t="shared" si="2"/>
        <v>2</v>
      </c>
      <c r="M6" s="5">
        <f>IF(F6&gt;E6,NETWORKDAYS(E6,F6,'NSW Holidays 2020'!$A$4:$A$15),0)</f>
        <v>0</v>
      </c>
      <c r="N6" s="20">
        <f t="shared" ref="N6:N69" si="3">J6*$N$2</f>
        <v>3.6756720000000001</v>
      </c>
      <c r="O6" s="12"/>
    </row>
    <row r="7" spans="1:26" ht="14.5" x14ac:dyDescent="0.35">
      <c r="A7" s="5" t="s">
        <v>51</v>
      </c>
      <c r="B7" s="5" t="s">
        <v>40</v>
      </c>
      <c r="C7" s="5">
        <v>545674</v>
      </c>
      <c r="D7" s="8">
        <v>43906</v>
      </c>
      <c r="E7" s="8">
        <f t="shared" si="0"/>
        <v>43937</v>
      </c>
      <c r="F7" s="8">
        <v>43926</v>
      </c>
      <c r="G7" s="5" t="s">
        <v>50</v>
      </c>
      <c r="H7" s="5">
        <v>332589</v>
      </c>
      <c r="I7" s="5" t="s">
        <v>45</v>
      </c>
      <c r="J7" s="21">
        <v>409.53</v>
      </c>
      <c r="K7" s="8" t="str">
        <f t="shared" si="1"/>
        <v>Mar</v>
      </c>
      <c r="L7" s="5">
        <f t="shared" si="2"/>
        <v>16</v>
      </c>
      <c r="M7" s="5">
        <f>IF(F7&gt;E7,NETWORKDAYS(E7,F7,'NSW Holidays 2020'!$A$4:$A$15),0)</f>
        <v>0</v>
      </c>
      <c r="N7" s="20">
        <f t="shared" si="3"/>
        <v>1.474308</v>
      </c>
    </row>
    <row r="8" spans="1:26" ht="14.5" x14ac:dyDescent="0.35">
      <c r="A8" s="5" t="s">
        <v>52</v>
      </c>
      <c r="B8" s="5" t="s">
        <v>40</v>
      </c>
      <c r="C8" s="5">
        <v>545676</v>
      </c>
      <c r="D8" s="8">
        <v>43915</v>
      </c>
      <c r="E8" s="8">
        <f t="shared" si="0"/>
        <v>43948</v>
      </c>
      <c r="F8" s="8">
        <v>43941</v>
      </c>
      <c r="G8" s="5" t="s">
        <v>50</v>
      </c>
      <c r="H8" s="5">
        <v>337131</v>
      </c>
      <c r="I8" s="5" t="s">
        <v>45</v>
      </c>
      <c r="J8" s="21">
        <v>-234.96</v>
      </c>
      <c r="K8" s="8" t="str">
        <f t="shared" si="1"/>
        <v>Mar</v>
      </c>
      <c r="L8" s="5">
        <f t="shared" si="2"/>
        <v>25</v>
      </c>
      <c r="M8" s="5">
        <f>IF(F8&gt;E8,NETWORKDAYS(E8,F8,'NSW Holidays 2020'!$A$4:$A$15),0)</f>
        <v>0</v>
      </c>
      <c r="N8" s="20">
        <f t="shared" si="3"/>
        <v>-0.84585600000000005</v>
      </c>
    </row>
    <row r="9" spans="1:26" ht="14.5" x14ac:dyDescent="0.35">
      <c r="A9" s="5" t="s">
        <v>53</v>
      </c>
      <c r="B9" s="5" t="s">
        <v>40</v>
      </c>
      <c r="C9" s="5">
        <v>545677</v>
      </c>
      <c r="D9" s="8">
        <v>43907</v>
      </c>
      <c r="E9" s="8">
        <f t="shared" si="0"/>
        <v>43938</v>
      </c>
      <c r="F9" s="8">
        <v>43931</v>
      </c>
      <c r="G9" s="5" t="s">
        <v>50</v>
      </c>
      <c r="H9" s="5">
        <v>319376</v>
      </c>
      <c r="I9" s="5" t="s">
        <v>45</v>
      </c>
      <c r="J9" s="21">
        <v>-450.12</v>
      </c>
      <c r="K9" s="8" t="str">
        <f t="shared" si="1"/>
        <v>Mar</v>
      </c>
      <c r="L9" s="5">
        <f t="shared" si="2"/>
        <v>17</v>
      </c>
      <c r="M9" s="5">
        <f>IF(F9&gt;E9,NETWORKDAYS(E9,F9,'NSW Holidays 2020'!$A$4:$A$15),0)</f>
        <v>0</v>
      </c>
      <c r="N9" s="20">
        <f t="shared" si="3"/>
        <v>-1.6204319999999999</v>
      </c>
    </row>
    <row r="10" spans="1:26" ht="14.5" x14ac:dyDescent="0.35">
      <c r="A10" s="5" t="s">
        <v>54</v>
      </c>
      <c r="B10" s="5" t="s">
        <v>40</v>
      </c>
      <c r="C10" s="5">
        <v>545678</v>
      </c>
      <c r="D10" s="8">
        <v>43930</v>
      </c>
      <c r="E10" s="8">
        <f t="shared" si="0"/>
        <v>43962</v>
      </c>
      <c r="F10" s="8">
        <v>43951</v>
      </c>
      <c r="G10" s="5" t="s">
        <v>50</v>
      </c>
      <c r="H10" s="5">
        <v>334724</v>
      </c>
      <c r="I10" s="5" t="s">
        <v>45</v>
      </c>
      <c r="J10" s="21">
        <v>114.18</v>
      </c>
      <c r="K10" s="8" t="str">
        <f t="shared" si="1"/>
        <v>Apr</v>
      </c>
      <c r="L10" s="5">
        <f t="shared" si="2"/>
        <v>9</v>
      </c>
      <c r="M10" s="5">
        <f>IF(F10&gt;E10,NETWORKDAYS(E10,F10,'NSW Holidays 2020'!$A$4:$A$15),0)</f>
        <v>0</v>
      </c>
      <c r="N10" s="20">
        <f t="shared" si="3"/>
        <v>0.41104800000000002</v>
      </c>
    </row>
    <row r="11" spans="1:26" ht="14.5" x14ac:dyDescent="0.35">
      <c r="A11" s="5" t="s">
        <v>55</v>
      </c>
      <c r="B11" s="5" t="s">
        <v>40</v>
      </c>
      <c r="C11" s="5">
        <v>545679</v>
      </c>
      <c r="D11" s="8">
        <v>43913</v>
      </c>
      <c r="E11" s="8">
        <f t="shared" si="0"/>
        <v>43944</v>
      </c>
      <c r="F11" s="8">
        <v>43951</v>
      </c>
      <c r="G11" s="5" t="s">
        <v>50</v>
      </c>
      <c r="H11" s="5">
        <v>310607</v>
      </c>
      <c r="I11" s="5" t="s">
        <v>45</v>
      </c>
      <c r="J11" s="21">
        <v>930.93</v>
      </c>
      <c r="K11" s="8" t="str">
        <f t="shared" si="1"/>
        <v>Mar</v>
      </c>
      <c r="L11" s="5">
        <f t="shared" si="2"/>
        <v>23</v>
      </c>
      <c r="M11" s="5">
        <f>IF(F11&gt;E11,NETWORKDAYS(E11,F11,'NSW Holidays 2020'!$A$4:$A$15),0)</f>
        <v>6</v>
      </c>
      <c r="N11" s="20">
        <f t="shared" si="3"/>
        <v>3.3513479999999998</v>
      </c>
    </row>
    <row r="12" spans="1:26" ht="14.5" x14ac:dyDescent="0.35">
      <c r="A12" s="5" t="s">
        <v>61</v>
      </c>
      <c r="B12" s="5" t="s">
        <v>40</v>
      </c>
      <c r="C12" s="5">
        <v>545681</v>
      </c>
      <c r="D12" s="8">
        <v>43917</v>
      </c>
      <c r="E12" s="8">
        <f t="shared" si="0"/>
        <v>43948</v>
      </c>
      <c r="F12" s="8">
        <v>43935</v>
      </c>
      <c r="G12" s="5" t="s">
        <v>49</v>
      </c>
      <c r="H12" s="5">
        <v>226225</v>
      </c>
      <c r="I12" s="5" t="s">
        <v>44</v>
      </c>
      <c r="J12" s="21">
        <v>466.29</v>
      </c>
      <c r="K12" s="8" t="str">
        <f t="shared" si="1"/>
        <v>Mar</v>
      </c>
      <c r="L12" s="5">
        <f t="shared" si="2"/>
        <v>27</v>
      </c>
      <c r="M12" s="5">
        <f>IF(F12&gt;E12,NETWORKDAYS(E12,F12,'NSW Holidays 2020'!$A$4:$A$15),0)</f>
        <v>0</v>
      </c>
      <c r="N12" s="20">
        <f t="shared" si="3"/>
        <v>1.678644</v>
      </c>
    </row>
    <row r="13" spans="1:26" ht="14.5" x14ac:dyDescent="0.35">
      <c r="A13" s="5" t="s">
        <v>63</v>
      </c>
      <c r="B13" s="5" t="s">
        <v>40</v>
      </c>
      <c r="C13" s="5">
        <v>545682</v>
      </c>
      <c r="D13" s="8">
        <v>43912</v>
      </c>
      <c r="E13" s="8">
        <f t="shared" si="0"/>
        <v>43943</v>
      </c>
      <c r="F13" s="8">
        <v>43948</v>
      </c>
      <c r="G13" s="5" t="s">
        <v>49</v>
      </c>
      <c r="H13" s="5">
        <v>223858</v>
      </c>
      <c r="I13" s="5" t="s">
        <v>44</v>
      </c>
      <c r="J13" s="21">
        <v>222.42</v>
      </c>
      <c r="K13" s="8" t="str">
        <f t="shared" si="1"/>
        <v>Mar</v>
      </c>
      <c r="L13" s="5">
        <f t="shared" si="2"/>
        <v>22</v>
      </c>
      <c r="M13" s="5">
        <f>IF(F13&gt;E13,NETWORKDAYS(E13,F13,'NSW Holidays 2020'!$A$4:$A$15),0)</f>
        <v>4</v>
      </c>
      <c r="N13" s="20">
        <f t="shared" si="3"/>
        <v>0.80071199999999998</v>
      </c>
    </row>
    <row r="14" spans="1:26" ht="14.5" x14ac:dyDescent="0.35">
      <c r="A14" s="5" t="s">
        <v>65</v>
      </c>
      <c r="B14" s="5" t="s">
        <v>40</v>
      </c>
      <c r="C14" s="5">
        <v>545683</v>
      </c>
      <c r="D14" s="8">
        <v>43899</v>
      </c>
      <c r="E14" s="8">
        <f t="shared" si="0"/>
        <v>43930</v>
      </c>
      <c r="F14" s="8">
        <v>43932</v>
      </c>
      <c r="G14" s="5" t="s">
        <v>49</v>
      </c>
      <c r="H14" s="5">
        <v>211781</v>
      </c>
      <c r="I14" s="5" t="s">
        <v>44</v>
      </c>
      <c r="J14" s="21">
        <v>679.8</v>
      </c>
      <c r="K14" s="8" t="str">
        <f t="shared" si="1"/>
        <v>Mar</v>
      </c>
      <c r="L14" s="5">
        <f t="shared" si="2"/>
        <v>9</v>
      </c>
      <c r="M14" s="5">
        <f>IF(F14&gt;E14,NETWORKDAYS(E14,F14,'NSW Holidays 2020'!$A$4:$A$15),0)</f>
        <v>1</v>
      </c>
      <c r="N14" s="20">
        <f t="shared" si="3"/>
        <v>2.4472799999999997</v>
      </c>
    </row>
    <row r="15" spans="1:26" ht="14.5" x14ac:dyDescent="0.35">
      <c r="A15" s="5" t="s">
        <v>72</v>
      </c>
      <c r="B15" s="5" t="s">
        <v>40</v>
      </c>
      <c r="C15" s="5">
        <v>545685</v>
      </c>
      <c r="D15" s="8">
        <v>43925</v>
      </c>
      <c r="E15" s="8">
        <f t="shared" si="0"/>
        <v>43955</v>
      </c>
      <c r="F15" s="8">
        <v>43944</v>
      </c>
      <c r="G15" s="5" t="s">
        <v>49</v>
      </c>
      <c r="H15" s="5">
        <v>232805</v>
      </c>
      <c r="I15" s="5" t="s">
        <v>44</v>
      </c>
      <c r="J15" s="21">
        <v>171.93</v>
      </c>
      <c r="K15" s="8" t="str">
        <f t="shared" si="1"/>
        <v>Apr</v>
      </c>
      <c r="L15" s="5">
        <f t="shared" si="2"/>
        <v>4</v>
      </c>
      <c r="M15" s="5">
        <f>IF(F15&gt;E15,NETWORKDAYS(E15,F15,'NSW Holidays 2020'!$A$4:$A$15),0)</f>
        <v>0</v>
      </c>
      <c r="N15" s="20">
        <f t="shared" si="3"/>
        <v>0.61894800000000005</v>
      </c>
    </row>
    <row r="16" spans="1:26" ht="14.5" x14ac:dyDescent="0.35">
      <c r="A16" s="5" t="s">
        <v>74</v>
      </c>
      <c r="B16" s="5" t="s">
        <v>40</v>
      </c>
      <c r="C16" s="5">
        <v>545687</v>
      </c>
      <c r="D16" s="8">
        <v>43885</v>
      </c>
      <c r="E16" s="8">
        <f t="shared" si="0"/>
        <v>43914</v>
      </c>
      <c r="F16" s="8">
        <v>43927</v>
      </c>
      <c r="G16" s="5" t="s">
        <v>50</v>
      </c>
      <c r="H16" s="5">
        <v>312187</v>
      </c>
      <c r="I16" s="5" t="s">
        <v>45</v>
      </c>
      <c r="J16" s="21">
        <v>623.70000000000005</v>
      </c>
      <c r="K16" s="8" t="str">
        <f t="shared" si="1"/>
        <v>Feb</v>
      </c>
      <c r="L16" s="5">
        <f t="shared" si="2"/>
        <v>24</v>
      </c>
      <c r="M16" s="5">
        <f>IF(F16&gt;E16,NETWORKDAYS(E16,F16,'NSW Holidays 2020'!$A$4:$A$15),0)</f>
        <v>10</v>
      </c>
      <c r="N16" s="20">
        <f t="shared" si="3"/>
        <v>2.24532</v>
      </c>
    </row>
    <row r="17" spans="1:14" ht="14.5" x14ac:dyDescent="0.35">
      <c r="A17" s="5" t="s">
        <v>85</v>
      </c>
      <c r="B17" s="5" t="s">
        <v>40</v>
      </c>
      <c r="C17" s="5">
        <v>545689</v>
      </c>
      <c r="D17" s="8">
        <v>43919</v>
      </c>
      <c r="E17" s="8">
        <f t="shared" si="0"/>
        <v>43950</v>
      </c>
      <c r="F17" s="8">
        <v>43945</v>
      </c>
      <c r="G17" s="5" t="s">
        <v>50</v>
      </c>
      <c r="H17" s="5">
        <v>319790</v>
      </c>
      <c r="I17" s="5" t="s">
        <v>45</v>
      </c>
      <c r="J17" s="21">
        <v>221.1</v>
      </c>
      <c r="K17" s="8" t="str">
        <f t="shared" si="1"/>
        <v>Mar</v>
      </c>
      <c r="L17" s="5">
        <f t="shared" si="2"/>
        <v>29</v>
      </c>
      <c r="M17" s="5">
        <f>IF(F17&gt;E17,NETWORKDAYS(E17,F17,'NSW Holidays 2020'!$A$4:$A$15),0)</f>
        <v>0</v>
      </c>
      <c r="N17" s="20">
        <f t="shared" si="3"/>
        <v>0.79596</v>
      </c>
    </row>
    <row r="18" spans="1:14" ht="14.5" x14ac:dyDescent="0.35">
      <c r="A18" s="5" t="s">
        <v>91</v>
      </c>
      <c r="B18" s="5" t="s">
        <v>40</v>
      </c>
      <c r="C18" s="5">
        <v>545690</v>
      </c>
      <c r="D18" s="8">
        <v>43930</v>
      </c>
      <c r="E18" s="8">
        <f t="shared" si="0"/>
        <v>43962</v>
      </c>
      <c r="F18" s="8">
        <v>43949</v>
      </c>
      <c r="G18" s="5" t="s">
        <v>50</v>
      </c>
      <c r="H18" s="5">
        <v>327342</v>
      </c>
      <c r="I18" s="5" t="s">
        <v>45</v>
      </c>
      <c r="J18" s="21">
        <v>393.36</v>
      </c>
      <c r="K18" s="8" t="str">
        <f t="shared" si="1"/>
        <v>Apr</v>
      </c>
      <c r="L18" s="5">
        <f t="shared" si="2"/>
        <v>9</v>
      </c>
      <c r="M18" s="5">
        <f>IF(F18&gt;E18,NETWORKDAYS(E18,F18,'NSW Holidays 2020'!$A$4:$A$15),0)</f>
        <v>0</v>
      </c>
      <c r="N18" s="20">
        <f t="shared" si="3"/>
        <v>1.416096</v>
      </c>
    </row>
    <row r="19" spans="1:14" ht="14.5" x14ac:dyDescent="0.35">
      <c r="A19" s="5" t="s">
        <v>109</v>
      </c>
      <c r="B19" s="5" t="s">
        <v>40</v>
      </c>
      <c r="C19" s="5">
        <v>545691</v>
      </c>
      <c r="D19" s="8">
        <v>43899</v>
      </c>
      <c r="E19" s="8">
        <f t="shared" si="0"/>
        <v>43930</v>
      </c>
      <c r="F19" s="8">
        <v>43942</v>
      </c>
      <c r="G19" s="5" t="s">
        <v>50</v>
      </c>
      <c r="H19" s="5">
        <v>335460</v>
      </c>
      <c r="I19" s="5" t="s">
        <v>45</v>
      </c>
      <c r="J19" s="21">
        <v>642.17999999999995</v>
      </c>
      <c r="K19" s="8" t="str">
        <f t="shared" si="1"/>
        <v>Mar</v>
      </c>
      <c r="L19" s="5">
        <f t="shared" si="2"/>
        <v>9</v>
      </c>
      <c r="M19" s="5">
        <f>IF(F19&gt;E19,NETWORKDAYS(E19,F19,'NSW Holidays 2020'!$A$4:$A$15),0)</f>
        <v>7</v>
      </c>
      <c r="N19" s="20">
        <f t="shared" si="3"/>
        <v>2.3118479999999999</v>
      </c>
    </row>
    <row r="20" spans="1:14" ht="14.5" x14ac:dyDescent="0.35">
      <c r="A20" s="5" t="s">
        <v>117</v>
      </c>
      <c r="B20" s="5" t="s">
        <v>40</v>
      </c>
      <c r="C20" s="5">
        <v>545692</v>
      </c>
      <c r="D20" s="8">
        <v>43909</v>
      </c>
      <c r="E20" s="8">
        <f t="shared" si="0"/>
        <v>43941</v>
      </c>
      <c r="F20" s="8">
        <v>43951</v>
      </c>
      <c r="G20" s="5" t="s">
        <v>50</v>
      </c>
      <c r="H20" s="5">
        <v>323955</v>
      </c>
      <c r="I20" s="5" t="s">
        <v>45</v>
      </c>
      <c r="J20" s="21">
        <v>499.95</v>
      </c>
      <c r="K20" s="8" t="str">
        <f t="shared" si="1"/>
        <v>Mar</v>
      </c>
      <c r="L20" s="5">
        <f t="shared" si="2"/>
        <v>19</v>
      </c>
      <c r="M20" s="5">
        <f>IF(F20&gt;E20,NETWORKDAYS(E20,F20,'NSW Holidays 2020'!$A$4:$A$15),0)</f>
        <v>9</v>
      </c>
      <c r="N20" s="20">
        <f t="shared" si="3"/>
        <v>1.79982</v>
      </c>
    </row>
    <row r="21" spans="1:14" ht="15.75" customHeight="1" x14ac:dyDescent="0.35">
      <c r="A21" s="5" t="s">
        <v>122</v>
      </c>
      <c r="B21" s="5" t="s">
        <v>40</v>
      </c>
      <c r="C21" s="5">
        <v>545693</v>
      </c>
      <c r="D21" s="8">
        <v>43890</v>
      </c>
      <c r="E21" s="8">
        <f t="shared" si="0"/>
        <v>43920</v>
      </c>
      <c r="F21" s="8">
        <v>43928</v>
      </c>
      <c r="G21" s="5" t="s">
        <v>50</v>
      </c>
      <c r="H21" s="5">
        <v>316515</v>
      </c>
      <c r="I21" s="5" t="s">
        <v>45</v>
      </c>
      <c r="J21" s="21">
        <v>299.64</v>
      </c>
      <c r="K21" s="8" t="str">
        <f t="shared" si="1"/>
        <v>Feb</v>
      </c>
      <c r="L21" s="5">
        <f t="shared" si="2"/>
        <v>29</v>
      </c>
      <c r="M21" s="5">
        <f>IF(F21&gt;E21,NETWORKDAYS(E21,F21,'NSW Holidays 2020'!$A$4:$A$15),0)</f>
        <v>7</v>
      </c>
      <c r="N21" s="20">
        <f t="shared" si="3"/>
        <v>1.0787039999999999</v>
      </c>
    </row>
    <row r="22" spans="1:14" ht="15.75" customHeight="1" x14ac:dyDescent="0.35">
      <c r="A22" s="5" t="s">
        <v>123</v>
      </c>
      <c r="B22" s="5" t="s">
        <v>40</v>
      </c>
      <c r="C22" s="5">
        <v>545695</v>
      </c>
      <c r="D22" s="8">
        <v>43912</v>
      </c>
      <c r="E22" s="8">
        <f t="shared" si="0"/>
        <v>43943</v>
      </c>
      <c r="F22" s="8">
        <v>43951</v>
      </c>
      <c r="G22" s="5" t="s">
        <v>49</v>
      </c>
      <c r="H22" s="5">
        <v>231320</v>
      </c>
      <c r="I22" s="5" t="s">
        <v>44</v>
      </c>
      <c r="J22" s="21">
        <v>312.83999999999997</v>
      </c>
      <c r="K22" s="8" t="str">
        <f t="shared" si="1"/>
        <v>Mar</v>
      </c>
      <c r="L22" s="5">
        <f t="shared" si="2"/>
        <v>22</v>
      </c>
      <c r="M22" s="5">
        <f>IF(F22&gt;E22,NETWORKDAYS(E22,F22,'NSW Holidays 2020'!$A$4:$A$15),0)</f>
        <v>7</v>
      </c>
      <c r="N22" s="20">
        <f t="shared" si="3"/>
        <v>1.1262239999999999</v>
      </c>
    </row>
    <row r="23" spans="1:14" ht="15.75" customHeight="1" x14ac:dyDescent="0.35">
      <c r="A23" s="5" t="s">
        <v>128</v>
      </c>
      <c r="B23" s="5" t="s">
        <v>40</v>
      </c>
      <c r="C23" s="5">
        <v>545696</v>
      </c>
      <c r="D23" s="8">
        <v>43904</v>
      </c>
      <c r="E23" s="8">
        <f t="shared" si="0"/>
        <v>43935</v>
      </c>
      <c r="F23" s="8">
        <v>43926</v>
      </c>
      <c r="G23" s="5" t="s">
        <v>49</v>
      </c>
      <c r="H23" s="5">
        <v>213670</v>
      </c>
      <c r="I23" s="5" t="s">
        <v>44</v>
      </c>
      <c r="J23" s="21">
        <v>993.63</v>
      </c>
      <c r="K23" s="8" t="str">
        <f t="shared" si="1"/>
        <v>Mar</v>
      </c>
      <c r="L23" s="5">
        <f t="shared" si="2"/>
        <v>14</v>
      </c>
      <c r="M23" s="5">
        <f>IF(F23&gt;E23,NETWORKDAYS(E23,F23,'NSW Holidays 2020'!$A$4:$A$15),0)</f>
        <v>0</v>
      </c>
      <c r="N23" s="20">
        <f t="shared" si="3"/>
        <v>3.5770679999999997</v>
      </c>
    </row>
    <row r="24" spans="1:14" ht="15.75" customHeight="1" x14ac:dyDescent="0.35">
      <c r="A24" s="5" t="s">
        <v>129</v>
      </c>
      <c r="B24" s="5" t="s">
        <v>40</v>
      </c>
      <c r="C24" s="5">
        <v>545697</v>
      </c>
      <c r="D24" s="8">
        <v>43917</v>
      </c>
      <c r="E24" s="8">
        <f t="shared" si="0"/>
        <v>43948</v>
      </c>
      <c r="F24" s="8">
        <v>43922</v>
      </c>
      <c r="G24" s="5" t="s">
        <v>49</v>
      </c>
      <c r="H24" s="5">
        <v>226166</v>
      </c>
      <c r="I24" s="5" t="s">
        <v>44</v>
      </c>
      <c r="J24" s="21">
        <v>1053.69</v>
      </c>
      <c r="K24" s="8" t="str">
        <f t="shared" si="1"/>
        <v>Mar</v>
      </c>
      <c r="L24" s="5">
        <f t="shared" si="2"/>
        <v>27</v>
      </c>
      <c r="M24" s="5">
        <f>IF(F24&gt;E24,NETWORKDAYS(E24,F24,'NSW Holidays 2020'!$A$4:$A$15),0)</f>
        <v>0</v>
      </c>
      <c r="N24" s="20">
        <f t="shared" si="3"/>
        <v>3.7932839999999999</v>
      </c>
    </row>
    <row r="25" spans="1:14" ht="15.75" customHeight="1" x14ac:dyDescent="0.35">
      <c r="A25" s="5" t="s">
        <v>135</v>
      </c>
      <c r="B25" s="5" t="s">
        <v>40</v>
      </c>
      <c r="C25" s="5">
        <v>545698</v>
      </c>
      <c r="D25" s="8">
        <v>43929</v>
      </c>
      <c r="E25" s="8">
        <f t="shared" si="0"/>
        <v>43959</v>
      </c>
      <c r="F25" s="8">
        <v>43951</v>
      </c>
      <c r="G25" s="5" t="s">
        <v>50</v>
      </c>
      <c r="H25" s="5">
        <v>316479</v>
      </c>
      <c r="I25" s="5" t="s">
        <v>45</v>
      </c>
      <c r="J25" s="21">
        <v>1047.75</v>
      </c>
      <c r="K25" s="8" t="str">
        <f t="shared" si="1"/>
        <v>Apr</v>
      </c>
      <c r="L25" s="5">
        <f t="shared" si="2"/>
        <v>8</v>
      </c>
      <c r="M25" s="5">
        <f>IF(F25&gt;E25,NETWORKDAYS(E25,F25,'NSW Holidays 2020'!$A$4:$A$15),0)</f>
        <v>0</v>
      </c>
      <c r="N25" s="20">
        <f t="shared" si="3"/>
        <v>3.7719</v>
      </c>
    </row>
    <row r="26" spans="1:14" ht="15.75" customHeight="1" x14ac:dyDescent="0.35">
      <c r="A26" s="5" t="s">
        <v>136</v>
      </c>
      <c r="B26" s="5" t="s">
        <v>40</v>
      </c>
      <c r="C26" s="5">
        <v>545700</v>
      </c>
      <c r="D26" s="8">
        <v>43888</v>
      </c>
      <c r="E26" s="8">
        <f t="shared" si="0"/>
        <v>43917</v>
      </c>
      <c r="F26" s="8">
        <v>43929</v>
      </c>
      <c r="G26" s="5" t="s">
        <v>49</v>
      </c>
      <c r="H26" s="5">
        <v>230046</v>
      </c>
      <c r="I26" s="5" t="s">
        <v>44</v>
      </c>
      <c r="J26" s="21">
        <v>1096.92</v>
      </c>
      <c r="K26" s="8" t="str">
        <f t="shared" si="1"/>
        <v>Feb</v>
      </c>
      <c r="L26" s="5">
        <f t="shared" si="2"/>
        <v>27</v>
      </c>
      <c r="M26" s="5">
        <f>IF(F26&gt;E26,NETWORKDAYS(E26,F26,'NSW Holidays 2020'!$A$4:$A$15),0)</f>
        <v>9</v>
      </c>
      <c r="N26" s="20">
        <f t="shared" si="3"/>
        <v>3.948912</v>
      </c>
    </row>
    <row r="27" spans="1:14" ht="15.75" customHeight="1" x14ac:dyDescent="0.35">
      <c r="A27" s="5" t="s">
        <v>141</v>
      </c>
      <c r="B27" s="5" t="s">
        <v>40</v>
      </c>
      <c r="C27" s="5">
        <v>545702</v>
      </c>
      <c r="D27" s="8">
        <v>43886</v>
      </c>
      <c r="E27" s="8">
        <f t="shared" si="0"/>
        <v>43915</v>
      </c>
      <c r="F27" s="8">
        <v>43928</v>
      </c>
      <c r="G27" s="5" t="s">
        <v>49</v>
      </c>
      <c r="H27" s="5">
        <v>224680</v>
      </c>
      <c r="I27" s="5" t="s">
        <v>44</v>
      </c>
      <c r="J27" s="21">
        <v>257.07</v>
      </c>
      <c r="K27" s="8" t="str">
        <f t="shared" si="1"/>
        <v>Feb</v>
      </c>
      <c r="L27" s="5">
        <f t="shared" si="2"/>
        <v>25</v>
      </c>
      <c r="M27" s="5">
        <f>IF(F27&gt;E27,NETWORKDAYS(E27,F27,'NSW Holidays 2020'!$A$4:$A$15),0)</f>
        <v>10</v>
      </c>
      <c r="N27" s="20">
        <f t="shared" si="3"/>
        <v>0.92545199999999994</v>
      </c>
    </row>
    <row r="28" spans="1:14" ht="15.75" customHeight="1" x14ac:dyDescent="0.35">
      <c r="A28" s="5" t="s">
        <v>142</v>
      </c>
      <c r="B28" s="5" t="s">
        <v>40</v>
      </c>
      <c r="C28" s="5">
        <v>545703</v>
      </c>
      <c r="D28" s="8">
        <v>43945</v>
      </c>
      <c r="E28" s="8">
        <f t="shared" si="0"/>
        <v>43976</v>
      </c>
      <c r="F28" s="8">
        <v>43949</v>
      </c>
      <c r="G28" s="5" t="s">
        <v>49</v>
      </c>
      <c r="H28" s="5">
        <v>238023</v>
      </c>
      <c r="I28" s="5" t="s">
        <v>44</v>
      </c>
      <c r="J28" s="21">
        <v>215.49</v>
      </c>
      <c r="K28" s="8" t="str">
        <f t="shared" si="1"/>
        <v>Apr</v>
      </c>
      <c r="L28" s="5">
        <f t="shared" si="2"/>
        <v>24</v>
      </c>
      <c r="M28" s="5">
        <f>IF(F28&gt;E28,NETWORKDAYS(E28,F28,'NSW Holidays 2020'!$A$4:$A$15),0)</f>
        <v>0</v>
      </c>
      <c r="N28" s="20">
        <f t="shared" si="3"/>
        <v>0.77576400000000001</v>
      </c>
    </row>
    <row r="29" spans="1:14" ht="15.75" customHeight="1" x14ac:dyDescent="0.35">
      <c r="A29" s="5" t="s">
        <v>147</v>
      </c>
      <c r="B29" s="5" t="s">
        <v>40</v>
      </c>
      <c r="C29" s="5">
        <v>545705</v>
      </c>
      <c r="D29" s="8">
        <v>43926</v>
      </c>
      <c r="E29" s="8">
        <f t="shared" si="0"/>
        <v>43956</v>
      </c>
      <c r="F29" s="8">
        <v>43945</v>
      </c>
      <c r="G29" s="5" t="s">
        <v>49</v>
      </c>
      <c r="H29" s="5">
        <v>224184</v>
      </c>
      <c r="I29" s="5" t="s">
        <v>44</v>
      </c>
      <c r="J29" s="21">
        <v>455.07</v>
      </c>
      <c r="K29" s="8" t="str">
        <f t="shared" si="1"/>
        <v>Apr</v>
      </c>
      <c r="L29" s="5">
        <f t="shared" si="2"/>
        <v>5</v>
      </c>
      <c r="M29" s="5">
        <f>IF(F29&gt;E29,NETWORKDAYS(E29,F29,'NSW Holidays 2020'!$A$4:$A$15),0)</f>
        <v>0</v>
      </c>
      <c r="N29" s="20">
        <f t="shared" si="3"/>
        <v>1.638252</v>
      </c>
    </row>
    <row r="30" spans="1:14" ht="15.75" customHeight="1" x14ac:dyDescent="0.35">
      <c r="A30" s="5" t="s">
        <v>148</v>
      </c>
      <c r="B30" s="5" t="s">
        <v>40</v>
      </c>
      <c r="C30" s="5">
        <v>545706</v>
      </c>
      <c r="D30" s="8">
        <v>43923</v>
      </c>
      <c r="E30" s="8">
        <f t="shared" si="0"/>
        <v>43955</v>
      </c>
      <c r="F30" s="8">
        <v>43930</v>
      </c>
      <c r="G30" s="5" t="s">
        <v>49</v>
      </c>
      <c r="H30" s="5">
        <v>216205</v>
      </c>
      <c r="I30" s="5" t="s">
        <v>44</v>
      </c>
      <c r="J30" s="21">
        <v>711.81</v>
      </c>
      <c r="K30" s="8" t="str">
        <f t="shared" si="1"/>
        <v>Apr</v>
      </c>
      <c r="L30" s="5">
        <f t="shared" si="2"/>
        <v>2</v>
      </c>
      <c r="M30" s="5">
        <f>IF(F30&gt;E30,NETWORKDAYS(E30,F30,'NSW Holidays 2020'!$A$4:$A$15),0)</f>
        <v>0</v>
      </c>
      <c r="N30" s="20">
        <f t="shared" si="3"/>
        <v>2.5625159999999996</v>
      </c>
    </row>
    <row r="31" spans="1:14" ht="15.75" customHeight="1" x14ac:dyDescent="0.35">
      <c r="A31" s="5" t="s">
        <v>153</v>
      </c>
      <c r="B31" s="5" t="s">
        <v>40</v>
      </c>
      <c r="C31" s="5">
        <v>545707</v>
      </c>
      <c r="D31" s="8">
        <v>43911</v>
      </c>
      <c r="E31" s="8">
        <f t="shared" si="0"/>
        <v>43942</v>
      </c>
      <c r="F31" s="8">
        <v>43925</v>
      </c>
      <c r="G31" s="5" t="s">
        <v>50</v>
      </c>
      <c r="H31" s="5">
        <v>331383</v>
      </c>
      <c r="I31" s="5" t="s">
        <v>45</v>
      </c>
      <c r="J31" s="21">
        <v>78.540000000000006</v>
      </c>
      <c r="K31" s="8" t="str">
        <f t="shared" si="1"/>
        <v>Mar</v>
      </c>
      <c r="L31" s="5">
        <f t="shared" si="2"/>
        <v>21</v>
      </c>
      <c r="M31" s="5">
        <f>IF(F31&gt;E31,NETWORKDAYS(E31,F31,'NSW Holidays 2020'!$A$4:$A$15),0)</f>
        <v>0</v>
      </c>
      <c r="N31" s="20">
        <f t="shared" si="3"/>
        <v>0.282744</v>
      </c>
    </row>
    <row r="32" spans="1:14" ht="15.75" customHeight="1" x14ac:dyDescent="0.35">
      <c r="A32" s="5" t="s">
        <v>154</v>
      </c>
      <c r="B32" s="5" t="s">
        <v>40</v>
      </c>
      <c r="C32" s="5">
        <v>545708</v>
      </c>
      <c r="D32" s="8">
        <v>43892</v>
      </c>
      <c r="E32" s="8">
        <f t="shared" si="0"/>
        <v>43923</v>
      </c>
      <c r="F32" s="8">
        <v>43927</v>
      </c>
      <c r="G32" s="5" t="s">
        <v>50</v>
      </c>
      <c r="H32" s="5">
        <v>335282</v>
      </c>
      <c r="I32" s="5" t="s">
        <v>45</v>
      </c>
      <c r="J32" s="21">
        <v>302.61</v>
      </c>
      <c r="K32" s="8" t="str">
        <f t="shared" si="1"/>
        <v>Mar</v>
      </c>
      <c r="L32" s="5">
        <f t="shared" si="2"/>
        <v>2</v>
      </c>
      <c r="M32" s="5">
        <f>IF(F32&gt;E32,NETWORKDAYS(E32,F32,'NSW Holidays 2020'!$A$4:$A$15),0)</f>
        <v>3</v>
      </c>
      <c r="N32" s="20">
        <f t="shared" si="3"/>
        <v>1.089396</v>
      </c>
    </row>
    <row r="33" spans="1:14" ht="15.75" customHeight="1" x14ac:dyDescent="0.35">
      <c r="A33" s="5" t="s">
        <v>158</v>
      </c>
      <c r="B33" s="5" t="s">
        <v>40</v>
      </c>
      <c r="C33" s="5">
        <v>545710</v>
      </c>
      <c r="D33" s="8">
        <v>43886</v>
      </c>
      <c r="E33" s="8">
        <f t="shared" si="0"/>
        <v>43915</v>
      </c>
      <c r="F33" s="8">
        <v>43931</v>
      </c>
      <c r="G33" s="5" t="s">
        <v>50</v>
      </c>
      <c r="H33" s="5">
        <v>330858</v>
      </c>
      <c r="I33" s="5" t="s">
        <v>45</v>
      </c>
      <c r="J33" s="21">
        <v>426.03</v>
      </c>
      <c r="K33" s="8" t="str">
        <f t="shared" si="1"/>
        <v>Feb</v>
      </c>
      <c r="L33" s="5">
        <f t="shared" si="2"/>
        <v>25</v>
      </c>
      <c r="M33" s="5">
        <f>IF(F33&gt;E33,NETWORKDAYS(E33,F33,'NSW Holidays 2020'!$A$4:$A$15),0)</f>
        <v>12</v>
      </c>
      <c r="N33" s="20">
        <f t="shared" si="3"/>
        <v>1.5337079999999998</v>
      </c>
    </row>
    <row r="34" spans="1:14" ht="15.75" customHeight="1" x14ac:dyDescent="0.35">
      <c r="A34" s="5" t="s">
        <v>161</v>
      </c>
      <c r="B34" s="5" t="s">
        <v>40</v>
      </c>
      <c r="C34" s="5">
        <v>545711</v>
      </c>
      <c r="D34" s="8">
        <v>43899</v>
      </c>
      <c r="E34" s="8">
        <f t="shared" si="0"/>
        <v>43930</v>
      </c>
      <c r="F34" s="8">
        <v>43932</v>
      </c>
      <c r="G34" s="5" t="s">
        <v>49</v>
      </c>
      <c r="H34" s="5">
        <v>238202</v>
      </c>
      <c r="I34" s="5" t="s">
        <v>44</v>
      </c>
      <c r="J34" s="21">
        <v>489.72</v>
      </c>
      <c r="K34" s="8" t="str">
        <f t="shared" si="1"/>
        <v>Mar</v>
      </c>
      <c r="L34" s="5">
        <f t="shared" si="2"/>
        <v>9</v>
      </c>
      <c r="M34" s="5">
        <f>IF(F34&gt;E34,NETWORKDAYS(E34,F34,'NSW Holidays 2020'!$A$4:$A$15),0)</f>
        <v>1</v>
      </c>
      <c r="N34" s="20">
        <f t="shared" si="3"/>
        <v>1.7629920000000001</v>
      </c>
    </row>
    <row r="35" spans="1:14" ht="15.75" customHeight="1" x14ac:dyDescent="0.35">
      <c r="A35" s="5" t="s">
        <v>164</v>
      </c>
      <c r="B35" s="5" t="s">
        <v>40</v>
      </c>
      <c r="C35" s="5">
        <v>545713</v>
      </c>
      <c r="D35" s="8">
        <v>43915</v>
      </c>
      <c r="E35" s="8">
        <f t="shared" si="0"/>
        <v>43948</v>
      </c>
      <c r="F35" s="8">
        <v>43949</v>
      </c>
      <c r="G35" s="5" t="s">
        <v>49</v>
      </c>
      <c r="H35" s="5">
        <v>217217</v>
      </c>
      <c r="I35" s="5" t="s">
        <v>44</v>
      </c>
      <c r="J35" s="21">
        <v>352.44</v>
      </c>
      <c r="K35" s="8" t="str">
        <f t="shared" si="1"/>
        <v>Mar</v>
      </c>
      <c r="L35" s="5">
        <f t="shared" si="2"/>
        <v>25</v>
      </c>
      <c r="M35" s="5">
        <f>IF(F35&gt;E35,NETWORKDAYS(E35,F35,'NSW Holidays 2020'!$A$4:$A$15),0)</f>
        <v>2</v>
      </c>
      <c r="N35" s="20">
        <f t="shared" si="3"/>
        <v>1.2687839999999999</v>
      </c>
    </row>
    <row r="36" spans="1:14" ht="15.75" customHeight="1" x14ac:dyDescent="0.35">
      <c r="A36" s="5" t="s">
        <v>167</v>
      </c>
      <c r="B36" s="5" t="s">
        <v>40</v>
      </c>
      <c r="C36" s="5">
        <v>545715</v>
      </c>
      <c r="D36" s="8">
        <v>43912</v>
      </c>
      <c r="E36" s="8">
        <f t="shared" si="0"/>
        <v>43943</v>
      </c>
      <c r="F36" s="8">
        <v>43937</v>
      </c>
      <c r="G36" s="5" t="s">
        <v>49</v>
      </c>
      <c r="H36" s="5">
        <v>234637</v>
      </c>
      <c r="I36" s="5" t="s">
        <v>44</v>
      </c>
      <c r="J36" s="21">
        <v>238.59</v>
      </c>
      <c r="K36" s="8" t="str">
        <f t="shared" si="1"/>
        <v>Mar</v>
      </c>
      <c r="L36" s="5">
        <f t="shared" si="2"/>
        <v>22</v>
      </c>
      <c r="M36" s="5">
        <f>IF(F36&gt;E36,NETWORKDAYS(E36,F36,'NSW Holidays 2020'!$A$4:$A$15),0)</f>
        <v>0</v>
      </c>
      <c r="N36" s="20">
        <f t="shared" si="3"/>
        <v>0.85892400000000002</v>
      </c>
    </row>
    <row r="37" spans="1:14" ht="15.75" customHeight="1" x14ac:dyDescent="0.35">
      <c r="A37" s="5" t="s">
        <v>168</v>
      </c>
      <c r="B37" s="5" t="s">
        <v>40</v>
      </c>
      <c r="C37" s="5">
        <v>545716</v>
      </c>
      <c r="D37" s="8">
        <v>43936</v>
      </c>
      <c r="E37" s="8">
        <f t="shared" si="0"/>
        <v>43966</v>
      </c>
      <c r="F37" s="8">
        <v>43941</v>
      </c>
      <c r="G37" s="5" t="s">
        <v>50</v>
      </c>
      <c r="H37" s="5">
        <v>332725</v>
      </c>
      <c r="I37" s="5" t="s">
        <v>45</v>
      </c>
      <c r="J37" s="21">
        <v>549.12</v>
      </c>
      <c r="K37" s="8" t="str">
        <f t="shared" si="1"/>
        <v>Apr</v>
      </c>
      <c r="L37" s="5">
        <f t="shared" si="2"/>
        <v>15</v>
      </c>
      <c r="M37" s="5">
        <f>IF(F37&gt;E37,NETWORKDAYS(E37,F37,'NSW Holidays 2020'!$A$4:$A$15),0)</f>
        <v>0</v>
      </c>
      <c r="N37" s="20">
        <f t="shared" si="3"/>
        <v>1.9768319999999999</v>
      </c>
    </row>
    <row r="38" spans="1:14" ht="15.75" customHeight="1" x14ac:dyDescent="0.35">
      <c r="A38" s="5" t="s">
        <v>170</v>
      </c>
      <c r="B38" s="5" t="s">
        <v>40</v>
      </c>
      <c r="C38" s="5">
        <v>545718</v>
      </c>
      <c r="D38" s="8">
        <v>43893</v>
      </c>
      <c r="E38" s="8">
        <f t="shared" si="0"/>
        <v>43924</v>
      </c>
      <c r="F38" s="8">
        <v>43923</v>
      </c>
      <c r="G38" s="5" t="s">
        <v>49</v>
      </c>
      <c r="H38" s="5">
        <v>227351</v>
      </c>
      <c r="I38" s="5" t="s">
        <v>44</v>
      </c>
      <c r="J38" s="21">
        <v>322.41000000000003</v>
      </c>
      <c r="K38" s="8" t="str">
        <f t="shared" si="1"/>
        <v>Mar</v>
      </c>
      <c r="L38" s="5">
        <f t="shared" si="2"/>
        <v>3</v>
      </c>
      <c r="M38" s="5">
        <f>IF(F38&gt;E38,NETWORKDAYS(E38,F38,'NSW Holidays 2020'!$A$4:$A$15),0)</f>
        <v>0</v>
      </c>
      <c r="N38" s="20">
        <f t="shared" si="3"/>
        <v>1.160676</v>
      </c>
    </row>
    <row r="39" spans="1:14" ht="15.75" customHeight="1" x14ac:dyDescent="0.35">
      <c r="A39" s="5" t="s">
        <v>173</v>
      </c>
      <c r="B39" s="5" t="s">
        <v>40</v>
      </c>
      <c r="C39" s="5">
        <v>545719</v>
      </c>
      <c r="D39" s="8">
        <v>43892</v>
      </c>
      <c r="E39" s="8">
        <f t="shared" si="0"/>
        <v>43923</v>
      </c>
      <c r="F39" s="8">
        <v>43934</v>
      </c>
      <c r="G39" s="5" t="s">
        <v>50</v>
      </c>
      <c r="H39" s="5">
        <v>336345</v>
      </c>
      <c r="I39" s="5" t="s">
        <v>45</v>
      </c>
      <c r="J39" s="21">
        <v>644.82000000000005</v>
      </c>
      <c r="K39" s="8" t="str">
        <f t="shared" si="1"/>
        <v>Mar</v>
      </c>
      <c r="L39" s="5">
        <f t="shared" si="2"/>
        <v>2</v>
      </c>
      <c r="M39" s="5">
        <f>IF(F39&gt;E39,NETWORKDAYS(E39,F39,'NSW Holidays 2020'!$A$4:$A$15),0)</f>
        <v>6</v>
      </c>
      <c r="N39" s="20">
        <f t="shared" si="3"/>
        <v>2.3213520000000001</v>
      </c>
    </row>
    <row r="40" spans="1:14" ht="15.75" customHeight="1" x14ac:dyDescent="0.35">
      <c r="A40" s="5" t="s">
        <v>174</v>
      </c>
      <c r="B40" s="5" t="s">
        <v>40</v>
      </c>
      <c r="C40" s="5">
        <v>545721</v>
      </c>
      <c r="D40" s="8">
        <v>43923</v>
      </c>
      <c r="E40" s="8">
        <f t="shared" si="0"/>
        <v>43955</v>
      </c>
      <c r="F40" s="8">
        <v>43944</v>
      </c>
      <c r="G40" s="5" t="s">
        <v>50</v>
      </c>
      <c r="H40" s="5">
        <v>338595</v>
      </c>
      <c r="I40" s="5" t="s">
        <v>45</v>
      </c>
      <c r="J40" s="21">
        <v>113.19</v>
      </c>
      <c r="K40" s="8" t="str">
        <f t="shared" si="1"/>
        <v>Apr</v>
      </c>
      <c r="L40" s="5">
        <f t="shared" si="2"/>
        <v>2</v>
      </c>
      <c r="M40" s="5">
        <f>IF(F40&gt;E40,NETWORKDAYS(E40,F40,'NSW Holidays 2020'!$A$4:$A$15),0)</f>
        <v>0</v>
      </c>
      <c r="N40" s="20">
        <f t="shared" si="3"/>
        <v>0.40748399999999996</v>
      </c>
    </row>
    <row r="41" spans="1:14" ht="15.75" customHeight="1" x14ac:dyDescent="0.35">
      <c r="A41" s="5" t="s">
        <v>178</v>
      </c>
      <c r="B41" s="5" t="s">
        <v>40</v>
      </c>
      <c r="C41" s="5">
        <v>545722</v>
      </c>
      <c r="D41" s="8">
        <v>43941</v>
      </c>
      <c r="E41" s="8">
        <f t="shared" si="0"/>
        <v>43971</v>
      </c>
      <c r="F41" s="8">
        <v>43949</v>
      </c>
      <c r="G41" s="5" t="s">
        <v>50</v>
      </c>
      <c r="H41" s="5">
        <v>325149</v>
      </c>
      <c r="I41" s="5" t="s">
        <v>45</v>
      </c>
      <c r="J41" s="21">
        <v>449.13</v>
      </c>
      <c r="K41" s="8" t="str">
        <f t="shared" si="1"/>
        <v>Apr</v>
      </c>
      <c r="L41" s="5">
        <f t="shared" si="2"/>
        <v>20</v>
      </c>
      <c r="M41" s="5">
        <f>IF(F41&gt;E41,NETWORKDAYS(E41,F41,'NSW Holidays 2020'!$A$4:$A$15),0)</f>
        <v>0</v>
      </c>
      <c r="N41" s="20">
        <f t="shared" si="3"/>
        <v>1.616868</v>
      </c>
    </row>
    <row r="42" spans="1:14" ht="15.75" customHeight="1" x14ac:dyDescent="0.35">
      <c r="A42" s="5" t="s">
        <v>179</v>
      </c>
      <c r="B42" s="5" t="s">
        <v>40</v>
      </c>
      <c r="C42" s="5">
        <v>545723</v>
      </c>
      <c r="D42" s="8">
        <v>43911</v>
      </c>
      <c r="E42" s="8">
        <f t="shared" si="0"/>
        <v>43942</v>
      </c>
      <c r="F42" s="8">
        <v>43933</v>
      </c>
      <c r="G42" s="5" t="s">
        <v>49</v>
      </c>
      <c r="H42" s="5">
        <v>227994</v>
      </c>
      <c r="I42" s="5" t="s">
        <v>44</v>
      </c>
      <c r="J42" s="21">
        <v>819.06</v>
      </c>
      <c r="K42" s="8" t="str">
        <f t="shared" si="1"/>
        <v>Mar</v>
      </c>
      <c r="L42" s="5">
        <f t="shared" si="2"/>
        <v>21</v>
      </c>
      <c r="M42" s="5">
        <f>IF(F42&gt;E42,NETWORKDAYS(E42,F42,'NSW Holidays 2020'!$A$4:$A$15),0)</f>
        <v>0</v>
      </c>
      <c r="N42" s="20">
        <f t="shared" si="3"/>
        <v>2.9486159999999999</v>
      </c>
    </row>
    <row r="43" spans="1:14" ht="15.75" customHeight="1" x14ac:dyDescent="0.35">
      <c r="A43" s="5" t="s">
        <v>180</v>
      </c>
      <c r="B43" s="5" t="s">
        <v>40</v>
      </c>
      <c r="C43" s="5">
        <v>545724</v>
      </c>
      <c r="D43" s="8">
        <v>43880</v>
      </c>
      <c r="E43" s="8">
        <f t="shared" si="0"/>
        <v>43909</v>
      </c>
      <c r="F43" s="8">
        <v>43924</v>
      </c>
      <c r="G43" s="5" t="s">
        <v>49</v>
      </c>
      <c r="H43" s="5">
        <v>222399</v>
      </c>
      <c r="I43" s="5" t="s">
        <v>44</v>
      </c>
      <c r="J43" s="21">
        <v>1019.04</v>
      </c>
      <c r="K43" s="8" t="str">
        <f t="shared" si="1"/>
        <v>Feb</v>
      </c>
      <c r="L43" s="5">
        <f t="shared" si="2"/>
        <v>19</v>
      </c>
      <c r="M43" s="5">
        <f>IF(F43&gt;E43,NETWORKDAYS(E43,F43,'NSW Holidays 2020'!$A$4:$A$15),0)</f>
        <v>12</v>
      </c>
      <c r="N43" s="20">
        <f t="shared" si="3"/>
        <v>3.6685439999999998</v>
      </c>
    </row>
    <row r="44" spans="1:14" ht="15.75" customHeight="1" x14ac:dyDescent="0.35">
      <c r="A44" s="5" t="s">
        <v>184</v>
      </c>
      <c r="B44" s="5" t="s">
        <v>40</v>
      </c>
      <c r="C44" s="5">
        <v>545725</v>
      </c>
      <c r="D44" s="8">
        <v>43919</v>
      </c>
      <c r="E44" s="8">
        <f t="shared" si="0"/>
        <v>43950</v>
      </c>
      <c r="F44" s="8">
        <v>43935</v>
      </c>
      <c r="G44" s="5" t="s">
        <v>50</v>
      </c>
      <c r="H44" s="5">
        <v>316436</v>
      </c>
      <c r="I44" s="5" t="s">
        <v>45</v>
      </c>
      <c r="J44" s="21">
        <v>736.23</v>
      </c>
      <c r="K44" s="8" t="str">
        <f t="shared" si="1"/>
        <v>Mar</v>
      </c>
      <c r="L44" s="5">
        <f t="shared" si="2"/>
        <v>29</v>
      </c>
      <c r="M44" s="5">
        <f>IF(F44&gt;E44,NETWORKDAYS(E44,F44,'NSW Holidays 2020'!$A$4:$A$15),0)</f>
        <v>0</v>
      </c>
      <c r="N44" s="20">
        <f t="shared" si="3"/>
        <v>2.6504279999999998</v>
      </c>
    </row>
    <row r="45" spans="1:14" ht="15.75" customHeight="1" x14ac:dyDescent="0.35">
      <c r="A45" s="5" t="s">
        <v>185</v>
      </c>
      <c r="B45" s="5" t="s">
        <v>40</v>
      </c>
      <c r="C45" s="5">
        <v>545726</v>
      </c>
      <c r="D45" s="8">
        <v>43895</v>
      </c>
      <c r="E45" s="8">
        <f t="shared" si="0"/>
        <v>43927</v>
      </c>
      <c r="F45" s="8">
        <v>43937</v>
      </c>
      <c r="G45" s="5" t="s">
        <v>50</v>
      </c>
      <c r="H45" s="5">
        <v>312603</v>
      </c>
      <c r="I45" s="5" t="s">
        <v>45</v>
      </c>
      <c r="J45" s="21">
        <v>-600.27</v>
      </c>
      <c r="K45" s="8" t="str">
        <f t="shared" si="1"/>
        <v>Mar</v>
      </c>
      <c r="L45" s="5">
        <f t="shared" si="2"/>
        <v>5</v>
      </c>
      <c r="M45" s="5">
        <f>IF(F45&gt;E45,NETWORKDAYS(E45,F45,'NSW Holidays 2020'!$A$4:$A$15),0)</f>
        <v>7</v>
      </c>
      <c r="N45" s="20">
        <f t="shared" si="3"/>
        <v>-2.1609719999999997</v>
      </c>
    </row>
    <row r="46" spans="1:14" ht="15.75" customHeight="1" x14ac:dyDescent="0.35">
      <c r="A46" s="5" t="s">
        <v>188</v>
      </c>
      <c r="B46" s="5" t="s">
        <v>40</v>
      </c>
      <c r="C46" s="5">
        <v>545727</v>
      </c>
      <c r="D46" s="8">
        <v>43907</v>
      </c>
      <c r="E46" s="8">
        <f t="shared" si="0"/>
        <v>43938</v>
      </c>
      <c r="F46" s="8">
        <v>43929</v>
      </c>
      <c r="G46" s="5" t="s">
        <v>50</v>
      </c>
      <c r="H46" s="5">
        <v>339907</v>
      </c>
      <c r="I46" s="5" t="s">
        <v>45</v>
      </c>
      <c r="J46" s="21">
        <v>480.81</v>
      </c>
      <c r="K46" s="8" t="str">
        <f t="shared" si="1"/>
        <v>Mar</v>
      </c>
      <c r="L46" s="5">
        <f t="shared" si="2"/>
        <v>17</v>
      </c>
      <c r="M46" s="5">
        <f>IF(F46&gt;E46,NETWORKDAYS(E46,F46,'NSW Holidays 2020'!$A$4:$A$15),0)</f>
        <v>0</v>
      </c>
      <c r="N46" s="20">
        <f t="shared" si="3"/>
        <v>1.7309159999999999</v>
      </c>
    </row>
    <row r="47" spans="1:14" ht="15.75" customHeight="1" x14ac:dyDescent="0.35">
      <c r="A47" s="5" t="s">
        <v>191</v>
      </c>
      <c r="B47" s="5" t="s">
        <v>40</v>
      </c>
      <c r="C47" s="5">
        <v>545729</v>
      </c>
      <c r="D47" s="8">
        <v>43908</v>
      </c>
      <c r="E47" s="8">
        <f t="shared" si="0"/>
        <v>43941</v>
      </c>
      <c r="F47" s="8">
        <v>43948</v>
      </c>
      <c r="G47" s="5" t="s">
        <v>49</v>
      </c>
      <c r="H47" s="5">
        <v>218463</v>
      </c>
      <c r="I47" s="5" t="s">
        <v>44</v>
      </c>
      <c r="J47" s="21">
        <v>253.77</v>
      </c>
      <c r="K47" s="8" t="str">
        <f t="shared" si="1"/>
        <v>Mar</v>
      </c>
      <c r="L47" s="5">
        <f t="shared" si="2"/>
        <v>18</v>
      </c>
      <c r="M47" s="5">
        <f>IF(F47&gt;E47,NETWORKDAYS(E47,F47,'NSW Holidays 2020'!$A$4:$A$15),0)</f>
        <v>6</v>
      </c>
      <c r="N47" s="20">
        <f t="shared" si="3"/>
        <v>0.91357200000000005</v>
      </c>
    </row>
    <row r="48" spans="1:14" ht="15.75" customHeight="1" x14ac:dyDescent="0.35">
      <c r="A48" s="5" t="s">
        <v>192</v>
      </c>
      <c r="B48" s="5" t="s">
        <v>40</v>
      </c>
      <c r="C48" s="5">
        <v>545731</v>
      </c>
      <c r="D48" s="8">
        <v>43906</v>
      </c>
      <c r="E48" s="8">
        <f t="shared" si="0"/>
        <v>43937</v>
      </c>
      <c r="F48" s="8">
        <v>43949</v>
      </c>
      <c r="G48" s="5" t="s">
        <v>50</v>
      </c>
      <c r="H48" s="5">
        <v>336345</v>
      </c>
      <c r="I48" s="5" t="s">
        <v>45</v>
      </c>
      <c r="J48" s="21">
        <v>442.86</v>
      </c>
      <c r="K48" s="8" t="str">
        <f t="shared" si="1"/>
        <v>Mar</v>
      </c>
      <c r="L48" s="5">
        <f t="shared" si="2"/>
        <v>16</v>
      </c>
      <c r="M48" s="5">
        <f>IF(F48&gt;E48,NETWORKDAYS(E48,F48,'NSW Holidays 2020'!$A$4:$A$15),0)</f>
        <v>9</v>
      </c>
      <c r="N48" s="20">
        <f t="shared" si="3"/>
        <v>1.5942959999999999</v>
      </c>
    </row>
    <row r="49" spans="1:14" ht="15.75" customHeight="1" x14ac:dyDescent="0.35">
      <c r="A49" s="5" t="s">
        <v>193</v>
      </c>
      <c r="B49" s="5" t="s">
        <v>40</v>
      </c>
      <c r="C49" s="5">
        <v>545732</v>
      </c>
      <c r="D49" s="8">
        <v>43901</v>
      </c>
      <c r="E49" s="8">
        <f t="shared" si="0"/>
        <v>43934</v>
      </c>
      <c r="F49" s="8">
        <v>43924</v>
      </c>
      <c r="G49" s="5" t="s">
        <v>49</v>
      </c>
      <c r="H49" s="5">
        <v>227664</v>
      </c>
      <c r="I49" s="5" t="s">
        <v>44</v>
      </c>
      <c r="J49" s="21">
        <v>630.96</v>
      </c>
      <c r="K49" s="8" t="str">
        <f t="shared" si="1"/>
        <v>Mar</v>
      </c>
      <c r="L49" s="5">
        <f t="shared" si="2"/>
        <v>11</v>
      </c>
      <c r="M49" s="5">
        <f>IF(F49&gt;E49,NETWORKDAYS(E49,F49,'NSW Holidays 2020'!$A$4:$A$15),0)</f>
        <v>0</v>
      </c>
      <c r="N49" s="20">
        <f t="shared" si="3"/>
        <v>2.2714560000000001</v>
      </c>
    </row>
    <row r="50" spans="1:14" ht="15.75" customHeight="1" x14ac:dyDescent="0.35">
      <c r="A50" s="5" t="s">
        <v>196</v>
      </c>
      <c r="B50" s="5" t="s">
        <v>40</v>
      </c>
      <c r="C50" s="5">
        <v>545734</v>
      </c>
      <c r="D50" s="8">
        <v>43895</v>
      </c>
      <c r="E50" s="8">
        <f t="shared" si="0"/>
        <v>43927</v>
      </c>
      <c r="F50" s="8">
        <v>43925</v>
      </c>
      <c r="G50" s="5" t="s">
        <v>50</v>
      </c>
      <c r="H50" s="5">
        <v>331460</v>
      </c>
      <c r="I50" s="5" t="s">
        <v>45</v>
      </c>
      <c r="J50" s="21">
        <v>821.37</v>
      </c>
      <c r="K50" s="8" t="str">
        <f t="shared" si="1"/>
        <v>Mar</v>
      </c>
      <c r="L50" s="5">
        <f t="shared" si="2"/>
        <v>5</v>
      </c>
      <c r="M50" s="5">
        <f>IF(F50&gt;E50,NETWORKDAYS(E50,F50,'NSW Holidays 2020'!$A$4:$A$15),0)</f>
        <v>0</v>
      </c>
      <c r="N50" s="20">
        <f t="shared" si="3"/>
        <v>2.9569320000000001</v>
      </c>
    </row>
    <row r="51" spans="1:14" ht="15.75" customHeight="1" x14ac:dyDescent="0.35">
      <c r="A51" s="5" t="s">
        <v>197</v>
      </c>
      <c r="B51" s="5" t="s">
        <v>40</v>
      </c>
      <c r="C51" s="5">
        <v>545735</v>
      </c>
      <c r="D51" s="8">
        <v>43888</v>
      </c>
      <c r="E51" s="8">
        <f t="shared" si="0"/>
        <v>43917</v>
      </c>
      <c r="F51" s="8">
        <v>43928</v>
      </c>
      <c r="G51" s="5" t="s">
        <v>50</v>
      </c>
      <c r="H51" s="5">
        <v>327740</v>
      </c>
      <c r="I51" s="5" t="s">
        <v>45</v>
      </c>
      <c r="J51" s="21">
        <v>950.73</v>
      </c>
      <c r="K51" s="8" t="str">
        <f t="shared" si="1"/>
        <v>Feb</v>
      </c>
      <c r="L51" s="5">
        <f t="shared" si="2"/>
        <v>27</v>
      </c>
      <c r="M51" s="5">
        <f>IF(F51&gt;E51,NETWORKDAYS(E51,F51,'NSW Holidays 2020'!$A$4:$A$15),0)</f>
        <v>8</v>
      </c>
      <c r="N51" s="20">
        <f t="shared" si="3"/>
        <v>3.422628</v>
      </c>
    </row>
    <row r="52" spans="1:14" ht="15.75" customHeight="1" x14ac:dyDescent="0.35">
      <c r="A52" s="5" t="s">
        <v>198</v>
      </c>
      <c r="B52" s="5" t="s">
        <v>40</v>
      </c>
      <c r="C52" s="5">
        <v>545737</v>
      </c>
      <c r="D52" s="8">
        <v>43921</v>
      </c>
      <c r="E52" s="8">
        <f t="shared" si="0"/>
        <v>43951</v>
      </c>
      <c r="F52" s="8">
        <v>43931</v>
      </c>
      <c r="G52" s="5" t="s">
        <v>49</v>
      </c>
      <c r="H52" s="5">
        <v>221183</v>
      </c>
      <c r="I52" s="5" t="s">
        <v>44</v>
      </c>
      <c r="J52" s="21">
        <v>956.34</v>
      </c>
      <c r="K52" s="8" t="str">
        <f t="shared" si="1"/>
        <v>Mar</v>
      </c>
      <c r="L52" s="5">
        <f t="shared" si="2"/>
        <v>31</v>
      </c>
      <c r="M52" s="5">
        <f>IF(F52&gt;E52,NETWORKDAYS(E52,F52,'NSW Holidays 2020'!$A$4:$A$15),0)</f>
        <v>0</v>
      </c>
      <c r="N52" s="20">
        <f t="shared" si="3"/>
        <v>3.4428239999999999</v>
      </c>
    </row>
    <row r="53" spans="1:14" ht="15.75" customHeight="1" x14ac:dyDescent="0.35">
      <c r="A53" s="5" t="s">
        <v>202</v>
      </c>
      <c r="B53" s="5" t="s">
        <v>40</v>
      </c>
      <c r="C53" s="5">
        <v>545739</v>
      </c>
      <c r="D53" s="8">
        <v>43917</v>
      </c>
      <c r="E53" s="8">
        <f t="shared" si="0"/>
        <v>43948</v>
      </c>
      <c r="F53" s="8">
        <v>43933</v>
      </c>
      <c r="G53" s="5" t="s">
        <v>49</v>
      </c>
      <c r="H53" s="5">
        <v>214234</v>
      </c>
      <c r="I53" s="5" t="s">
        <v>44</v>
      </c>
      <c r="J53" s="21">
        <v>1094.28</v>
      </c>
      <c r="K53" s="8" t="str">
        <f t="shared" si="1"/>
        <v>Mar</v>
      </c>
      <c r="L53" s="5">
        <f t="shared" si="2"/>
        <v>27</v>
      </c>
      <c r="M53" s="5">
        <f>IF(F53&gt;E53,NETWORKDAYS(E53,F53,'NSW Holidays 2020'!$A$4:$A$15),0)</f>
        <v>0</v>
      </c>
      <c r="N53" s="20">
        <f t="shared" si="3"/>
        <v>3.9394079999999998</v>
      </c>
    </row>
    <row r="54" spans="1:14" ht="15.75" customHeight="1" x14ac:dyDescent="0.35">
      <c r="A54" s="5" t="s">
        <v>203</v>
      </c>
      <c r="B54" s="5" t="s">
        <v>40</v>
      </c>
      <c r="C54" s="5">
        <v>545740</v>
      </c>
      <c r="D54" s="8">
        <v>43908</v>
      </c>
      <c r="E54" s="8">
        <f t="shared" si="0"/>
        <v>43941</v>
      </c>
      <c r="F54" s="8">
        <v>43926</v>
      </c>
      <c r="G54" s="5" t="s">
        <v>50</v>
      </c>
      <c r="H54" s="5">
        <v>321456</v>
      </c>
      <c r="I54" s="5" t="s">
        <v>45</v>
      </c>
      <c r="J54" s="21">
        <v>628.98</v>
      </c>
      <c r="K54" s="8" t="str">
        <f t="shared" si="1"/>
        <v>Mar</v>
      </c>
      <c r="L54" s="5">
        <f t="shared" si="2"/>
        <v>18</v>
      </c>
      <c r="M54" s="5">
        <f>IF(F54&gt;E54,NETWORKDAYS(E54,F54,'NSW Holidays 2020'!$A$4:$A$15),0)</f>
        <v>0</v>
      </c>
      <c r="N54" s="20">
        <f t="shared" si="3"/>
        <v>2.2643279999999999</v>
      </c>
    </row>
    <row r="55" spans="1:14" ht="15.75" customHeight="1" x14ac:dyDescent="0.35">
      <c r="A55" s="5" t="s">
        <v>204</v>
      </c>
      <c r="B55" s="5" t="s">
        <v>40</v>
      </c>
      <c r="C55" s="5">
        <v>545742</v>
      </c>
      <c r="D55" s="8">
        <v>43929</v>
      </c>
      <c r="E55" s="8">
        <f t="shared" si="0"/>
        <v>43959</v>
      </c>
      <c r="F55" s="8">
        <v>43941</v>
      </c>
      <c r="G55" s="5" t="s">
        <v>49</v>
      </c>
      <c r="H55" s="5">
        <v>233209</v>
      </c>
      <c r="I55" s="5" t="s">
        <v>44</v>
      </c>
      <c r="J55" s="21">
        <v>1058.31</v>
      </c>
      <c r="K55" s="8" t="str">
        <f t="shared" si="1"/>
        <v>Apr</v>
      </c>
      <c r="L55" s="5">
        <f t="shared" si="2"/>
        <v>8</v>
      </c>
      <c r="M55" s="5">
        <f>IF(F55&gt;E55,NETWORKDAYS(E55,F55,'NSW Holidays 2020'!$A$4:$A$15),0)</f>
        <v>0</v>
      </c>
      <c r="N55" s="20">
        <f t="shared" si="3"/>
        <v>3.8099159999999999</v>
      </c>
    </row>
    <row r="56" spans="1:14" ht="15.75" customHeight="1" x14ac:dyDescent="0.35">
      <c r="A56" s="5" t="s">
        <v>207</v>
      </c>
      <c r="B56" s="5" t="s">
        <v>40</v>
      </c>
      <c r="C56" s="5">
        <v>545743</v>
      </c>
      <c r="D56" s="8">
        <v>43921</v>
      </c>
      <c r="E56" s="8">
        <f t="shared" si="0"/>
        <v>43951</v>
      </c>
      <c r="F56" s="8">
        <v>43929</v>
      </c>
      <c r="G56" s="5" t="s">
        <v>49</v>
      </c>
      <c r="H56" s="5">
        <v>222998</v>
      </c>
      <c r="I56" s="5" t="s">
        <v>44</v>
      </c>
      <c r="J56" s="21">
        <v>705.54</v>
      </c>
      <c r="K56" s="8" t="str">
        <f t="shared" si="1"/>
        <v>Mar</v>
      </c>
      <c r="L56" s="5">
        <f t="shared" si="2"/>
        <v>31</v>
      </c>
      <c r="M56" s="5">
        <f>IF(F56&gt;E56,NETWORKDAYS(E56,F56,'NSW Holidays 2020'!$A$4:$A$15),0)</f>
        <v>0</v>
      </c>
      <c r="N56" s="20">
        <f t="shared" si="3"/>
        <v>2.5399439999999998</v>
      </c>
    </row>
    <row r="57" spans="1:14" ht="15.75" customHeight="1" x14ac:dyDescent="0.35">
      <c r="A57" s="5" t="s">
        <v>208</v>
      </c>
      <c r="B57" s="5" t="s">
        <v>40</v>
      </c>
      <c r="C57" s="5">
        <v>545745</v>
      </c>
      <c r="D57" s="8">
        <v>43935</v>
      </c>
      <c r="E57" s="8">
        <f t="shared" si="0"/>
        <v>43965</v>
      </c>
      <c r="F57" s="8">
        <v>43948</v>
      </c>
      <c r="G57" s="5" t="s">
        <v>49</v>
      </c>
      <c r="H57" s="5">
        <v>228246</v>
      </c>
      <c r="I57" s="5" t="s">
        <v>44</v>
      </c>
      <c r="J57" s="21">
        <v>138.6</v>
      </c>
      <c r="K57" s="8" t="str">
        <f t="shared" si="1"/>
        <v>Apr</v>
      </c>
      <c r="L57" s="5">
        <f t="shared" si="2"/>
        <v>14</v>
      </c>
      <c r="M57" s="5">
        <f>IF(F57&gt;E57,NETWORKDAYS(E57,F57,'NSW Holidays 2020'!$A$4:$A$15),0)</f>
        <v>0</v>
      </c>
      <c r="N57" s="20">
        <f t="shared" si="3"/>
        <v>0.49895999999999996</v>
      </c>
    </row>
    <row r="58" spans="1:14" ht="15.75" customHeight="1" x14ac:dyDescent="0.35">
      <c r="A58" s="5" t="s">
        <v>209</v>
      </c>
      <c r="B58" s="5" t="s">
        <v>40</v>
      </c>
      <c r="C58" s="5">
        <v>545747</v>
      </c>
      <c r="D58" s="8">
        <v>43914</v>
      </c>
      <c r="E58" s="8">
        <f t="shared" si="0"/>
        <v>43945</v>
      </c>
      <c r="F58" s="8">
        <v>43928</v>
      </c>
      <c r="G58" s="5" t="s">
        <v>50</v>
      </c>
      <c r="H58" s="5">
        <v>314876</v>
      </c>
      <c r="I58" s="5" t="s">
        <v>45</v>
      </c>
      <c r="J58" s="21">
        <v>417.12</v>
      </c>
      <c r="K58" s="8" t="str">
        <f t="shared" si="1"/>
        <v>Mar</v>
      </c>
      <c r="L58" s="5">
        <f t="shared" si="2"/>
        <v>24</v>
      </c>
      <c r="M58" s="5">
        <f>IF(F58&gt;E58,NETWORKDAYS(E58,F58,'NSW Holidays 2020'!$A$4:$A$15),0)</f>
        <v>0</v>
      </c>
      <c r="N58" s="20">
        <f t="shared" si="3"/>
        <v>1.5016320000000001</v>
      </c>
    </row>
    <row r="59" spans="1:14" ht="15.75" customHeight="1" x14ac:dyDescent="0.35">
      <c r="A59" s="5" t="s">
        <v>213</v>
      </c>
      <c r="B59" s="5" t="s">
        <v>40</v>
      </c>
      <c r="C59" s="5">
        <v>545748</v>
      </c>
      <c r="D59" s="8">
        <v>43913</v>
      </c>
      <c r="E59" s="8">
        <f t="shared" si="0"/>
        <v>43944</v>
      </c>
      <c r="F59" s="8">
        <v>43939</v>
      </c>
      <c r="G59" s="5" t="s">
        <v>49</v>
      </c>
      <c r="H59" s="5">
        <v>223602</v>
      </c>
      <c r="I59" s="5" t="s">
        <v>44</v>
      </c>
      <c r="J59" s="21">
        <v>422.73</v>
      </c>
      <c r="K59" s="8" t="str">
        <f t="shared" si="1"/>
        <v>Mar</v>
      </c>
      <c r="L59" s="5">
        <f t="shared" si="2"/>
        <v>23</v>
      </c>
      <c r="M59" s="5">
        <f>IF(F59&gt;E59,NETWORKDAYS(E59,F59,'NSW Holidays 2020'!$A$4:$A$15),0)</f>
        <v>0</v>
      </c>
      <c r="N59" s="20">
        <f t="shared" si="3"/>
        <v>1.521828</v>
      </c>
    </row>
    <row r="60" spans="1:14" ht="15.75" customHeight="1" x14ac:dyDescent="0.35">
      <c r="A60" s="5" t="s">
        <v>214</v>
      </c>
      <c r="B60" s="5" t="s">
        <v>40</v>
      </c>
      <c r="C60" s="5">
        <v>545750</v>
      </c>
      <c r="D60" s="8">
        <v>43908</v>
      </c>
      <c r="E60" s="8">
        <f t="shared" si="0"/>
        <v>43941</v>
      </c>
      <c r="F60" s="8">
        <v>43935</v>
      </c>
      <c r="G60" s="5" t="s">
        <v>50</v>
      </c>
      <c r="H60" s="5">
        <v>319833</v>
      </c>
      <c r="I60" s="5" t="s">
        <v>45</v>
      </c>
      <c r="J60" s="21">
        <v>1061.94</v>
      </c>
      <c r="K60" s="8" t="str">
        <f t="shared" si="1"/>
        <v>Mar</v>
      </c>
      <c r="L60" s="5">
        <f t="shared" si="2"/>
        <v>18</v>
      </c>
      <c r="M60" s="5">
        <f>IF(F60&gt;E60,NETWORKDAYS(E60,F60,'NSW Holidays 2020'!$A$4:$A$15),0)</f>
        <v>0</v>
      </c>
      <c r="N60" s="20">
        <f t="shared" si="3"/>
        <v>3.8229839999999999</v>
      </c>
    </row>
    <row r="61" spans="1:14" ht="15.75" customHeight="1" x14ac:dyDescent="0.35">
      <c r="A61" s="5" t="s">
        <v>218</v>
      </c>
      <c r="B61" s="5" t="s">
        <v>40</v>
      </c>
      <c r="C61" s="5">
        <v>545751</v>
      </c>
      <c r="D61" s="8">
        <v>43912</v>
      </c>
      <c r="E61" s="8">
        <f t="shared" si="0"/>
        <v>43943</v>
      </c>
      <c r="F61" s="8">
        <v>43927</v>
      </c>
      <c r="G61" s="5" t="s">
        <v>50</v>
      </c>
      <c r="H61" s="5">
        <v>310345</v>
      </c>
      <c r="I61" s="5" t="s">
        <v>45</v>
      </c>
      <c r="J61" s="21">
        <v>602.58000000000004</v>
      </c>
      <c r="K61" s="8" t="str">
        <f t="shared" si="1"/>
        <v>Mar</v>
      </c>
      <c r="L61" s="5">
        <f t="shared" si="2"/>
        <v>22</v>
      </c>
      <c r="M61" s="5">
        <f>IF(F61&gt;E61,NETWORKDAYS(E61,F61,'NSW Holidays 2020'!$A$4:$A$15),0)</f>
        <v>0</v>
      </c>
      <c r="N61" s="20">
        <f t="shared" si="3"/>
        <v>2.1692879999999999</v>
      </c>
    </row>
    <row r="62" spans="1:14" ht="15.75" customHeight="1" x14ac:dyDescent="0.35">
      <c r="A62" s="5" t="s">
        <v>219</v>
      </c>
      <c r="B62" s="5" t="s">
        <v>40</v>
      </c>
      <c r="C62" s="5">
        <v>545753</v>
      </c>
      <c r="D62" s="8">
        <v>43927</v>
      </c>
      <c r="E62" s="8">
        <f t="shared" si="0"/>
        <v>43957</v>
      </c>
      <c r="F62" s="8">
        <v>43951</v>
      </c>
      <c r="G62" s="5" t="s">
        <v>50</v>
      </c>
      <c r="H62" s="5">
        <v>317142</v>
      </c>
      <c r="I62" s="5" t="s">
        <v>45</v>
      </c>
      <c r="J62" s="21">
        <v>132.66</v>
      </c>
      <c r="K62" s="8" t="str">
        <f t="shared" si="1"/>
        <v>Apr</v>
      </c>
      <c r="L62" s="5">
        <f t="shared" si="2"/>
        <v>6</v>
      </c>
      <c r="M62" s="5">
        <f>IF(F62&gt;E62,NETWORKDAYS(E62,F62,'NSW Holidays 2020'!$A$4:$A$15),0)</f>
        <v>0</v>
      </c>
      <c r="N62" s="20">
        <f t="shared" si="3"/>
        <v>0.477576</v>
      </c>
    </row>
    <row r="63" spans="1:14" ht="15.75" customHeight="1" x14ac:dyDescent="0.35">
      <c r="A63" s="5" t="s">
        <v>223</v>
      </c>
      <c r="B63" s="5" t="s">
        <v>40</v>
      </c>
      <c r="C63" s="5">
        <v>545754</v>
      </c>
      <c r="D63" s="8">
        <v>43896</v>
      </c>
      <c r="E63" s="8">
        <f t="shared" si="0"/>
        <v>43927</v>
      </c>
      <c r="F63" s="8">
        <v>43925</v>
      </c>
      <c r="G63" s="5" t="s">
        <v>50</v>
      </c>
      <c r="H63" s="5">
        <v>313747</v>
      </c>
      <c r="I63" s="5" t="s">
        <v>45</v>
      </c>
      <c r="J63" s="21">
        <v>56.43</v>
      </c>
      <c r="K63" s="8" t="str">
        <f t="shared" si="1"/>
        <v>Mar</v>
      </c>
      <c r="L63" s="5">
        <f t="shared" si="2"/>
        <v>6</v>
      </c>
      <c r="M63" s="5">
        <f>IF(F63&gt;E63,NETWORKDAYS(E63,F63,'NSW Holidays 2020'!$A$4:$A$15),0)</f>
        <v>0</v>
      </c>
      <c r="N63" s="20">
        <f t="shared" si="3"/>
        <v>0.203148</v>
      </c>
    </row>
    <row r="64" spans="1:14" ht="15.75" customHeight="1" x14ac:dyDescent="0.35">
      <c r="A64" s="5" t="s">
        <v>224</v>
      </c>
      <c r="B64" s="5" t="s">
        <v>40</v>
      </c>
      <c r="C64" s="5">
        <v>545756</v>
      </c>
      <c r="D64" s="8">
        <v>43881</v>
      </c>
      <c r="E64" s="8">
        <f t="shared" si="0"/>
        <v>43910</v>
      </c>
      <c r="F64" s="8">
        <v>43926</v>
      </c>
      <c r="G64" s="5" t="s">
        <v>49</v>
      </c>
      <c r="H64" s="5">
        <v>234966</v>
      </c>
      <c r="I64" s="5" t="s">
        <v>44</v>
      </c>
      <c r="J64" s="21">
        <v>511.83</v>
      </c>
      <c r="K64" s="8" t="str">
        <f t="shared" si="1"/>
        <v>Feb</v>
      </c>
      <c r="L64" s="5">
        <f t="shared" si="2"/>
        <v>20</v>
      </c>
      <c r="M64" s="5">
        <f>IF(F64&gt;E64,NETWORKDAYS(E64,F64,'NSW Holidays 2020'!$A$4:$A$15),0)</f>
        <v>11</v>
      </c>
      <c r="N64" s="20">
        <f t="shared" si="3"/>
        <v>1.8425879999999999</v>
      </c>
    </row>
    <row r="65" spans="1:14" ht="15.75" customHeight="1" x14ac:dyDescent="0.35">
      <c r="A65" s="5" t="s">
        <v>227</v>
      </c>
      <c r="B65" s="5" t="s">
        <v>40</v>
      </c>
      <c r="C65" s="5">
        <v>545758</v>
      </c>
      <c r="D65" s="8">
        <v>43916</v>
      </c>
      <c r="E65" s="8">
        <f t="shared" si="0"/>
        <v>43948</v>
      </c>
      <c r="F65" s="8">
        <v>43929</v>
      </c>
      <c r="G65" s="5" t="s">
        <v>49</v>
      </c>
      <c r="H65" s="5">
        <v>215639</v>
      </c>
      <c r="I65" s="5" t="s">
        <v>44</v>
      </c>
      <c r="J65" s="21">
        <v>361.02</v>
      </c>
      <c r="K65" s="8" t="str">
        <f t="shared" si="1"/>
        <v>Mar</v>
      </c>
      <c r="L65" s="5">
        <f t="shared" si="2"/>
        <v>26</v>
      </c>
      <c r="M65" s="5">
        <f>IF(F65&gt;E65,NETWORKDAYS(E65,F65,'NSW Holidays 2020'!$A$4:$A$15),0)</f>
        <v>0</v>
      </c>
      <c r="N65" s="20">
        <f t="shared" si="3"/>
        <v>1.2996719999999999</v>
      </c>
    </row>
    <row r="66" spans="1:14" ht="15.75" customHeight="1" x14ac:dyDescent="0.35">
      <c r="A66" s="5" t="s">
        <v>228</v>
      </c>
      <c r="B66" s="5" t="s">
        <v>40</v>
      </c>
      <c r="C66" s="5">
        <v>545760</v>
      </c>
      <c r="D66" s="8">
        <v>43932</v>
      </c>
      <c r="E66" s="8">
        <f t="shared" si="0"/>
        <v>43962</v>
      </c>
      <c r="F66" s="8">
        <v>43948</v>
      </c>
      <c r="G66" s="5" t="s">
        <v>50</v>
      </c>
      <c r="H66" s="5">
        <v>328536</v>
      </c>
      <c r="I66" s="5" t="s">
        <v>45</v>
      </c>
      <c r="J66" s="21">
        <v>668.25</v>
      </c>
      <c r="K66" s="8" t="str">
        <f t="shared" si="1"/>
        <v>Apr</v>
      </c>
      <c r="L66" s="5">
        <f t="shared" si="2"/>
        <v>11</v>
      </c>
      <c r="M66" s="5">
        <f>IF(F66&gt;E66,NETWORKDAYS(E66,F66,'NSW Holidays 2020'!$A$4:$A$15),0)</f>
        <v>0</v>
      </c>
      <c r="N66" s="20">
        <f t="shared" si="3"/>
        <v>2.4056999999999999</v>
      </c>
    </row>
    <row r="67" spans="1:14" ht="15.75" customHeight="1" x14ac:dyDescent="0.35">
      <c r="A67" s="5" t="s">
        <v>229</v>
      </c>
      <c r="B67" s="5" t="s">
        <v>40</v>
      </c>
      <c r="C67" s="5">
        <v>545762</v>
      </c>
      <c r="D67" s="8">
        <v>43914</v>
      </c>
      <c r="E67" s="8">
        <f t="shared" si="0"/>
        <v>43945</v>
      </c>
      <c r="F67" s="8">
        <v>43933</v>
      </c>
      <c r="G67" s="5" t="s">
        <v>49</v>
      </c>
      <c r="H67" s="5">
        <v>210023</v>
      </c>
      <c r="I67" s="5" t="s">
        <v>44</v>
      </c>
      <c r="J67" s="21">
        <v>126.72</v>
      </c>
      <c r="K67" s="8" t="str">
        <f t="shared" si="1"/>
        <v>Mar</v>
      </c>
      <c r="L67" s="5">
        <f t="shared" si="2"/>
        <v>24</v>
      </c>
      <c r="M67" s="5">
        <f>IF(F67&gt;E67,NETWORKDAYS(E67,F67,'NSW Holidays 2020'!$A$4:$A$15),0)</f>
        <v>0</v>
      </c>
      <c r="N67" s="20">
        <f t="shared" si="3"/>
        <v>0.45619199999999999</v>
      </c>
    </row>
    <row r="68" spans="1:14" ht="15.75" customHeight="1" x14ac:dyDescent="0.35">
      <c r="A68" s="5" t="s">
        <v>232</v>
      </c>
      <c r="B68" s="5" t="s">
        <v>40</v>
      </c>
      <c r="C68" s="5">
        <v>545763</v>
      </c>
      <c r="D68" s="8">
        <v>43905</v>
      </c>
      <c r="E68" s="8">
        <f t="shared" si="0"/>
        <v>43936</v>
      </c>
      <c r="F68" s="8">
        <v>43943</v>
      </c>
      <c r="G68" s="5" t="s">
        <v>50</v>
      </c>
      <c r="H68" s="5">
        <v>338938</v>
      </c>
      <c r="I68" s="5" t="s">
        <v>45</v>
      </c>
      <c r="J68" s="21">
        <v>1000.23</v>
      </c>
      <c r="K68" s="8" t="str">
        <f t="shared" si="1"/>
        <v>Mar</v>
      </c>
      <c r="L68" s="5">
        <f t="shared" si="2"/>
        <v>15</v>
      </c>
      <c r="M68" s="5">
        <f>IF(F68&gt;E68,NETWORKDAYS(E68,F68,'NSW Holidays 2020'!$A$4:$A$15),0)</f>
        <v>6</v>
      </c>
      <c r="N68" s="20">
        <f t="shared" si="3"/>
        <v>3.6008279999999999</v>
      </c>
    </row>
    <row r="69" spans="1:14" ht="15.75" customHeight="1" x14ac:dyDescent="0.35">
      <c r="A69" s="5" t="s">
        <v>233</v>
      </c>
      <c r="B69" s="5" t="s">
        <v>40</v>
      </c>
      <c r="C69" s="5">
        <v>545765</v>
      </c>
      <c r="D69" s="8">
        <v>43918</v>
      </c>
      <c r="E69" s="8">
        <f t="shared" si="0"/>
        <v>43949</v>
      </c>
      <c r="F69" s="8">
        <v>43939</v>
      </c>
      <c r="G69" s="5" t="s">
        <v>50</v>
      </c>
      <c r="H69" s="5">
        <v>320536</v>
      </c>
      <c r="I69" s="5" t="s">
        <v>45</v>
      </c>
      <c r="J69" s="21">
        <v>948.75</v>
      </c>
      <c r="K69" s="8" t="str">
        <f t="shared" si="1"/>
        <v>Mar</v>
      </c>
      <c r="L69" s="5">
        <f t="shared" si="2"/>
        <v>28</v>
      </c>
      <c r="M69" s="5">
        <f>IF(F69&gt;E69,NETWORKDAYS(E69,F69,'NSW Holidays 2020'!$A$4:$A$15),0)</f>
        <v>0</v>
      </c>
      <c r="N69" s="20">
        <f t="shared" si="3"/>
        <v>3.4154999999999998</v>
      </c>
    </row>
    <row r="70" spans="1:14" ht="15.75" customHeight="1" x14ac:dyDescent="0.35">
      <c r="A70" s="5" t="s">
        <v>235</v>
      </c>
      <c r="B70" s="5" t="s">
        <v>40</v>
      </c>
      <c r="C70" s="5">
        <v>545767</v>
      </c>
      <c r="D70" s="8">
        <v>43904</v>
      </c>
      <c r="E70" s="8">
        <f t="shared" si="0"/>
        <v>43935</v>
      </c>
      <c r="F70" s="8">
        <v>43937</v>
      </c>
      <c r="G70" s="5" t="s">
        <v>50</v>
      </c>
      <c r="H70" s="5">
        <v>322800</v>
      </c>
      <c r="I70" s="5" t="s">
        <v>45</v>
      </c>
      <c r="J70" s="21">
        <v>446.49</v>
      </c>
      <c r="K70" s="8" t="str">
        <f t="shared" si="1"/>
        <v>Mar</v>
      </c>
      <c r="L70" s="5">
        <f t="shared" si="2"/>
        <v>14</v>
      </c>
      <c r="M70" s="5">
        <f>IF(F70&gt;E70,NETWORKDAYS(E70,F70,'NSW Holidays 2020'!$A$4:$A$15),0)</f>
        <v>3</v>
      </c>
      <c r="N70" s="20">
        <f t="shared" ref="N70:N88" si="4">J70*$N$2</f>
        <v>1.607364</v>
      </c>
    </row>
    <row r="71" spans="1:14" ht="15.75" customHeight="1" x14ac:dyDescent="0.35">
      <c r="A71" s="5" t="s">
        <v>238</v>
      </c>
      <c r="B71" s="5" t="s">
        <v>40</v>
      </c>
      <c r="C71" s="5">
        <v>545768</v>
      </c>
      <c r="D71" s="8">
        <v>43933</v>
      </c>
      <c r="E71" s="8">
        <f t="shared" si="0"/>
        <v>43963</v>
      </c>
      <c r="F71" s="8">
        <v>43940</v>
      </c>
      <c r="G71" s="5" t="s">
        <v>50</v>
      </c>
      <c r="H71" s="5">
        <v>321358</v>
      </c>
      <c r="I71" s="5" t="s">
        <v>45</v>
      </c>
      <c r="J71" s="21">
        <v>242.22</v>
      </c>
      <c r="K71" s="8" t="str">
        <f t="shared" si="1"/>
        <v>Apr</v>
      </c>
      <c r="L71" s="5">
        <f t="shared" si="2"/>
        <v>12</v>
      </c>
      <c r="M71" s="5">
        <f>IF(F71&gt;E71,NETWORKDAYS(E71,F71,'NSW Holidays 2020'!$A$4:$A$15),0)</f>
        <v>0</v>
      </c>
      <c r="N71" s="20">
        <f t="shared" si="4"/>
        <v>0.87199199999999999</v>
      </c>
    </row>
    <row r="72" spans="1:14" ht="15.75" customHeight="1" x14ac:dyDescent="0.35">
      <c r="A72" s="5" t="s">
        <v>242</v>
      </c>
      <c r="B72" s="5" t="s">
        <v>40</v>
      </c>
      <c r="C72" s="5">
        <v>545769</v>
      </c>
      <c r="D72" s="8">
        <v>43887</v>
      </c>
      <c r="E72" s="8">
        <f t="shared" si="0"/>
        <v>43916</v>
      </c>
      <c r="F72" s="8">
        <v>43929</v>
      </c>
      <c r="G72" s="5" t="s">
        <v>50</v>
      </c>
      <c r="H72" s="5">
        <v>316190</v>
      </c>
      <c r="I72" s="5" t="s">
        <v>45</v>
      </c>
      <c r="J72" s="21">
        <v>600.6</v>
      </c>
      <c r="K72" s="8" t="str">
        <f t="shared" si="1"/>
        <v>Feb</v>
      </c>
      <c r="L72" s="5">
        <f t="shared" si="2"/>
        <v>26</v>
      </c>
      <c r="M72" s="5">
        <f>IF(F72&gt;E72,NETWORKDAYS(E72,F72,'NSW Holidays 2020'!$A$4:$A$15),0)</f>
        <v>10</v>
      </c>
      <c r="N72" s="20">
        <f t="shared" si="4"/>
        <v>2.1621600000000001</v>
      </c>
    </row>
    <row r="73" spans="1:14" ht="15.75" customHeight="1" x14ac:dyDescent="0.35">
      <c r="A73" s="5" t="s">
        <v>243</v>
      </c>
      <c r="B73" s="5" t="s">
        <v>40</v>
      </c>
      <c r="C73" s="5">
        <v>545770</v>
      </c>
      <c r="D73" s="8">
        <v>43905</v>
      </c>
      <c r="E73" s="8">
        <f t="shared" si="0"/>
        <v>43936</v>
      </c>
      <c r="F73" s="8">
        <v>43942</v>
      </c>
      <c r="G73" s="5" t="s">
        <v>50</v>
      </c>
      <c r="H73" s="5">
        <v>327938</v>
      </c>
      <c r="I73" s="5" t="s">
        <v>45</v>
      </c>
      <c r="J73" s="21">
        <v>546.80999999999995</v>
      </c>
      <c r="K73" s="8" t="str">
        <f t="shared" si="1"/>
        <v>Mar</v>
      </c>
      <c r="L73" s="5">
        <f t="shared" si="2"/>
        <v>15</v>
      </c>
      <c r="M73" s="5">
        <f>IF(F73&gt;E73,NETWORKDAYS(E73,F73,'NSW Holidays 2020'!$A$4:$A$15),0)</f>
        <v>5</v>
      </c>
      <c r="N73" s="20">
        <f t="shared" si="4"/>
        <v>1.9685159999999997</v>
      </c>
    </row>
    <row r="74" spans="1:14" ht="15.75" customHeight="1" x14ac:dyDescent="0.35">
      <c r="A74" s="5" t="s">
        <v>244</v>
      </c>
      <c r="B74" s="5" t="s">
        <v>40</v>
      </c>
      <c r="C74" s="5">
        <v>545772</v>
      </c>
      <c r="D74" s="8">
        <v>43900</v>
      </c>
      <c r="E74" s="8">
        <f t="shared" si="0"/>
        <v>43931</v>
      </c>
      <c r="F74" s="8">
        <v>43931</v>
      </c>
      <c r="G74" s="5" t="s">
        <v>49</v>
      </c>
      <c r="H74" s="5">
        <v>234487</v>
      </c>
      <c r="I74" s="5" t="s">
        <v>44</v>
      </c>
      <c r="J74" s="21">
        <v>840.51</v>
      </c>
      <c r="K74" s="8" t="str">
        <f t="shared" si="1"/>
        <v>Mar</v>
      </c>
      <c r="L74" s="5">
        <f t="shared" si="2"/>
        <v>10</v>
      </c>
      <c r="M74" s="5">
        <f>IF(F74&gt;E74,NETWORKDAYS(E74,F74,'NSW Holidays 2020'!$A$4:$A$15),0)</f>
        <v>0</v>
      </c>
      <c r="N74" s="20">
        <f t="shared" si="4"/>
        <v>3.025836</v>
      </c>
    </row>
    <row r="75" spans="1:14" ht="15.75" customHeight="1" x14ac:dyDescent="0.35">
      <c r="A75" s="5" t="s">
        <v>246</v>
      </c>
      <c r="B75" s="5" t="s">
        <v>40</v>
      </c>
      <c r="C75" s="5">
        <v>545773</v>
      </c>
      <c r="D75" s="8">
        <v>43923</v>
      </c>
      <c r="E75" s="8">
        <f t="shared" si="0"/>
        <v>43955</v>
      </c>
      <c r="F75" s="8">
        <v>43951</v>
      </c>
      <c r="G75" s="5" t="s">
        <v>49</v>
      </c>
      <c r="H75" s="5">
        <v>231274</v>
      </c>
      <c r="I75" s="5" t="s">
        <v>44</v>
      </c>
      <c r="J75" s="21">
        <v>603.57000000000005</v>
      </c>
      <c r="K75" s="8" t="str">
        <f t="shared" si="1"/>
        <v>Apr</v>
      </c>
      <c r="L75" s="5">
        <f t="shared" si="2"/>
        <v>2</v>
      </c>
      <c r="M75" s="5">
        <f>IF(F75&gt;E75,NETWORKDAYS(E75,F75,'NSW Holidays 2020'!$A$4:$A$15),0)</f>
        <v>0</v>
      </c>
      <c r="N75" s="20">
        <f t="shared" si="4"/>
        <v>2.1728520000000002</v>
      </c>
    </row>
    <row r="76" spans="1:14" ht="15.75" customHeight="1" x14ac:dyDescent="0.35">
      <c r="A76" s="5" t="s">
        <v>249</v>
      </c>
      <c r="B76" s="5" t="s">
        <v>40</v>
      </c>
      <c r="C76" s="5">
        <v>545774</v>
      </c>
      <c r="D76" s="8">
        <v>43914</v>
      </c>
      <c r="E76" s="8">
        <f t="shared" si="0"/>
        <v>43945</v>
      </c>
      <c r="F76" s="8">
        <v>43944</v>
      </c>
      <c r="G76" s="5" t="s">
        <v>49</v>
      </c>
      <c r="H76" s="5">
        <v>224955</v>
      </c>
      <c r="I76" s="5" t="s">
        <v>44</v>
      </c>
      <c r="J76" s="21">
        <v>816.75</v>
      </c>
      <c r="K76" s="8" t="str">
        <f t="shared" si="1"/>
        <v>Mar</v>
      </c>
      <c r="L76" s="5">
        <f t="shared" si="2"/>
        <v>24</v>
      </c>
      <c r="M76" s="5">
        <f>IF(F76&gt;E76,NETWORKDAYS(E76,F76,'NSW Holidays 2020'!$A$4:$A$15),0)</f>
        <v>0</v>
      </c>
      <c r="N76" s="20">
        <f t="shared" si="4"/>
        <v>2.9403000000000001</v>
      </c>
    </row>
    <row r="77" spans="1:14" ht="15.75" customHeight="1" x14ac:dyDescent="0.35">
      <c r="A77" s="5" t="s">
        <v>252</v>
      </c>
      <c r="B77" s="5" t="s">
        <v>40</v>
      </c>
      <c r="C77" s="5">
        <v>545775</v>
      </c>
      <c r="D77" s="8">
        <v>43912</v>
      </c>
      <c r="E77" s="8">
        <f t="shared" si="0"/>
        <v>43943</v>
      </c>
      <c r="F77" s="8">
        <v>43951</v>
      </c>
      <c r="G77" s="5" t="s">
        <v>49</v>
      </c>
      <c r="H77" s="5">
        <v>217275</v>
      </c>
      <c r="I77" s="5" t="s">
        <v>44</v>
      </c>
      <c r="J77" s="21">
        <v>1065.57</v>
      </c>
      <c r="K77" s="8" t="str">
        <f t="shared" si="1"/>
        <v>Mar</v>
      </c>
      <c r="L77" s="5">
        <f t="shared" si="2"/>
        <v>22</v>
      </c>
      <c r="M77" s="5">
        <f>IF(F77&gt;E77,NETWORKDAYS(E77,F77,'NSW Holidays 2020'!$A$4:$A$15),0)</f>
        <v>7</v>
      </c>
      <c r="N77" s="20">
        <f t="shared" si="4"/>
        <v>3.8360519999999996</v>
      </c>
    </row>
    <row r="78" spans="1:14" ht="15.75" customHeight="1" x14ac:dyDescent="0.35">
      <c r="A78" s="5" t="s">
        <v>253</v>
      </c>
      <c r="B78" s="5" t="s">
        <v>40</v>
      </c>
      <c r="C78" s="5">
        <v>545776</v>
      </c>
      <c r="D78" s="8">
        <v>43919</v>
      </c>
      <c r="E78" s="8">
        <f t="shared" si="0"/>
        <v>43950</v>
      </c>
      <c r="F78" s="8">
        <v>43925</v>
      </c>
      <c r="G78" s="5" t="s">
        <v>49</v>
      </c>
      <c r="H78" s="5">
        <v>226240</v>
      </c>
      <c r="I78" s="5" t="s">
        <v>44</v>
      </c>
      <c r="J78" s="21">
        <v>523.38</v>
      </c>
      <c r="K78" s="8" t="str">
        <f t="shared" si="1"/>
        <v>Mar</v>
      </c>
      <c r="L78" s="5">
        <f t="shared" si="2"/>
        <v>29</v>
      </c>
      <c r="M78" s="5">
        <f>IF(F78&gt;E78,NETWORKDAYS(E78,F78,'NSW Holidays 2020'!$A$4:$A$15),0)</f>
        <v>0</v>
      </c>
      <c r="N78" s="20">
        <f t="shared" si="4"/>
        <v>1.8841679999999998</v>
      </c>
    </row>
    <row r="79" spans="1:14" ht="15.75" customHeight="1" x14ac:dyDescent="0.35">
      <c r="A79" s="5" t="s">
        <v>254</v>
      </c>
      <c r="B79" s="5" t="s">
        <v>40</v>
      </c>
      <c r="C79" s="5">
        <v>545778</v>
      </c>
      <c r="D79" s="8">
        <v>43890</v>
      </c>
      <c r="E79" s="8">
        <f t="shared" si="0"/>
        <v>43920</v>
      </c>
      <c r="F79" s="8">
        <v>43932</v>
      </c>
      <c r="G79" s="5" t="s">
        <v>50</v>
      </c>
      <c r="H79" s="5">
        <v>325643</v>
      </c>
      <c r="I79" s="5" t="s">
        <v>45</v>
      </c>
      <c r="J79" s="21">
        <v>650.42999999999995</v>
      </c>
      <c r="K79" s="8" t="str">
        <f t="shared" si="1"/>
        <v>Feb</v>
      </c>
      <c r="L79" s="5">
        <f t="shared" si="2"/>
        <v>29</v>
      </c>
      <c r="M79" s="5">
        <f>IF(F79&gt;E79,NETWORKDAYS(E79,F79,'NSW Holidays 2020'!$A$4:$A$15),0)</f>
        <v>9</v>
      </c>
      <c r="N79" s="20">
        <f t="shared" si="4"/>
        <v>2.341548</v>
      </c>
    </row>
    <row r="80" spans="1:14" ht="15.75" customHeight="1" x14ac:dyDescent="0.35">
      <c r="A80" s="5" t="s">
        <v>257</v>
      </c>
      <c r="B80" s="5" t="s">
        <v>40</v>
      </c>
      <c r="C80" s="5">
        <v>545780</v>
      </c>
      <c r="D80" s="8">
        <v>43934</v>
      </c>
      <c r="E80" s="8">
        <f t="shared" si="0"/>
        <v>43964</v>
      </c>
      <c r="F80" s="8">
        <v>43943</v>
      </c>
      <c r="G80" s="5" t="s">
        <v>50</v>
      </c>
      <c r="H80" s="5">
        <v>312800</v>
      </c>
      <c r="I80" s="5" t="s">
        <v>45</v>
      </c>
      <c r="J80" s="21">
        <v>809.49</v>
      </c>
      <c r="K80" s="8" t="str">
        <f t="shared" si="1"/>
        <v>Apr</v>
      </c>
      <c r="L80" s="5">
        <f t="shared" si="2"/>
        <v>13</v>
      </c>
      <c r="M80" s="5">
        <f>IF(F80&gt;E80,NETWORKDAYS(E80,F80,'NSW Holidays 2020'!$A$4:$A$15),0)</f>
        <v>0</v>
      </c>
      <c r="N80" s="20">
        <f t="shared" si="4"/>
        <v>2.914164</v>
      </c>
    </row>
    <row r="81" spans="1:14" ht="15.75" customHeight="1" x14ac:dyDescent="0.35">
      <c r="A81" s="5" t="s">
        <v>258</v>
      </c>
      <c r="B81" s="5" t="s">
        <v>40</v>
      </c>
      <c r="C81" s="5">
        <v>545781</v>
      </c>
      <c r="D81" s="8">
        <v>43901</v>
      </c>
      <c r="E81" s="8">
        <f t="shared" si="0"/>
        <v>43934</v>
      </c>
      <c r="F81" s="8">
        <v>43943</v>
      </c>
      <c r="G81" s="5" t="s">
        <v>50</v>
      </c>
      <c r="H81" s="5">
        <v>338807</v>
      </c>
      <c r="I81" s="5" t="s">
        <v>45</v>
      </c>
      <c r="J81" s="21">
        <v>424.38</v>
      </c>
      <c r="K81" s="8" t="str">
        <f t="shared" si="1"/>
        <v>Mar</v>
      </c>
      <c r="L81" s="5">
        <f t="shared" si="2"/>
        <v>11</v>
      </c>
      <c r="M81" s="5">
        <f>IF(F81&gt;E81,NETWORKDAYS(E81,F81,'NSW Holidays 2020'!$A$4:$A$15),0)</f>
        <v>7</v>
      </c>
      <c r="N81" s="20">
        <f t="shared" si="4"/>
        <v>1.527768</v>
      </c>
    </row>
    <row r="82" spans="1:14" ht="15.75" customHeight="1" x14ac:dyDescent="0.35">
      <c r="A82" s="5" t="s">
        <v>259</v>
      </c>
      <c r="B82" s="5" t="s">
        <v>40</v>
      </c>
      <c r="C82" s="5">
        <v>545783</v>
      </c>
      <c r="D82" s="8">
        <v>43933</v>
      </c>
      <c r="E82" s="8">
        <f t="shared" si="0"/>
        <v>43963</v>
      </c>
      <c r="F82" s="8">
        <v>43935</v>
      </c>
      <c r="G82" s="5" t="s">
        <v>49</v>
      </c>
      <c r="H82" s="5">
        <v>239476</v>
      </c>
      <c r="I82" s="5" t="s">
        <v>44</v>
      </c>
      <c r="J82" s="21">
        <v>955.68</v>
      </c>
      <c r="K82" s="8" t="str">
        <f t="shared" si="1"/>
        <v>Apr</v>
      </c>
      <c r="L82" s="5">
        <f t="shared" si="2"/>
        <v>12</v>
      </c>
      <c r="M82" s="5">
        <f>IF(F82&gt;E82,NETWORKDAYS(E82,F82,'NSW Holidays 2020'!$A$4:$A$15),0)</f>
        <v>0</v>
      </c>
      <c r="N82" s="20">
        <f t="shared" si="4"/>
        <v>3.4404479999999995</v>
      </c>
    </row>
    <row r="83" spans="1:14" ht="15.75" customHeight="1" x14ac:dyDescent="0.35">
      <c r="A83" s="5" t="s">
        <v>262</v>
      </c>
      <c r="B83" s="5" t="s">
        <v>40</v>
      </c>
      <c r="C83" s="5">
        <v>545784</v>
      </c>
      <c r="D83" s="8">
        <v>43942</v>
      </c>
      <c r="E83" s="8">
        <f t="shared" si="0"/>
        <v>43972</v>
      </c>
      <c r="F83" s="8">
        <v>43950</v>
      </c>
      <c r="G83" s="5" t="s">
        <v>49</v>
      </c>
      <c r="H83" s="5">
        <v>213693</v>
      </c>
      <c r="I83" s="5" t="s">
        <v>44</v>
      </c>
      <c r="J83" s="21">
        <v>764.28</v>
      </c>
      <c r="K83" s="8" t="str">
        <f t="shared" si="1"/>
        <v>Apr</v>
      </c>
      <c r="L83" s="5">
        <f t="shared" si="2"/>
        <v>21</v>
      </c>
      <c r="M83" s="5">
        <f>IF(F83&gt;E83,NETWORKDAYS(E83,F83,'NSW Holidays 2020'!$A$4:$A$15),0)</f>
        <v>0</v>
      </c>
      <c r="N83" s="20">
        <f t="shared" si="4"/>
        <v>2.7514079999999996</v>
      </c>
    </row>
    <row r="84" spans="1:14" ht="15.75" customHeight="1" x14ac:dyDescent="0.35">
      <c r="A84" s="5" t="s">
        <v>263</v>
      </c>
      <c r="B84" s="5" t="s">
        <v>40</v>
      </c>
      <c r="C84" s="5">
        <v>545785</v>
      </c>
      <c r="D84" s="8">
        <v>43897</v>
      </c>
      <c r="E84" s="8">
        <f t="shared" si="0"/>
        <v>43928</v>
      </c>
      <c r="F84" s="8">
        <v>43926</v>
      </c>
      <c r="G84" s="5" t="s">
        <v>49</v>
      </c>
      <c r="H84" s="5">
        <v>235040</v>
      </c>
      <c r="I84" s="5" t="s">
        <v>44</v>
      </c>
      <c r="J84" s="21">
        <v>335.61</v>
      </c>
      <c r="K84" s="8" t="str">
        <f t="shared" si="1"/>
        <v>Mar</v>
      </c>
      <c r="L84" s="5">
        <f t="shared" si="2"/>
        <v>7</v>
      </c>
      <c r="M84" s="5">
        <f>IF(F84&gt;E84,NETWORKDAYS(E84,F84,'NSW Holidays 2020'!$A$4:$A$15),0)</f>
        <v>0</v>
      </c>
      <c r="N84" s="20">
        <f t="shared" si="4"/>
        <v>1.208196</v>
      </c>
    </row>
    <row r="85" spans="1:14" ht="15.75" customHeight="1" x14ac:dyDescent="0.35">
      <c r="A85" s="5" t="s">
        <v>265</v>
      </c>
      <c r="B85" s="5" t="s">
        <v>40</v>
      </c>
      <c r="C85" s="5">
        <v>545786</v>
      </c>
      <c r="D85" s="8">
        <v>43898</v>
      </c>
      <c r="E85" s="8">
        <f t="shared" si="0"/>
        <v>43929</v>
      </c>
      <c r="F85" s="8">
        <v>43940</v>
      </c>
      <c r="G85" s="5" t="s">
        <v>49</v>
      </c>
      <c r="H85" s="5">
        <v>211771</v>
      </c>
      <c r="I85" s="5" t="s">
        <v>44</v>
      </c>
      <c r="J85" s="21">
        <v>763.29</v>
      </c>
      <c r="K85" s="8" t="str">
        <f t="shared" si="1"/>
        <v>Mar</v>
      </c>
      <c r="L85" s="5">
        <f t="shared" si="2"/>
        <v>8</v>
      </c>
      <c r="M85" s="5">
        <f>IF(F85&gt;E85,NETWORKDAYS(E85,F85,'NSW Holidays 2020'!$A$4:$A$15),0)</f>
        <v>6</v>
      </c>
      <c r="N85" s="20">
        <f t="shared" si="4"/>
        <v>2.7478439999999997</v>
      </c>
    </row>
    <row r="86" spans="1:14" ht="15.75" customHeight="1" x14ac:dyDescent="0.35">
      <c r="A86" s="5" t="s">
        <v>268</v>
      </c>
      <c r="B86" s="5" t="s">
        <v>40</v>
      </c>
      <c r="C86" s="5">
        <v>545788</v>
      </c>
      <c r="D86" s="8">
        <v>43919</v>
      </c>
      <c r="E86" s="8">
        <f t="shared" si="0"/>
        <v>43950</v>
      </c>
      <c r="F86" s="8">
        <v>43933</v>
      </c>
      <c r="G86" s="5" t="s">
        <v>50</v>
      </c>
      <c r="H86" s="5">
        <v>326543</v>
      </c>
      <c r="I86" s="5" t="s">
        <v>45</v>
      </c>
      <c r="J86" s="21">
        <v>446.16</v>
      </c>
      <c r="K86" s="8" t="str">
        <f t="shared" si="1"/>
        <v>Mar</v>
      </c>
      <c r="L86" s="5">
        <f t="shared" si="2"/>
        <v>29</v>
      </c>
      <c r="M86" s="5">
        <f>IF(F86&gt;E86,NETWORKDAYS(E86,F86,'NSW Holidays 2020'!$A$4:$A$15),0)</f>
        <v>0</v>
      </c>
      <c r="N86" s="20">
        <f t="shared" si="4"/>
        <v>1.606176</v>
      </c>
    </row>
    <row r="87" spans="1:14" ht="15.75" customHeight="1" x14ac:dyDescent="0.35">
      <c r="A87" s="5" t="s">
        <v>269</v>
      </c>
      <c r="B87" s="5" t="s">
        <v>40</v>
      </c>
      <c r="C87" s="5">
        <v>545789</v>
      </c>
      <c r="D87" s="8">
        <v>43898</v>
      </c>
      <c r="E87" s="8">
        <f t="shared" si="0"/>
        <v>43929</v>
      </c>
      <c r="F87" s="8">
        <v>43941</v>
      </c>
      <c r="G87" s="5" t="s">
        <v>50</v>
      </c>
      <c r="H87" s="5">
        <v>338553</v>
      </c>
      <c r="I87" s="5" t="s">
        <v>45</v>
      </c>
      <c r="J87" s="21">
        <v>1032.24</v>
      </c>
      <c r="K87" s="8" t="str">
        <f t="shared" si="1"/>
        <v>Mar</v>
      </c>
      <c r="L87" s="5">
        <f t="shared" si="2"/>
        <v>8</v>
      </c>
      <c r="M87" s="5">
        <f>IF(F87&gt;E87,NETWORKDAYS(E87,F87,'NSW Holidays 2020'!$A$4:$A$15),0)</f>
        <v>7</v>
      </c>
      <c r="N87" s="20">
        <f t="shared" si="4"/>
        <v>3.7160639999999998</v>
      </c>
    </row>
    <row r="88" spans="1:14" ht="15.75" customHeight="1" x14ac:dyDescent="0.35">
      <c r="A88" s="5" t="s">
        <v>273</v>
      </c>
      <c r="B88" s="5" t="s">
        <v>40</v>
      </c>
      <c r="C88" s="5">
        <v>545790</v>
      </c>
      <c r="D88" s="8">
        <v>43915</v>
      </c>
      <c r="E88" s="8">
        <f t="shared" si="0"/>
        <v>43948</v>
      </c>
      <c r="F88" s="8">
        <v>43933</v>
      </c>
      <c r="G88" s="5" t="s">
        <v>49</v>
      </c>
      <c r="H88" s="5">
        <v>213342</v>
      </c>
      <c r="I88" s="5" t="s">
        <v>44</v>
      </c>
      <c r="J88" s="21">
        <v>533.28</v>
      </c>
      <c r="K88" s="8" t="str">
        <f t="shared" si="1"/>
        <v>Mar</v>
      </c>
      <c r="L88" s="5">
        <f t="shared" si="2"/>
        <v>25</v>
      </c>
      <c r="M88" s="5">
        <f>IF(F88&gt;E88,NETWORKDAYS(E88,F88,'NSW Holidays 2020'!$A$4:$A$15),0)</f>
        <v>0</v>
      </c>
      <c r="N88" s="20">
        <f t="shared" si="4"/>
        <v>1.919808</v>
      </c>
    </row>
    <row r="89" spans="1:14" ht="15.75" customHeight="1" x14ac:dyDescent="0.35">
      <c r="D89" s="2"/>
      <c r="E89" s="2"/>
      <c r="F89" s="2"/>
      <c r="K89" s="5"/>
      <c r="L89" s="5"/>
      <c r="M89" s="5"/>
      <c r="N89" s="5"/>
    </row>
    <row r="90" spans="1:14" ht="15.75" customHeight="1" x14ac:dyDescent="0.35">
      <c r="D90" s="2"/>
      <c r="E90" s="2"/>
      <c r="F90" s="2"/>
      <c r="K90" s="5"/>
      <c r="L90" s="5"/>
      <c r="M90" s="5"/>
      <c r="N90" s="5"/>
    </row>
    <row r="91" spans="1:14" ht="15.75" customHeight="1" x14ac:dyDescent="0.35">
      <c r="D91" s="2"/>
      <c r="E91" s="2"/>
      <c r="F91" s="2"/>
      <c r="K91" s="5"/>
      <c r="L91" s="5"/>
      <c r="M91" s="5"/>
      <c r="N91" s="5"/>
    </row>
    <row r="92" spans="1:14" ht="15.75" customHeight="1" x14ac:dyDescent="0.35">
      <c r="D92" s="2"/>
      <c r="E92" s="2"/>
      <c r="F92" s="2"/>
      <c r="K92" s="5"/>
      <c r="L92" s="5"/>
      <c r="M92" s="5"/>
      <c r="N92" s="5"/>
    </row>
    <row r="93" spans="1:14" ht="15.75" customHeight="1" x14ac:dyDescent="0.35">
      <c r="D93" s="2"/>
      <c r="E93" s="2"/>
      <c r="F93" s="2"/>
      <c r="K93" s="5"/>
      <c r="L93" s="5"/>
      <c r="M93" s="5"/>
      <c r="N93" s="5"/>
    </row>
    <row r="94" spans="1:14" ht="15.75" customHeight="1" x14ac:dyDescent="0.35">
      <c r="D94" s="2"/>
      <c r="E94" s="2"/>
      <c r="F94" s="2"/>
      <c r="K94" s="5"/>
      <c r="L94" s="5"/>
      <c r="M94" s="5"/>
      <c r="N94" s="5"/>
    </row>
    <row r="95" spans="1:14" ht="15.75" customHeight="1" x14ac:dyDescent="0.35">
      <c r="D95" s="2"/>
      <c r="E95" s="2"/>
      <c r="F95" s="2"/>
      <c r="K95" s="5"/>
      <c r="L95" s="5"/>
      <c r="M95" s="5"/>
      <c r="N95" s="5"/>
    </row>
    <row r="96" spans="1:14" ht="15.75" customHeight="1" x14ac:dyDescent="0.35">
      <c r="D96" s="2"/>
      <c r="E96" s="2"/>
      <c r="F96" s="2"/>
      <c r="K96" s="5"/>
      <c r="L96" s="5"/>
      <c r="M96" s="5"/>
      <c r="N96" s="5"/>
    </row>
    <row r="97" spans="4:14" ht="15.75" customHeight="1" x14ac:dyDescent="0.35">
      <c r="D97" s="2"/>
      <c r="E97" s="2"/>
      <c r="F97" s="2"/>
      <c r="K97" s="5"/>
      <c r="L97" s="5"/>
      <c r="M97" s="5"/>
      <c r="N97" s="5"/>
    </row>
    <row r="98" spans="4:14" ht="15.75" customHeight="1" x14ac:dyDescent="0.35">
      <c r="D98" s="2"/>
      <c r="E98" s="2"/>
      <c r="F98" s="2"/>
      <c r="K98" s="5"/>
      <c r="L98" s="5"/>
      <c r="M98" s="5"/>
      <c r="N98" s="5"/>
    </row>
    <row r="99" spans="4:14" ht="15.75" customHeight="1" x14ac:dyDescent="0.35">
      <c r="D99" s="2"/>
      <c r="E99" s="2"/>
      <c r="F99" s="2"/>
      <c r="K99" s="5"/>
      <c r="L99" s="5"/>
      <c r="M99" s="5"/>
      <c r="N99" s="5"/>
    </row>
    <row r="100" spans="4:14" ht="15.75" customHeight="1" x14ac:dyDescent="0.35">
      <c r="D100" s="2"/>
      <c r="E100" s="2"/>
      <c r="F100" s="2"/>
      <c r="K100" s="5"/>
      <c r="L100" s="5"/>
      <c r="M100" s="5"/>
      <c r="N100" s="5"/>
    </row>
    <row r="101" spans="4:14" ht="15.75" customHeight="1" x14ac:dyDescent="0.35">
      <c r="D101" s="2"/>
      <c r="E101" s="2"/>
      <c r="F101" s="2"/>
      <c r="K101" s="5"/>
      <c r="L101" s="5"/>
      <c r="M101" s="5"/>
      <c r="N101" s="5"/>
    </row>
    <row r="102" spans="4:14" ht="15.75" customHeight="1" x14ac:dyDescent="0.35">
      <c r="D102" s="2"/>
      <c r="E102" s="2"/>
      <c r="F102" s="2"/>
      <c r="K102" s="5"/>
      <c r="L102" s="5"/>
      <c r="M102" s="5"/>
      <c r="N102" s="5"/>
    </row>
    <row r="103" spans="4:14" ht="15.75" customHeight="1" x14ac:dyDescent="0.35">
      <c r="D103" s="2"/>
      <c r="E103" s="2"/>
      <c r="F103" s="2"/>
      <c r="K103" s="5"/>
      <c r="L103" s="5"/>
      <c r="M103" s="5"/>
      <c r="N103" s="5"/>
    </row>
    <row r="104" spans="4:14" ht="15.75" customHeight="1" x14ac:dyDescent="0.35">
      <c r="D104" s="2"/>
      <c r="E104" s="2"/>
      <c r="F104" s="2"/>
      <c r="K104" s="5"/>
      <c r="L104" s="5"/>
      <c r="M104" s="5"/>
      <c r="N104" s="5"/>
    </row>
    <row r="105" spans="4:14" ht="15.75" customHeight="1" x14ac:dyDescent="0.35">
      <c r="D105" s="2"/>
      <c r="E105" s="2"/>
      <c r="F105" s="2"/>
      <c r="K105" s="5"/>
      <c r="L105" s="5"/>
      <c r="M105" s="5"/>
      <c r="N105" s="5"/>
    </row>
    <row r="106" spans="4:14" ht="15.75" customHeight="1" x14ac:dyDescent="0.35">
      <c r="D106" s="2"/>
      <c r="E106" s="2"/>
      <c r="F106" s="2"/>
      <c r="K106" s="5"/>
      <c r="L106" s="5"/>
      <c r="M106" s="5"/>
      <c r="N106" s="5"/>
    </row>
    <row r="107" spans="4:14" ht="15.75" customHeight="1" x14ac:dyDescent="0.35">
      <c r="D107" s="2"/>
      <c r="E107" s="2"/>
      <c r="F107" s="2"/>
      <c r="K107" s="5"/>
      <c r="L107" s="5"/>
      <c r="M107" s="5"/>
      <c r="N107" s="5"/>
    </row>
    <row r="108" spans="4:14" ht="15.75" customHeight="1" x14ac:dyDescent="0.35">
      <c r="D108" s="2"/>
      <c r="E108" s="2"/>
      <c r="F108" s="2"/>
      <c r="K108" s="5"/>
      <c r="L108" s="5"/>
      <c r="M108" s="5"/>
      <c r="N108" s="5"/>
    </row>
    <row r="109" spans="4:14" ht="15.75" customHeight="1" x14ac:dyDescent="0.35">
      <c r="D109" s="2"/>
      <c r="E109" s="2"/>
      <c r="F109" s="2"/>
      <c r="K109" s="5"/>
      <c r="L109" s="5"/>
      <c r="M109" s="5"/>
      <c r="N109" s="5"/>
    </row>
    <row r="110" spans="4:14" ht="15.75" customHeight="1" x14ac:dyDescent="0.35">
      <c r="D110" s="2"/>
      <c r="E110" s="2"/>
      <c r="F110" s="2"/>
      <c r="K110" s="5"/>
      <c r="L110" s="5"/>
      <c r="M110" s="5"/>
      <c r="N110" s="5"/>
    </row>
    <row r="111" spans="4:14" ht="15.75" customHeight="1" x14ac:dyDescent="0.35">
      <c r="D111" s="2"/>
      <c r="E111" s="2"/>
      <c r="F111" s="2"/>
      <c r="K111" s="5"/>
      <c r="L111" s="5"/>
      <c r="M111" s="5"/>
      <c r="N111" s="5"/>
    </row>
    <row r="112" spans="4:14" ht="15.75" customHeight="1" x14ac:dyDescent="0.35">
      <c r="D112" s="2"/>
      <c r="E112" s="2"/>
      <c r="F112" s="2"/>
      <c r="K112" s="5"/>
      <c r="L112" s="5"/>
      <c r="M112" s="5"/>
      <c r="N112" s="5"/>
    </row>
    <row r="113" spans="4:14" ht="15.75" customHeight="1" x14ac:dyDescent="0.35">
      <c r="D113" s="2"/>
      <c r="E113" s="2"/>
      <c r="F113" s="2"/>
      <c r="K113" s="5"/>
      <c r="L113" s="5"/>
      <c r="M113" s="5"/>
      <c r="N113" s="5"/>
    </row>
    <row r="114" spans="4:14" ht="15.75" customHeight="1" x14ac:dyDescent="0.35">
      <c r="D114" s="2"/>
      <c r="E114" s="2"/>
      <c r="F114" s="2"/>
      <c r="K114" s="5"/>
      <c r="L114" s="5"/>
      <c r="M114" s="5"/>
      <c r="N114" s="5"/>
    </row>
    <row r="115" spans="4:14" ht="15.75" customHeight="1" x14ac:dyDescent="0.35">
      <c r="D115" s="2"/>
      <c r="E115" s="2"/>
      <c r="F115" s="2"/>
      <c r="K115" s="5"/>
      <c r="L115" s="5"/>
      <c r="M115" s="5"/>
      <c r="N115" s="5"/>
    </row>
    <row r="116" spans="4:14" ht="15.75" customHeight="1" x14ac:dyDescent="0.35">
      <c r="D116" s="2"/>
      <c r="E116" s="2"/>
      <c r="F116" s="2"/>
      <c r="K116" s="5"/>
      <c r="L116" s="5"/>
      <c r="M116" s="5"/>
      <c r="N116" s="5"/>
    </row>
    <row r="117" spans="4:14" ht="15.75" customHeight="1" x14ac:dyDescent="0.35">
      <c r="D117" s="2"/>
      <c r="E117" s="2"/>
      <c r="F117" s="2"/>
      <c r="K117" s="5"/>
      <c r="L117" s="5"/>
      <c r="M117" s="5"/>
      <c r="N117" s="5"/>
    </row>
    <row r="118" spans="4:14" ht="15.75" customHeight="1" x14ac:dyDescent="0.35">
      <c r="D118" s="2"/>
      <c r="E118" s="2"/>
      <c r="F118" s="2"/>
      <c r="K118" s="5"/>
      <c r="L118" s="5"/>
      <c r="M118" s="5"/>
      <c r="N118" s="5"/>
    </row>
    <row r="119" spans="4:14" ht="15.75" customHeight="1" x14ac:dyDescent="0.35">
      <c r="D119" s="2"/>
      <c r="E119" s="2"/>
      <c r="F119" s="2"/>
      <c r="K119" s="5"/>
      <c r="L119" s="5"/>
      <c r="M119" s="5"/>
      <c r="N119" s="5"/>
    </row>
    <row r="120" spans="4:14" ht="15.75" customHeight="1" x14ac:dyDescent="0.35">
      <c r="D120" s="2"/>
      <c r="E120" s="2"/>
      <c r="F120" s="2"/>
      <c r="K120" s="5"/>
      <c r="L120" s="5"/>
      <c r="M120" s="5"/>
      <c r="N120" s="5"/>
    </row>
    <row r="121" spans="4:14" ht="15.75" customHeight="1" x14ac:dyDescent="0.35">
      <c r="D121" s="2"/>
      <c r="E121" s="2"/>
      <c r="F121" s="2"/>
      <c r="K121" s="5"/>
      <c r="L121" s="5"/>
      <c r="M121" s="5"/>
      <c r="N121" s="5"/>
    </row>
    <row r="122" spans="4:14" ht="15.75" customHeight="1" x14ac:dyDescent="0.35">
      <c r="D122" s="2"/>
      <c r="E122" s="2"/>
      <c r="F122" s="2"/>
      <c r="K122" s="5"/>
      <c r="L122" s="5"/>
      <c r="M122" s="5"/>
      <c r="N122" s="5"/>
    </row>
    <row r="123" spans="4:14" ht="15.75" customHeight="1" x14ac:dyDescent="0.35">
      <c r="D123" s="2"/>
      <c r="E123" s="2"/>
      <c r="F123" s="2"/>
      <c r="K123" s="5"/>
      <c r="L123" s="5"/>
      <c r="M123" s="5"/>
      <c r="N123" s="5"/>
    </row>
    <row r="124" spans="4:14" ht="15.75" customHeight="1" x14ac:dyDescent="0.35">
      <c r="D124" s="2"/>
      <c r="E124" s="2"/>
      <c r="F124" s="2"/>
      <c r="K124" s="5"/>
      <c r="L124" s="5"/>
      <c r="M124" s="5"/>
      <c r="N124" s="5"/>
    </row>
    <row r="125" spans="4:14" ht="15.75" customHeight="1" x14ac:dyDescent="0.35">
      <c r="D125" s="2"/>
      <c r="E125" s="2"/>
      <c r="F125" s="2"/>
      <c r="K125" s="5"/>
      <c r="L125" s="5"/>
      <c r="M125" s="5"/>
      <c r="N125" s="5"/>
    </row>
    <row r="126" spans="4:14" ht="15.75" customHeight="1" x14ac:dyDescent="0.35">
      <c r="D126" s="2"/>
      <c r="E126" s="2"/>
      <c r="F126" s="2"/>
      <c r="K126" s="5"/>
      <c r="L126" s="5"/>
      <c r="M126" s="5"/>
      <c r="N126" s="5"/>
    </row>
    <row r="127" spans="4:14" ht="15.75" customHeight="1" x14ac:dyDescent="0.35">
      <c r="D127" s="2"/>
      <c r="E127" s="2"/>
      <c r="F127" s="2"/>
      <c r="K127" s="5"/>
      <c r="L127" s="5"/>
      <c r="M127" s="5"/>
      <c r="N127" s="5"/>
    </row>
    <row r="128" spans="4:14" ht="15.75" customHeight="1" x14ac:dyDescent="0.35">
      <c r="D128" s="2"/>
      <c r="E128" s="2"/>
      <c r="F128" s="2"/>
      <c r="K128" s="5"/>
      <c r="L128" s="5"/>
      <c r="M128" s="5"/>
      <c r="N128" s="5"/>
    </row>
    <row r="129" spans="4:14" ht="15.75" customHeight="1" x14ac:dyDescent="0.35">
      <c r="D129" s="2"/>
      <c r="E129" s="2"/>
      <c r="F129" s="2"/>
      <c r="K129" s="5"/>
      <c r="L129" s="5"/>
      <c r="M129" s="5"/>
      <c r="N129" s="5"/>
    </row>
    <row r="130" spans="4:14" ht="15.75" customHeight="1" x14ac:dyDescent="0.35">
      <c r="D130" s="2"/>
      <c r="E130" s="2"/>
      <c r="F130" s="2"/>
      <c r="K130" s="5"/>
      <c r="L130" s="5"/>
      <c r="M130" s="5"/>
      <c r="N130" s="5"/>
    </row>
    <row r="131" spans="4:14" ht="15.75" customHeight="1" x14ac:dyDescent="0.35">
      <c r="D131" s="2"/>
      <c r="E131" s="2"/>
      <c r="F131" s="2"/>
      <c r="K131" s="5"/>
      <c r="L131" s="5"/>
      <c r="M131" s="5"/>
      <c r="N131" s="5"/>
    </row>
    <row r="132" spans="4:14" ht="15.75" customHeight="1" x14ac:dyDescent="0.35">
      <c r="D132" s="2"/>
      <c r="E132" s="2"/>
      <c r="F132" s="2"/>
      <c r="K132" s="5"/>
      <c r="L132" s="5"/>
      <c r="M132" s="5"/>
      <c r="N132" s="5"/>
    </row>
    <row r="133" spans="4:14" ht="15.75" customHeight="1" x14ac:dyDescent="0.35">
      <c r="D133" s="2"/>
      <c r="E133" s="2"/>
      <c r="F133" s="2"/>
      <c r="K133" s="5"/>
      <c r="L133" s="5"/>
      <c r="M133" s="5"/>
      <c r="N133" s="5"/>
    </row>
    <row r="134" spans="4:14" ht="15.75" customHeight="1" x14ac:dyDescent="0.35">
      <c r="D134" s="2"/>
      <c r="E134" s="2"/>
      <c r="F134" s="2"/>
      <c r="K134" s="5"/>
      <c r="L134" s="5"/>
      <c r="M134" s="5"/>
      <c r="N134" s="5"/>
    </row>
    <row r="135" spans="4:14" ht="15.75" customHeight="1" x14ac:dyDescent="0.35">
      <c r="D135" s="2"/>
      <c r="E135" s="2"/>
      <c r="F135" s="2"/>
      <c r="K135" s="5"/>
      <c r="L135" s="5"/>
      <c r="M135" s="5"/>
      <c r="N135" s="5"/>
    </row>
    <row r="136" spans="4:14" ht="15.75" customHeight="1" x14ac:dyDescent="0.35">
      <c r="D136" s="2"/>
      <c r="E136" s="2"/>
      <c r="F136" s="2"/>
      <c r="K136" s="5"/>
      <c r="L136" s="5"/>
      <c r="M136" s="5"/>
      <c r="N136" s="5"/>
    </row>
    <row r="137" spans="4:14" ht="15.75" customHeight="1" x14ac:dyDescent="0.35">
      <c r="D137" s="2"/>
      <c r="E137" s="2"/>
      <c r="F137" s="2"/>
      <c r="K137" s="5"/>
      <c r="L137" s="5"/>
      <c r="M137" s="5"/>
      <c r="N137" s="5"/>
    </row>
    <row r="138" spans="4:14" ht="15.75" customHeight="1" x14ac:dyDescent="0.35">
      <c r="D138" s="2"/>
      <c r="E138" s="2"/>
      <c r="F138" s="2"/>
      <c r="K138" s="5"/>
      <c r="L138" s="5"/>
      <c r="M138" s="5"/>
      <c r="N138" s="5"/>
    </row>
    <row r="139" spans="4:14" ht="15.75" customHeight="1" x14ac:dyDescent="0.35">
      <c r="D139" s="2"/>
      <c r="E139" s="2"/>
      <c r="F139" s="2"/>
      <c r="K139" s="5"/>
      <c r="L139" s="5"/>
      <c r="M139" s="5"/>
      <c r="N139" s="5"/>
    </row>
    <row r="140" spans="4:14" ht="15.75" customHeight="1" x14ac:dyDescent="0.35">
      <c r="D140" s="2"/>
      <c r="E140" s="2"/>
      <c r="F140" s="2"/>
      <c r="K140" s="5"/>
      <c r="L140" s="5"/>
      <c r="M140" s="5"/>
      <c r="N140" s="5"/>
    </row>
    <row r="141" spans="4:14" ht="15.75" customHeight="1" x14ac:dyDescent="0.35">
      <c r="D141" s="2"/>
      <c r="E141" s="2"/>
      <c r="F141" s="2"/>
      <c r="K141" s="5"/>
      <c r="L141" s="5"/>
      <c r="M141" s="5"/>
      <c r="N141" s="5"/>
    </row>
    <row r="142" spans="4:14" ht="15.75" customHeight="1" x14ac:dyDescent="0.35">
      <c r="D142" s="2"/>
      <c r="E142" s="2"/>
      <c r="F142" s="2"/>
      <c r="K142" s="5"/>
      <c r="L142" s="5"/>
      <c r="M142" s="5"/>
      <c r="N142" s="5"/>
    </row>
    <row r="143" spans="4:14" ht="15.75" customHeight="1" x14ac:dyDescent="0.35">
      <c r="D143" s="2"/>
      <c r="E143" s="2"/>
      <c r="F143" s="2"/>
      <c r="K143" s="5"/>
      <c r="L143" s="5"/>
      <c r="M143" s="5"/>
      <c r="N143" s="5"/>
    </row>
    <row r="144" spans="4:14" ht="15.75" customHeight="1" x14ac:dyDescent="0.35">
      <c r="D144" s="2"/>
      <c r="E144" s="2"/>
      <c r="F144" s="2"/>
      <c r="K144" s="5"/>
      <c r="L144" s="5"/>
      <c r="M144" s="5"/>
      <c r="N144" s="5"/>
    </row>
    <row r="145" spans="4:14" ht="15.75" customHeight="1" x14ac:dyDescent="0.35">
      <c r="D145" s="2"/>
      <c r="E145" s="2"/>
      <c r="F145" s="2"/>
      <c r="K145" s="5"/>
      <c r="L145" s="5"/>
      <c r="M145" s="5"/>
      <c r="N145" s="5"/>
    </row>
    <row r="146" spans="4:14" ht="15.75" customHeight="1" x14ac:dyDescent="0.35">
      <c r="D146" s="2"/>
      <c r="E146" s="2"/>
      <c r="F146" s="2"/>
      <c r="K146" s="5"/>
      <c r="L146" s="5"/>
      <c r="M146" s="5"/>
      <c r="N146" s="5"/>
    </row>
    <row r="147" spans="4:14" ht="15.75" customHeight="1" x14ac:dyDescent="0.35">
      <c r="D147" s="2"/>
      <c r="E147" s="2"/>
      <c r="F147" s="2"/>
      <c r="K147" s="5"/>
      <c r="L147" s="5"/>
      <c r="M147" s="5"/>
      <c r="N147" s="5"/>
    </row>
    <row r="148" spans="4:14" ht="15.75" customHeight="1" x14ac:dyDescent="0.35">
      <c r="D148" s="2"/>
      <c r="E148" s="2"/>
      <c r="F148" s="2"/>
      <c r="K148" s="5"/>
      <c r="L148" s="5"/>
      <c r="M148" s="5"/>
      <c r="N148" s="5"/>
    </row>
    <row r="149" spans="4:14" ht="15.75" customHeight="1" x14ac:dyDescent="0.35">
      <c r="D149" s="2"/>
      <c r="E149" s="2"/>
      <c r="F149" s="2"/>
      <c r="K149" s="5"/>
      <c r="L149" s="5"/>
      <c r="M149" s="5"/>
      <c r="N149" s="5"/>
    </row>
    <row r="150" spans="4:14" ht="15.75" customHeight="1" x14ac:dyDescent="0.35">
      <c r="D150" s="2"/>
      <c r="E150" s="2"/>
      <c r="F150" s="2"/>
      <c r="K150" s="5"/>
      <c r="L150" s="5"/>
      <c r="M150" s="5"/>
      <c r="N150" s="5"/>
    </row>
    <row r="151" spans="4:14" ht="15.75" customHeight="1" x14ac:dyDescent="0.35">
      <c r="D151" s="2"/>
      <c r="E151" s="2"/>
      <c r="F151" s="2"/>
      <c r="K151" s="5"/>
      <c r="L151" s="5"/>
      <c r="M151" s="5"/>
      <c r="N151" s="5"/>
    </row>
    <row r="152" spans="4:14" ht="15.75" customHeight="1" x14ac:dyDescent="0.35">
      <c r="D152" s="2"/>
      <c r="E152" s="2"/>
      <c r="F152" s="2"/>
      <c r="K152" s="5"/>
      <c r="L152" s="5"/>
      <c r="M152" s="5"/>
      <c r="N152" s="5"/>
    </row>
    <row r="153" spans="4:14" ht="15.75" customHeight="1" x14ac:dyDescent="0.35">
      <c r="D153" s="2"/>
      <c r="E153" s="2"/>
      <c r="F153" s="2"/>
      <c r="K153" s="5"/>
      <c r="L153" s="5"/>
      <c r="M153" s="5"/>
      <c r="N153" s="5"/>
    </row>
    <row r="154" spans="4:14" ht="15.75" customHeight="1" x14ac:dyDescent="0.35">
      <c r="D154" s="2"/>
      <c r="E154" s="2"/>
      <c r="F154" s="2"/>
      <c r="K154" s="5"/>
      <c r="L154" s="5"/>
      <c r="M154" s="5"/>
      <c r="N154" s="5"/>
    </row>
    <row r="155" spans="4:14" ht="15.75" customHeight="1" x14ac:dyDescent="0.35">
      <c r="D155" s="2"/>
      <c r="E155" s="2"/>
      <c r="F155" s="2"/>
      <c r="K155" s="5"/>
      <c r="L155" s="5"/>
      <c r="M155" s="5"/>
      <c r="N155" s="5"/>
    </row>
    <row r="156" spans="4:14" ht="15.75" customHeight="1" x14ac:dyDescent="0.35">
      <c r="D156" s="2"/>
      <c r="E156" s="2"/>
      <c r="F156" s="2"/>
      <c r="K156" s="5"/>
      <c r="L156" s="5"/>
      <c r="M156" s="5"/>
      <c r="N156" s="5"/>
    </row>
    <row r="157" spans="4:14" ht="15.75" customHeight="1" x14ac:dyDescent="0.35">
      <c r="D157" s="2"/>
      <c r="E157" s="2"/>
      <c r="F157" s="2"/>
      <c r="K157" s="5"/>
      <c r="L157" s="5"/>
      <c r="M157" s="5"/>
      <c r="N157" s="5"/>
    </row>
    <row r="158" spans="4:14" ht="15.75" customHeight="1" x14ac:dyDescent="0.35">
      <c r="D158" s="2"/>
      <c r="E158" s="2"/>
      <c r="F158" s="2"/>
      <c r="K158" s="5"/>
      <c r="L158" s="5"/>
      <c r="M158" s="5"/>
      <c r="N158" s="5"/>
    </row>
    <row r="159" spans="4:14" ht="15.75" customHeight="1" x14ac:dyDescent="0.35">
      <c r="D159" s="2"/>
      <c r="E159" s="2"/>
      <c r="F159" s="2"/>
      <c r="K159" s="5"/>
      <c r="L159" s="5"/>
      <c r="M159" s="5"/>
      <c r="N159" s="5"/>
    </row>
    <row r="160" spans="4:14" ht="15.75" customHeight="1" x14ac:dyDescent="0.35">
      <c r="D160" s="2"/>
      <c r="E160" s="2"/>
      <c r="F160" s="2"/>
      <c r="K160" s="5"/>
      <c r="L160" s="5"/>
      <c r="M160" s="5"/>
      <c r="N160" s="5"/>
    </row>
    <row r="161" spans="4:14" ht="15.75" customHeight="1" x14ac:dyDescent="0.35">
      <c r="D161" s="2"/>
      <c r="E161" s="2"/>
      <c r="F161" s="2"/>
      <c r="K161" s="5"/>
      <c r="L161" s="5"/>
      <c r="M161" s="5"/>
      <c r="N161" s="5"/>
    </row>
    <row r="162" spans="4:14" ht="15.75" customHeight="1" x14ac:dyDescent="0.35">
      <c r="D162" s="2"/>
      <c r="E162" s="2"/>
      <c r="F162" s="2"/>
      <c r="K162" s="5"/>
      <c r="L162" s="5"/>
      <c r="M162" s="5"/>
      <c r="N162" s="5"/>
    </row>
    <row r="163" spans="4:14" ht="15.75" customHeight="1" x14ac:dyDescent="0.35">
      <c r="D163" s="2"/>
      <c r="E163" s="2"/>
      <c r="F163" s="2"/>
      <c r="K163" s="5"/>
      <c r="L163" s="5"/>
      <c r="M163" s="5"/>
      <c r="N163" s="5"/>
    </row>
    <row r="164" spans="4:14" ht="15.75" customHeight="1" x14ac:dyDescent="0.35">
      <c r="D164" s="2"/>
      <c r="E164" s="2"/>
      <c r="F164" s="2"/>
      <c r="K164" s="5"/>
      <c r="L164" s="5"/>
      <c r="M164" s="5"/>
      <c r="N164" s="5"/>
    </row>
    <row r="165" spans="4:14" ht="15.75" customHeight="1" x14ac:dyDescent="0.35">
      <c r="D165" s="2"/>
      <c r="E165" s="2"/>
      <c r="F165" s="2"/>
      <c r="K165" s="5"/>
      <c r="L165" s="5"/>
      <c r="M165" s="5"/>
      <c r="N165" s="5"/>
    </row>
    <row r="166" spans="4:14" ht="15.75" customHeight="1" x14ac:dyDescent="0.35">
      <c r="D166" s="2"/>
      <c r="E166" s="2"/>
      <c r="F166" s="2"/>
      <c r="K166" s="5"/>
      <c r="L166" s="5"/>
      <c r="M166" s="5"/>
      <c r="N166" s="5"/>
    </row>
    <row r="167" spans="4:14" ht="15.75" customHeight="1" x14ac:dyDescent="0.35">
      <c r="D167" s="2"/>
      <c r="E167" s="2"/>
      <c r="F167" s="2"/>
      <c r="K167" s="5"/>
      <c r="L167" s="5"/>
      <c r="M167" s="5"/>
      <c r="N167" s="5"/>
    </row>
    <row r="168" spans="4:14" ht="15.75" customHeight="1" x14ac:dyDescent="0.35">
      <c r="D168" s="2"/>
      <c r="E168" s="2"/>
      <c r="F168" s="2"/>
      <c r="K168" s="5"/>
      <c r="L168" s="5"/>
      <c r="M168" s="5"/>
      <c r="N168" s="5"/>
    </row>
    <row r="169" spans="4:14" ht="15.75" customHeight="1" x14ac:dyDescent="0.35">
      <c r="D169" s="2"/>
      <c r="E169" s="2"/>
      <c r="F169" s="2"/>
      <c r="K169" s="5"/>
      <c r="L169" s="5"/>
      <c r="M169" s="5"/>
      <c r="N169" s="5"/>
    </row>
    <row r="170" spans="4:14" ht="15.75" customHeight="1" x14ac:dyDescent="0.35">
      <c r="D170" s="2"/>
      <c r="E170" s="2"/>
      <c r="F170" s="2"/>
      <c r="K170" s="5"/>
      <c r="L170" s="5"/>
      <c r="M170" s="5"/>
      <c r="N170" s="5"/>
    </row>
    <row r="171" spans="4:14" ht="15.75" customHeight="1" x14ac:dyDescent="0.35">
      <c r="D171" s="2"/>
      <c r="E171" s="2"/>
      <c r="F171" s="2"/>
      <c r="K171" s="5"/>
      <c r="L171" s="5"/>
      <c r="M171" s="5"/>
      <c r="N171" s="5"/>
    </row>
    <row r="172" spans="4:14" ht="15.75" customHeight="1" x14ac:dyDescent="0.35">
      <c r="D172" s="2"/>
      <c r="E172" s="2"/>
      <c r="F172" s="2"/>
      <c r="K172" s="5"/>
      <c r="L172" s="5"/>
      <c r="M172" s="5"/>
      <c r="N172" s="5"/>
    </row>
    <row r="173" spans="4:14" ht="15.75" customHeight="1" x14ac:dyDescent="0.35">
      <c r="D173" s="2"/>
      <c r="E173" s="2"/>
      <c r="F173" s="2"/>
      <c r="K173" s="5"/>
      <c r="L173" s="5"/>
      <c r="M173" s="5"/>
      <c r="N173" s="5"/>
    </row>
    <row r="174" spans="4:14" ht="15.75" customHeight="1" x14ac:dyDescent="0.35">
      <c r="D174" s="2"/>
      <c r="E174" s="2"/>
      <c r="F174" s="2"/>
      <c r="K174" s="5"/>
      <c r="L174" s="5"/>
      <c r="M174" s="5"/>
      <c r="N174" s="5"/>
    </row>
    <row r="175" spans="4:14" ht="15.75" customHeight="1" x14ac:dyDescent="0.35">
      <c r="D175" s="2"/>
      <c r="E175" s="2"/>
      <c r="F175" s="2"/>
      <c r="K175" s="5"/>
      <c r="L175" s="5"/>
      <c r="M175" s="5"/>
      <c r="N175" s="5"/>
    </row>
    <row r="176" spans="4:14" ht="15.75" customHeight="1" x14ac:dyDescent="0.35">
      <c r="D176" s="2"/>
      <c r="E176" s="2"/>
      <c r="F176" s="2"/>
      <c r="K176" s="5"/>
      <c r="L176" s="5"/>
      <c r="M176" s="5"/>
      <c r="N176" s="5"/>
    </row>
    <row r="177" spans="4:14" ht="15.75" customHeight="1" x14ac:dyDescent="0.35">
      <c r="D177" s="2"/>
      <c r="E177" s="2"/>
      <c r="F177" s="2"/>
      <c r="K177" s="5"/>
      <c r="L177" s="5"/>
      <c r="M177" s="5"/>
      <c r="N177" s="5"/>
    </row>
    <row r="178" spans="4:14" ht="15.75" customHeight="1" x14ac:dyDescent="0.35">
      <c r="D178" s="2"/>
      <c r="E178" s="2"/>
      <c r="F178" s="2"/>
      <c r="K178" s="5"/>
      <c r="L178" s="5"/>
      <c r="M178" s="5"/>
      <c r="N178" s="5"/>
    </row>
    <row r="179" spans="4:14" ht="15.75" customHeight="1" x14ac:dyDescent="0.35">
      <c r="D179" s="2"/>
      <c r="E179" s="2"/>
      <c r="F179" s="2"/>
      <c r="K179" s="5"/>
      <c r="L179" s="5"/>
      <c r="M179" s="5"/>
      <c r="N179" s="5"/>
    </row>
    <row r="180" spans="4:14" ht="15.75" customHeight="1" x14ac:dyDescent="0.35">
      <c r="D180" s="2"/>
      <c r="E180" s="2"/>
      <c r="F180" s="2"/>
      <c r="K180" s="5"/>
      <c r="L180" s="5"/>
      <c r="M180" s="5"/>
      <c r="N180" s="5"/>
    </row>
    <row r="181" spans="4:14" ht="15.75" customHeight="1" x14ac:dyDescent="0.35">
      <c r="D181" s="2"/>
      <c r="E181" s="2"/>
      <c r="F181" s="2"/>
      <c r="K181" s="5"/>
      <c r="L181" s="5"/>
      <c r="M181" s="5"/>
      <c r="N181" s="5"/>
    </row>
    <row r="182" spans="4:14" ht="15.75" customHeight="1" x14ac:dyDescent="0.35">
      <c r="D182" s="2"/>
      <c r="E182" s="2"/>
      <c r="F182" s="2"/>
      <c r="K182" s="5"/>
      <c r="L182" s="5"/>
      <c r="M182" s="5"/>
      <c r="N182" s="5"/>
    </row>
    <row r="183" spans="4:14" ht="15.75" customHeight="1" x14ac:dyDescent="0.35">
      <c r="D183" s="2"/>
      <c r="E183" s="2"/>
      <c r="F183" s="2"/>
      <c r="K183" s="5"/>
      <c r="L183" s="5"/>
      <c r="M183" s="5"/>
      <c r="N183" s="5"/>
    </row>
    <row r="184" spans="4:14" ht="15.75" customHeight="1" x14ac:dyDescent="0.35">
      <c r="D184" s="2"/>
      <c r="E184" s="2"/>
      <c r="F184" s="2"/>
      <c r="K184" s="5"/>
      <c r="L184" s="5"/>
      <c r="M184" s="5"/>
      <c r="N184" s="5"/>
    </row>
    <row r="185" spans="4:14" ht="15.75" customHeight="1" x14ac:dyDescent="0.35">
      <c r="D185" s="2"/>
      <c r="E185" s="2"/>
      <c r="F185" s="2"/>
      <c r="K185" s="5"/>
      <c r="L185" s="5"/>
      <c r="M185" s="5"/>
      <c r="N185" s="5"/>
    </row>
    <row r="186" spans="4:14" ht="15.75" customHeight="1" x14ac:dyDescent="0.35">
      <c r="D186" s="2"/>
      <c r="E186" s="2"/>
      <c r="F186" s="2"/>
      <c r="K186" s="5"/>
      <c r="L186" s="5"/>
      <c r="M186" s="5"/>
      <c r="N186" s="5"/>
    </row>
    <row r="187" spans="4:14" ht="15.75" customHeight="1" x14ac:dyDescent="0.35">
      <c r="D187" s="2"/>
      <c r="E187" s="2"/>
      <c r="F187" s="2"/>
      <c r="K187" s="5"/>
      <c r="L187" s="5"/>
      <c r="M187" s="5"/>
      <c r="N187" s="5"/>
    </row>
    <row r="188" spans="4:14" ht="15.75" customHeight="1" x14ac:dyDescent="0.35">
      <c r="D188" s="2"/>
      <c r="E188" s="2"/>
      <c r="F188" s="2"/>
      <c r="K188" s="5"/>
      <c r="L188" s="5"/>
      <c r="M188" s="5"/>
      <c r="N188" s="5"/>
    </row>
    <row r="189" spans="4:14" ht="15.75" customHeight="1" x14ac:dyDescent="0.35">
      <c r="D189" s="2"/>
      <c r="E189" s="2"/>
      <c r="F189" s="2"/>
      <c r="K189" s="5"/>
      <c r="L189" s="5"/>
      <c r="M189" s="5"/>
      <c r="N189" s="5"/>
    </row>
    <row r="190" spans="4:14" ht="15.75" customHeight="1" x14ac:dyDescent="0.35">
      <c r="D190" s="2"/>
      <c r="E190" s="2"/>
      <c r="F190" s="2"/>
      <c r="K190" s="5"/>
      <c r="L190" s="5"/>
      <c r="M190" s="5"/>
      <c r="N190" s="5"/>
    </row>
    <row r="191" spans="4:14" ht="15.75" customHeight="1" x14ac:dyDescent="0.35">
      <c r="D191" s="2"/>
      <c r="E191" s="2"/>
      <c r="F191" s="2"/>
      <c r="K191" s="5"/>
      <c r="L191" s="5"/>
      <c r="M191" s="5"/>
      <c r="N191" s="5"/>
    </row>
    <row r="192" spans="4:14" ht="15.75" customHeight="1" x14ac:dyDescent="0.35">
      <c r="D192" s="2"/>
      <c r="E192" s="2"/>
      <c r="F192" s="2"/>
      <c r="K192" s="5"/>
      <c r="L192" s="5"/>
      <c r="M192" s="5"/>
      <c r="N192" s="5"/>
    </row>
    <row r="193" spans="4:14" ht="15.75" customHeight="1" x14ac:dyDescent="0.35">
      <c r="D193" s="2"/>
      <c r="E193" s="2"/>
      <c r="F193" s="2"/>
      <c r="K193" s="5"/>
      <c r="L193" s="5"/>
      <c r="M193" s="5"/>
      <c r="N193" s="5"/>
    </row>
    <row r="194" spans="4:14" ht="15.75" customHeight="1" x14ac:dyDescent="0.35">
      <c r="D194" s="2"/>
      <c r="E194" s="2"/>
      <c r="F194" s="2"/>
      <c r="K194" s="5"/>
      <c r="L194" s="5"/>
      <c r="M194" s="5"/>
      <c r="N194" s="5"/>
    </row>
    <row r="195" spans="4:14" ht="15.75" customHeight="1" x14ac:dyDescent="0.35">
      <c r="D195" s="2"/>
      <c r="E195" s="2"/>
      <c r="F195" s="2"/>
      <c r="K195" s="5"/>
      <c r="L195" s="5"/>
      <c r="M195" s="5"/>
      <c r="N195" s="5"/>
    </row>
    <row r="196" spans="4:14" ht="15.75" customHeight="1" x14ac:dyDescent="0.35">
      <c r="D196" s="2"/>
      <c r="E196" s="2"/>
      <c r="F196" s="2"/>
      <c r="K196" s="5"/>
      <c r="L196" s="5"/>
      <c r="M196" s="5"/>
      <c r="N196" s="5"/>
    </row>
    <row r="197" spans="4:14" ht="15.75" customHeight="1" x14ac:dyDescent="0.35">
      <c r="D197" s="2"/>
      <c r="E197" s="2"/>
      <c r="F197" s="2"/>
      <c r="K197" s="5"/>
      <c r="L197" s="5"/>
      <c r="M197" s="5"/>
      <c r="N197" s="5"/>
    </row>
    <row r="198" spans="4:14" ht="15.75" customHeight="1" x14ac:dyDescent="0.35">
      <c r="D198" s="2"/>
      <c r="E198" s="2"/>
      <c r="F198" s="2"/>
      <c r="K198" s="5"/>
      <c r="L198" s="5"/>
      <c r="M198" s="5"/>
      <c r="N198" s="5"/>
    </row>
    <row r="199" spans="4:14" ht="15.75" customHeight="1" x14ac:dyDescent="0.35">
      <c r="D199" s="2"/>
      <c r="E199" s="2"/>
      <c r="F199" s="2"/>
      <c r="K199" s="5"/>
      <c r="L199" s="5"/>
      <c r="M199" s="5"/>
      <c r="N199" s="5"/>
    </row>
    <row r="200" spans="4:14" ht="15.75" customHeight="1" x14ac:dyDescent="0.35">
      <c r="D200" s="2"/>
      <c r="E200" s="2"/>
      <c r="F200" s="2"/>
      <c r="K200" s="5"/>
      <c r="L200" s="5"/>
      <c r="M200" s="5"/>
      <c r="N200" s="5"/>
    </row>
    <row r="201" spans="4:14" ht="15.75" customHeight="1" x14ac:dyDescent="0.35">
      <c r="D201" s="2"/>
      <c r="E201" s="2"/>
      <c r="F201" s="2"/>
      <c r="K201" s="5"/>
      <c r="L201" s="5"/>
      <c r="M201" s="5"/>
      <c r="N201" s="5"/>
    </row>
    <row r="202" spans="4:14" ht="15.75" customHeight="1" x14ac:dyDescent="0.35">
      <c r="D202" s="2"/>
      <c r="E202" s="2"/>
      <c r="F202" s="2"/>
      <c r="K202" s="5"/>
      <c r="L202" s="5"/>
      <c r="M202" s="5"/>
      <c r="N202" s="5"/>
    </row>
    <row r="203" spans="4:14" ht="15.75" customHeight="1" x14ac:dyDescent="0.35">
      <c r="D203" s="2"/>
      <c r="E203" s="2"/>
      <c r="F203" s="2"/>
      <c r="K203" s="5"/>
      <c r="L203" s="5"/>
      <c r="M203" s="5"/>
      <c r="N203" s="5"/>
    </row>
    <row r="204" spans="4:14" ht="15.75" customHeight="1" x14ac:dyDescent="0.35">
      <c r="D204" s="2"/>
      <c r="E204" s="2"/>
      <c r="F204" s="2"/>
      <c r="K204" s="5"/>
      <c r="L204" s="5"/>
      <c r="M204" s="5"/>
      <c r="N204" s="5"/>
    </row>
    <row r="205" spans="4:14" ht="15.75" customHeight="1" x14ac:dyDescent="0.35">
      <c r="D205" s="2"/>
      <c r="E205" s="2"/>
      <c r="F205" s="2"/>
      <c r="K205" s="5"/>
      <c r="L205" s="5"/>
      <c r="M205" s="5"/>
      <c r="N205" s="5"/>
    </row>
    <row r="206" spans="4:14" ht="15.75" customHeight="1" x14ac:dyDescent="0.35">
      <c r="D206" s="2"/>
      <c r="E206" s="2"/>
      <c r="F206" s="2"/>
      <c r="K206" s="5"/>
      <c r="L206" s="5"/>
      <c r="M206" s="5"/>
      <c r="N206" s="5"/>
    </row>
    <row r="207" spans="4:14" ht="15.75" customHeight="1" x14ac:dyDescent="0.35">
      <c r="D207" s="2"/>
      <c r="E207" s="2"/>
      <c r="F207" s="2"/>
      <c r="K207" s="5"/>
      <c r="L207" s="5"/>
      <c r="M207" s="5"/>
      <c r="N207" s="5"/>
    </row>
    <row r="208" spans="4:14" ht="15.75" customHeight="1" x14ac:dyDescent="0.35">
      <c r="D208" s="2"/>
      <c r="E208" s="2"/>
      <c r="F208" s="2"/>
      <c r="K208" s="5"/>
      <c r="L208" s="5"/>
      <c r="M208" s="5"/>
      <c r="N208" s="5"/>
    </row>
    <row r="209" spans="4:14" ht="15.75" customHeight="1" x14ac:dyDescent="0.35">
      <c r="D209" s="2"/>
      <c r="E209" s="2"/>
      <c r="F209" s="2"/>
      <c r="K209" s="5"/>
      <c r="L209" s="5"/>
      <c r="M209" s="5"/>
      <c r="N209" s="5"/>
    </row>
    <row r="210" spans="4:14" ht="15.75" customHeight="1" x14ac:dyDescent="0.35">
      <c r="D210" s="2"/>
      <c r="E210" s="2"/>
      <c r="F210" s="2"/>
      <c r="K210" s="5"/>
      <c r="L210" s="5"/>
      <c r="M210" s="5"/>
      <c r="N210" s="5"/>
    </row>
    <row r="211" spans="4:14" ht="15.75" customHeight="1" x14ac:dyDescent="0.35">
      <c r="D211" s="2"/>
      <c r="E211" s="2"/>
      <c r="F211" s="2"/>
      <c r="K211" s="5"/>
      <c r="L211" s="5"/>
      <c r="M211" s="5"/>
      <c r="N211" s="5"/>
    </row>
    <row r="212" spans="4:14" ht="15.75" customHeight="1" x14ac:dyDescent="0.35">
      <c r="D212" s="2"/>
      <c r="E212" s="2"/>
      <c r="F212" s="2"/>
      <c r="K212" s="5"/>
      <c r="L212" s="5"/>
      <c r="M212" s="5"/>
      <c r="N212" s="5"/>
    </row>
    <row r="213" spans="4:14" ht="15.75" customHeight="1" x14ac:dyDescent="0.35">
      <c r="D213" s="2"/>
      <c r="E213" s="2"/>
      <c r="F213" s="2"/>
      <c r="K213" s="5"/>
      <c r="L213" s="5"/>
      <c r="M213" s="5"/>
      <c r="N213" s="5"/>
    </row>
    <row r="214" spans="4:14" ht="15.75" customHeight="1" x14ac:dyDescent="0.35">
      <c r="D214" s="2"/>
      <c r="E214" s="2"/>
      <c r="F214" s="2"/>
      <c r="K214" s="5"/>
      <c r="L214" s="5"/>
      <c r="M214" s="5"/>
      <c r="N214" s="5"/>
    </row>
    <row r="215" spans="4:14" ht="15.75" customHeight="1" x14ac:dyDescent="0.35">
      <c r="D215" s="2"/>
      <c r="E215" s="2"/>
      <c r="F215" s="2"/>
      <c r="K215" s="5"/>
      <c r="L215" s="5"/>
      <c r="M215" s="5"/>
      <c r="N215" s="5"/>
    </row>
    <row r="216" spans="4:14" ht="15.75" customHeight="1" x14ac:dyDescent="0.35">
      <c r="D216" s="2"/>
      <c r="E216" s="2"/>
      <c r="F216" s="2"/>
      <c r="K216" s="5"/>
      <c r="L216" s="5"/>
      <c r="M216" s="5"/>
      <c r="N216" s="5"/>
    </row>
    <row r="217" spans="4:14" ht="15.75" customHeight="1" x14ac:dyDescent="0.35">
      <c r="D217" s="2"/>
      <c r="E217" s="2"/>
      <c r="F217" s="2"/>
      <c r="K217" s="5"/>
      <c r="L217" s="5"/>
      <c r="M217" s="5"/>
      <c r="N217" s="5"/>
    </row>
    <row r="218" spans="4:14" ht="15.75" customHeight="1" x14ac:dyDescent="0.35">
      <c r="D218" s="2"/>
      <c r="E218" s="2"/>
      <c r="F218" s="2"/>
      <c r="K218" s="5"/>
      <c r="L218" s="5"/>
      <c r="M218" s="5"/>
      <c r="N218" s="5"/>
    </row>
    <row r="219" spans="4:14" ht="15.75" customHeight="1" x14ac:dyDescent="0.35">
      <c r="D219" s="2"/>
      <c r="E219" s="2"/>
      <c r="F219" s="2"/>
      <c r="K219" s="5"/>
      <c r="L219" s="5"/>
      <c r="M219" s="5"/>
      <c r="N219" s="5"/>
    </row>
    <row r="220" spans="4:14" ht="15.75" customHeight="1" x14ac:dyDescent="0.35">
      <c r="D220" s="2"/>
      <c r="E220" s="2"/>
      <c r="F220" s="2"/>
      <c r="K220" s="5"/>
      <c r="L220" s="5"/>
      <c r="M220" s="5"/>
      <c r="N220" s="5"/>
    </row>
    <row r="221" spans="4:14" ht="15.75" customHeight="1" x14ac:dyDescent="0.35">
      <c r="D221" s="2"/>
      <c r="E221" s="2"/>
      <c r="F221" s="2"/>
      <c r="K221" s="5"/>
      <c r="L221" s="5"/>
      <c r="M221" s="5"/>
      <c r="N221" s="5"/>
    </row>
    <row r="222" spans="4:14" ht="15.75" customHeight="1" x14ac:dyDescent="0.35">
      <c r="D222" s="2"/>
      <c r="E222" s="2"/>
      <c r="F222" s="2"/>
      <c r="K222" s="5"/>
      <c r="L222" s="5"/>
      <c r="M222" s="5"/>
      <c r="N222" s="5"/>
    </row>
    <row r="223" spans="4:14" ht="15.75" customHeight="1" x14ac:dyDescent="0.35">
      <c r="D223" s="2"/>
      <c r="E223" s="2"/>
      <c r="F223" s="2"/>
      <c r="K223" s="5"/>
      <c r="L223" s="5"/>
      <c r="M223" s="5"/>
      <c r="N223" s="5"/>
    </row>
    <row r="224" spans="4:14" ht="15.75" customHeight="1" x14ac:dyDescent="0.35">
      <c r="D224" s="2"/>
      <c r="E224" s="2"/>
      <c r="F224" s="2"/>
      <c r="K224" s="5"/>
      <c r="L224" s="5"/>
      <c r="M224" s="5"/>
      <c r="N224" s="5"/>
    </row>
    <row r="225" spans="4:14" ht="15.75" customHeight="1" x14ac:dyDescent="0.35">
      <c r="D225" s="2"/>
      <c r="E225" s="2"/>
      <c r="F225" s="2"/>
      <c r="K225" s="5"/>
      <c r="L225" s="5"/>
      <c r="M225" s="5"/>
      <c r="N225" s="5"/>
    </row>
    <row r="226" spans="4:14" ht="15.75" customHeight="1" x14ac:dyDescent="0.35">
      <c r="D226" s="2"/>
      <c r="E226" s="2"/>
      <c r="F226" s="2"/>
      <c r="K226" s="5"/>
      <c r="L226" s="5"/>
      <c r="M226" s="5"/>
      <c r="N226" s="5"/>
    </row>
    <row r="227" spans="4:14" ht="15.75" customHeight="1" x14ac:dyDescent="0.35">
      <c r="D227" s="2"/>
      <c r="E227" s="2"/>
      <c r="F227" s="2"/>
      <c r="K227" s="5"/>
      <c r="L227" s="5"/>
      <c r="M227" s="5"/>
      <c r="N227" s="5"/>
    </row>
    <row r="228" spans="4:14" ht="15.75" customHeight="1" x14ac:dyDescent="0.35">
      <c r="D228" s="2"/>
      <c r="E228" s="2"/>
      <c r="F228" s="2"/>
      <c r="K228" s="5"/>
      <c r="L228" s="5"/>
      <c r="M228" s="5"/>
      <c r="N228" s="5"/>
    </row>
    <row r="229" spans="4:14" ht="15.75" customHeight="1" x14ac:dyDescent="0.35">
      <c r="D229" s="2"/>
      <c r="E229" s="2"/>
      <c r="F229" s="2"/>
      <c r="K229" s="5"/>
      <c r="L229" s="5"/>
      <c r="M229" s="5"/>
      <c r="N229" s="5"/>
    </row>
    <row r="230" spans="4:14" ht="15.75" customHeight="1" x14ac:dyDescent="0.35">
      <c r="D230" s="2"/>
      <c r="E230" s="2"/>
      <c r="F230" s="2"/>
      <c r="K230" s="5"/>
      <c r="L230" s="5"/>
      <c r="M230" s="5"/>
      <c r="N230" s="5"/>
    </row>
    <row r="231" spans="4:14" ht="15.75" customHeight="1" x14ac:dyDescent="0.35">
      <c r="D231" s="2"/>
      <c r="E231" s="2"/>
      <c r="F231" s="2"/>
      <c r="K231" s="5"/>
      <c r="L231" s="5"/>
      <c r="M231" s="5"/>
      <c r="N231" s="5"/>
    </row>
    <row r="232" spans="4:14" ht="15.75" customHeight="1" x14ac:dyDescent="0.35">
      <c r="D232" s="2"/>
      <c r="E232" s="2"/>
      <c r="F232" s="2"/>
      <c r="K232" s="5"/>
      <c r="L232" s="5"/>
      <c r="M232" s="5"/>
      <c r="N232" s="5"/>
    </row>
    <row r="233" spans="4:14" ht="15.75" customHeight="1" x14ac:dyDescent="0.35">
      <c r="D233" s="2"/>
      <c r="E233" s="2"/>
      <c r="F233" s="2"/>
      <c r="K233" s="5"/>
      <c r="L233" s="5"/>
      <c r="M233" s="5"/>
      <c r="N233" s="5"/>
    </row>
    <row r="234" spans="4:14" ht="15.75" customHeight="1" x14ac:dyDescent="0.35">
      <c r="D234" s="2"/>
      <c r="E234" s="2"/>
      <c r="F234" s="2"/>
      <c r="K234" s="5"/>
      <c r="L234" s="5"/>
      <c r="M234" s="5"/>
      <c r="N234" s="5"/>
    </row>
    <row r="235" spans="4:14" ht="15.75" customHeight="1" x14ac:dyDescent="0.35">
      <c r="D235" s="2"/>
      <c r="E235" s="2"/>
      <c r="F235" s="2"/>
      <c r="K235" s="5"/>
      <c r="L235" s="5"/>
      <c r="M235" s="5"/>
      <c r="N235" s="5"/>
    </row>
    <row r="236" spans="4:14" ht="15.75" customHeight="1" x14ac:dyDescent="0.35">
      <c r="D236" s="2"/>
      <c r="E236" s="2"/>
      <c r="F236" s="2"/>
      <c r="K236" s="5"/>
      <c r="L236" s="5"/>
      <c r="M236" s="5"/>
      <c r="N236" s="5"/>
    </row>
    <row r="237" spans="4:14" ht="15.75" customHeight="1" x14ac:dyDescent="0.35">
      <c r="D237" s="2"/>
      <c r="E237" s="2"/>
      <c r="F237" s="2"/>
      <c r="K237" s="5"/>
      <c r="L237" s="5"/>
      <c r="M237" s="5"/>
      <c r="N237" s="5"/>
    </row>
    <row r="238" spans="4:14" ht="15.75" customHeight="1" x14ac:dyDescent="0.35">
      <c r="D238" s="2"/>
      <c r="E238" s="2"/>
      <c r="F238" s="2"/>
      <c r="K238" s="5"/>
      <c r="L238" s="5"/>
      <c r="M238" s="5"/>
      <c r="N238" s="5"/>
    </row>
    <row r="239" spans="4:14" ht="15.75" customHeight="1" x14ac:dyDescent="0.35">
      <c r="D239" s="2"/>
      <c r="E239" s="2"/>
      <c r="F239" s="2"/>
      <c r="K239" s="5"/>
      <c r="L239" s="5"/>
      <c r="M239" s="5"/>
      <c r="N239" s="5"/>
    </row>
    <row r="240" spans="4:14" ht="15.75" customHeight="1" x14ac:dyDescent="0.35">
      <c r="D240" s="2"/>
      <c r="E240" s="2"/>
      <c r="F240" s="2"/>
      <c r="K240" s="5"/>
      <c r="L240" s="5"/>
      <c r="M240" s="5"/>
      <c r="N240" s="5"/>
    </row>
    <row r="241" spans="4:14" ht="15.75" customHeight="1" x14ac:dyDescent="0.35">
      <c r="D241" s="2"/>
      <c r="E241" s="2"/>
      <c r="F241" s="2"/>
      <c r="K241" s="5"/>
      <c r="L241" s="5"/>
      <c r="M241" s="5"/>
      <c r="N241" s="5"/>
    </row>
    <row r="242" spans="4:14" ht="15.75" customHeight="1" x14ac:dyDescent="0.35">
      <c r="D242" s="2"/>
      <c r="E242" s="2"/>
      <c r="F242" s="2"/>
      <c r="K242" s="5"/>
      <c r="L242" s="5"/>
      <c r="M242" s="5"/>
      <c r="N242" s="5"/>
    </row>
    <row r="243" spans="4:14" ht="15.75" customHeight="1" x14ac:dyDescent="0.35">
      <c r="D243" s="2"/>
      <c r="E243" s="2"/>
      <c r="F243" s="2"/>
      <c r="K243" s="5"/>
      <c r="L243" s="5"/>
      <c r="M243" s="5"/>
      <c r="N243" s="5"/>
    </row>
    <row r="244" spans="4:14" ht="15.75" customHeight="1" x14ac:dyDescent="0.35">
      <c r="D244" s="2"/>
      <c r="E244" s="2"/>
      <c r="F244" s="2"/>
      <c r="K244" s="5"/>
      <c r="L244" s="5"/>
      <c r="M244" s="5"/>
      <c r="N244" s="5"/>
    </row>
    <row r="245" spans="4:14" ht="15.75" customHeight="1" x14ac:dyDescent="0.35">
      <c r="D245" s="2"/>
      <c r="E245" s="2"/>
      <c r="F245" s="2"/>
      <c r="K245" s="5"/>
      <c r="L245" s="5"/>
      <c r="M245" s="5"/>
      <c r="N245" s="5"/>
    </row>
    <row r="246" spans="4:14" ht="15.75" customHeight="1" x14ac:dyDescent="0.35">
      <c r="D246" s="2"/>
      <c r="E246" s="2"/>
      <c r="F246" s="2"/>
      <c r="K246" s="5"/>
      <c r="L246" s="5"/>
      <c r="M246" s="5"/>
      <c r="N246" s="5"/>
    </row>
    <row r="247" spans="4:14" ht="15.75" customHeight="1" x14ac:dyDescent="0.35">
      <c r="D247" s="2"/>
      <c r="E247" s="2"/>
      <c r="F247" s="2"/>
      <c r="K247" s="5"/>
      <c r="L247" s="5"/>
      <c r="M247" s="5"/>
      <c r="N247" s="5"/>
    </row>
    <row r="248" spans="4:14" ht="15.75" customHeight="1" x14ac:dyDescent="0.35">
      <c r="D248" s="2"/>
      <c r="E248" s="2"/>
      <c r="F248" s="2"/>
      <c r="K248" s="5"/>
      <c r="L248" s="5"/>
      <c r="M248" s="5"/>
      <c r="N248" s="5"/>
    </row>
    <row r="249" spans="4:14" ht="15.75" customHeight="1" x14ac:dyDescent="0.35">
      <c r="D249" s="2"/>
      <c r="E249" s="2"/>
      <c r="F249" s="2"/>
      <c r="K249" s="5"/>
      <c r="L249" s="5"/>
      <c r="M249" s="5"/>
      <c r="N249" s="5"/>
    </row>
    <row r="250" spans="4:14" ht="15.75" customHeight="1" x14ac:dyDescent="0.35">
      <c r="D250" s="2"/>
      <c r="E250" s="2"/>
      <c r="F250" s="2"/>
      <c r="K250" s="5"/>
      <c r="L250" s="5"/>
      <c r="M250" s="5"/>
      <c r="N250" s="5"/>
    </row>
    <row r="251" spans="4:14" ht="15.75" customHeight="1" x14ac:dyDescent="0.35">
      <c r="D251" s="2"/>
      <c r="E251" s="2"/>
      <c r="F251" s="2"/>
      <c r="K251" s="5"/>
      <c r="L251" s="5"/>
      <c r="M251" s="5"/>
      <c r="N251" s="5"/>
    </row>
    <row r="252" spans="4:14" ht="15.75" customHeight="1" x14ac:dyDescent="0.35">
      <c r="D252" s="2"/>
      <c r="E252" s="2"/>
      <c r="F252" s="2"/>
      <c r="K252" s="5"/>
      <c r="L252" s="5"/>
      <c r="M252" s="5"/>
      <c r="N252" s="5"/>
    </row>
    <row r="253" spans="4:14" ht="15.75" customHeight="1" x14ac:dyDescent="0.35">
      <c r="D253" s="2"/>
      <c r="E253" s="2"/>
      <c r="F253" s="2"/>
      <c r="K253" s="5"/>
      <c r="L253" s="5"/>
      <c r="M253" s="5"/>
      <c r="N253" s="5"/>
    </row>
    <row r="254" spans="4:14" ht="15.75" customHeight="1" x14ac:dyDescent="0.35">
      <c r="D254" s="2"/>
      <c r="E254" s="2"/>
      <c r="F254" s="2"/>
      <c r="K254" s="5"/>
      <c r="L254" s="5"/>
      <c r="M254" s="5"/>
      <c r="N254" s="5"/>
    </row>
    <row r="255" spans="4:14" ht="15.75" customHeight="1" x14ac:dyDescent="0.35">
      <c r="D255" s="2"/>
      <c r="E255" s="2"/>
      <c r="F255" s="2"/>
      <c r="K255" s="5"/>
      <c r="L255" s="5"/>
      <c r="M255" s="5"/>
      <c r="N255" s="5"/>
    </row>
    <row r="256" spans="4:14" ht="15.75" customHeight="1" x14ac:dyDescent="0.35">
      <c r="D256" s="2"/>
      <c r="E256" s="2"/>
      <c r="F256" s="2"/>
      <c r="K256" s="5"/>
      <c r="L256" s="5"/>
      <c r="M256" s="5"/>
      <c r="N256" s="5"/>
    </row>
    <row r="257" spans="4:14" ht="15.75" customHeight="1" x14ac:dyDescent="0.35">
      <c r="D257" s="2"/>
      <c r="E257" s="2"/>
      <c r="F257" s="2"/>
      <c r="K257" s="5"/>
      <c r="L257" s="5"/>
      <c r="M257" s="5"/>
      <c r="N257" s="5"/>
    </row>
    <row r="258" spans="4:14" ht="15.75" customHeight="1" x14ac:dyDescent="0.35">
      <c r="D258" s="2"/>
      <c r="E258" s="2"/>
      <c r="F258" s="2"/>
      <c r="K258" s="5"/>
      <c r="L258" s="5"/>
      <c r="M258" s="5"/>
      <c r="N258" s="5"/>
    </row>
    <row r="259" spans="4:14" ht="15.75" customHeight="1" x14ac:dyDescent="0.35">
      <c r="D259" s="2"/>
      <c r="E259" s="2"/>
      <c r="F259" s="2"/>
      <c r="K259" s="5"/>
      <c r="L259" s="5"/>
      <c r="M259" s="5"/>
      <c r="N259" s="5"/>
    </row>
    <row r="260" spans="4:14" ht="15.75" customHeight="1" x14ac:dyDescent="0.35">
      <c r="D260" s="2"/>
      <c r="E260" s="2"/>
      <c r="F260" s="2"/>
      <c r="K260" s="5"/>
      <c r="L260" s="5"/>
      <c r="M260" s="5"/>
      <c r="N260" s="5"/>
    </row>
    <row r="261" spans="4:14" ht="15.75" customHeight="1" x14ac:dyDescent="0.35">
      <c r="D261" s="2"/>
      <c r="E261" s="2"/>
      <c r="F261" s="2"/>
      <c r="K261" s="5"/>
      <c r="L261" s="5"/>
      <c r="M261" s="5"/>
      <c r="N261" s="5"/>
    </row>
    <row r="262" spans="4:14" ht="15.75" customHeight="1" x14ac:dyDescent="0.35">
      <c r="D262" s="2"/>
      <c r="E262" s="2"/>
      <c r="F262" s="2"/>
      <c r="K262" s="5"/>
      <c r="L262" s="5"/>
      <c r="M262" s="5"/>
      <c r="N262" s="5"/>
    </row>
    <row r="263" spans="4:14" ht="15.75" customHeight="1" x14ac:dyDescent="0.35">
      <c r="D263" s="2"/>
      <c r="E263" s="2"/>
      <c r="F263" s="2"/>
      <c r="K263" s="5"/>
      <c r="L263" s="5"/>
      <c r="M263" s="5"/>
      <c r="N263" s="5"/>
    </row>
    <row r="264" spans="4:14" ht="15.75" customHeight="1" x14ac:dyDescent="0.35">
      <c r="D264" s="2"/>
      <c r="E264" s="2"/>
      <c r="F264" s="2"/>
      <c r="K264" s="5"/>
      <c r="L264" s="5"/>
      <c r="M264" s="5"/>
      <c r="N264" s="5"/>
    </row>
    <row r="265" spans="4:14" ht="15.75" customHeight="1" x14ac:dyDescent="0.35">
      <c r="D265" s="2"/>
      <c r="E265" s="2"/>
      <c r="F265" s="2"/>
      <c r="K265" s="5"/>
      <c r="L265" s="5"/>
      <c r="M265" s="5"/>
      <c r="N265" s="5"/>
    </row>
    <row r="266" spans="4:14" ht="15.75" customHeight="1" x14ac:dyDescent="0.35">
      <c r="D266" s="2"/>
      <c r="E266" s="2"/>
      <c r="F266" s="2"/>
      <c r="K266" s="5"/>
      <c r="L266" s="5"/>
      <c r="M266" s="5"/>
      <c r="N266" s="5"/>
    </row>
    <row r="267" spans="4:14" ht="15.75" customHeight="1" x14ac:dyDescent="0.35">
      <c r="D267" s="2"/>
      <c r="E267" s="2"/>
      <c r="F267" s="2"/>
      <c r="K267" s="5"/>
      <c r="L267" s="5"/>
      <c r="M267" s="5"/>
      <c r="N267" s="5"/>
    </row>
    <row r="268" spans="4:14" ht="15.75" customHeight="1" x14ac:dyDescent="0.35">
      <c r="D268" s="2"/>
      <c r="E268" s="2"/>
      <c r="F268" s="2"/>
      <c r="K268" s="5"/>
      <c r="L268" s="5"/>
      <c r="M268" s="5"/>
      <c r="N268" s="5"/>
    </row>
    <row r="269" spans="4:14" ht="15.75" customHeight="1" x14ac:dyDescent="0.35">
      <c r="D269" s="2"/>
      <c r="E269" s="2"/>
      <c r="F269" s="2"/>
      <c r="K269" s="5"/>
      <c r="L269" s="5"/>
      <c r="M269" s="5"/>
      <c r="N269" s="5"/>
    </row>
    <row r="270" spans="4:14" ht="15.75" customHeight="1" x14ac:dyDescent="0.35">
      <c r="D270" s="2"/>
      <c r="E270" s="2"/>
      <c r="F270" s="2"/>
      <c r="K270" s="5"/>
      <c r="L270" s="5"/>
      <c r="M270" s="5"/>
      <c r="N270" s="5"/>
    </row>
    <row r="271" spans="4:14" ht="15.75" customHeight="1" x14ac:dyDescent="0.35">
      <c r="D271" s="2"/>
      <c r="E271" s="2"/>
      <c r="F271" s="2"/>
      <c r="K271" s="5"/>
      <c r="L271" s="5"/>
      <c r="M271" s="5"/>
      <c r="N271" s="5"/>
    </row>
    <row r="272" spans="4:14" ht="15.75" customHeight="1" x14ac:dyDescent="0.35">
      <c r="D272" s="2"/>
      <c r="E272" s="2"/>
      <c r="F272" s="2"/>
      <c r="K272" s="5"/>
      <c r="L272" s="5"/>
      <c r="M272" s="5"/>
      <c r="N272" s="5"/>
    </row>
    <row r="273" spans="4:14" ht="15.75" customHeight="1" x14ac:dyDescent="0.35">
      <c r="D273" s="2"/>
      <c r="E273" s="2"/>
      <c r="F273" s="2"/>
      <c r="K273" s="5"/>
      <c r="L273" s="5"/>
      <c r="M273" s="5"/>
      <c r="N273" s="5"/>
    </row>
    <row r="274" spans="4:14" ht="15.75" customHeight="1" x14ac:dyDescent="0.35">
      <c r="D274" s="2"/>
      <c r="E274" s="2"/>
      <c r="F274" s="2"/>
      <c r="K274" s="5"/>
      <c r="L274" s="5"/>
      <c r="M274" s="5"/>
      <c r="N274" s="5"/>
    </row>
    <row r="275" spans="4:14" ht="15.75" customHeight="1" x14ac:dyDescent="0.35">
      <c r="D275" s="2"/>
      <c r="E275" s="2"/>
      <c r="F275" s="2"/>
      <c r="K275" s="5"/>
      <c r="L275" s="5"/>
      <c r="M275" s="5"/>
      <c r="N275" s="5"/>
    </row>
    <row r="276" spans="4:14" ht="15.75" customHeight="1" x14ac:dyDescent="0.35">
      <c r="D276" s="2"/>
      <c r="E276" s="2"/>
      <c r="F276" s="2"/>
      <c r="K276" s="5"/>
      <c r="L276" s="5"/>
      <c r="M276" s="5"/>
      <c r="N276" s="5"/>
    </row>
    <row r="277" spans="4:14" ht="15.75" customHeight="1" x14ac:dyDescent="0.35">
      <c r="D277" s="2"/>
      <c r="E277" s="2"/>
      <c r="F277" s="2"/>
      <c r="K277" s="5"/>
      <c r="L277" s="5"/>
      <c r="M277" s="5"/>
      <c r="N277" s="5"/>
    </row>
    <row r="278" spans="4:14" ht="15.75" customHeight="1" x14ac:dyDescent="0.35">
      <c r="D278" s="2"/>
      <c r="E278" s="2"/>
      <c r="F278" s="2"/>
      <c r="K278" s="5"/>
      <c r="L278" s="5"/>
      <c r="M278" s="5"/>
      <c r="N278" s="5"/>
    </row>
    <row r="279" spans="4:14" ht="15.75" customHeight="1" x14ac:dyDescent="0.35">
      <c r="D279" s="2"/>
      <c r="E279" s="2"/>
      <c r="F279" s="2"/>
      <c r="K279" s="5"/>
      <c r="L279" s="5"/>
      <c r="M279" s="5"/>
      <c r="N279" s="5"/>
    </row>
    <row r="280" spans="4:14" ht="15.75" customHeight="1" x14ac:dyDescent="0.35">
      <c r="D280" s="2"/>
      <c r="E280" s="2"/>
      <c r="F280" s="2"/>
      <c r="K280" s="5"/>
      <c r="L280" s="5"/>
      <c r="M280" s="5"/>
      <c r="N280" s="5"/>
    </row>
    <row r="281" spans="4:14" ht="15.75" customHeight="1" x14ac:dyDescent="0.35">
      <c r="D281" s="2"/>
      <c r="E281" s="2"/>
      <c r="F281" s="2"/>
      <c r="K281" s="5"/>
      <c r="L281" s="5"/>
      <c r="M281" s="5"/>
      <c r="N281" s="5"/>
    </row>
    <row r="282" spans="4:14" ht="15.75" customHeight="1" x14ac:dyDescent="0.35">
      <c r="D282" s="2"/>
      <c r="E282" s="2"/>
      <c r="F282" s="2"/>
      <c r="K282" s="5"/>
      <c r="L282" s="5"/>
      <c r="M282" s="5"/>
      <c r="N282" s="5"/>
    </row>
    <row r="283" spans="4:14" ht="15.75" customHeight="1" x14ac:dyDescent="0.35">
      <c r="D283" s="2"/>
      <c r="E283" s="2"/>
      <c r="F283" s="2"/>
      <c r="K283" s="5"/>
      <c r="L283" s="5"/>
      <c r="M283" s="5"/>
      <c r="N283" s="5"/>
    </row>
    <row r="284" spans="4:14" ht="15.75" customHeight="1" x14ac:dyDescent="0.35">
      <c r="D284" s="2"/>
      <c r="E284" s="2"/>
      <c r="F284" s="2"/>
      <c r="K284" s="5"/>
      <c r="L284" s="5"/>
      <c r="M284" s="5"/>
      <c r="N284" s="5"/>
    </row>
    <row r="285" spans="4:14" ht="15.75" customHeight="1" x14ac:dyDescent="0.35">
      <c r="D285" s="2"/>
      <c r="E285" s="2"/>
      <c r="F285" s="2"/>
      <c r="K285" s="5"/>
      <c r="L285" s="5"/>
      <c r="M285" s="5"/>
      <c r="N285" s="5"/>
    </row>
    <row r="286" spans="4:14" ht="15.75" customHeight="1" x14ac:dyDescent="0.35">
      <c r="D286" s="2"/>
      <c r="E286" s="2"/>
      <c r="F286" s="2"/>
      <c r="K286" s="5"/>
      <c r="L286" s="5"/>
      <c r="M286" s="5"/>
      <c r="N286" s="5"/>
    </row>
    <row r="287" spans="4:14" ht="15.75" customHeight="1" x14ac:dyDescent="0.35">
      <c r="D287" s="2"/>
      <c r="E287" s="2"/>
      <c r="F287" s="2"/>
      <c r="K287" s="5"/>
      <c r="L287" s="5"/>
      <c r="M287" s="5"/>
      <c r="N287" s="5"/>
    </row>
    <row r="288" spans="4:14" ht="15.75" customHeight="1" x14ac:dyDescent="0.35">
      <c r="D288" s="2"/>
      <c r="E288" s="2"/>
      <c r="F288" s="2"/>
      <c r="K288" s="5"/>
      <c r="L288" s="5"/>
      <c r="M288" s="5"/>
      <c r="N288" s="5"/>
    </row>
    <row r="289" spans="4:14" ht="15.75" customHeight="1" x14ac:dyDescent="0.35">
      <c r="D289" s="2"/>
      <c r="E289" s="2"/>
      <c r="F289" s="2"/>
      <c r="K289" s="5"/>
      <c r="L289" s="5"/>
      <c r="M289" s="5"/>
      <c r="N289" s="5"/>
    </row>
    <row r="290" spans="4:14" ht="15.75" customHeight="1" x14ac:dyDescent="0.35">
      <c r="D290" s="2"/>
      <c r="E290" s="2"/>
      <c r="F290" s="2"/>
      <c r="K290" s="5"/>
      <c r="L290" s="5"/>
      <c r="M290" s="5"/>
      <c r="N290" s="5"/>
    </row>
    <row r="291" spans="4:14" ht="15.75" customHeight="1" x14ac:dyDescent="0.35">
      <c r="D291" s="2"/>
      <c r="E291" s="2"/>
      <c r="F291" s="2"/>
      <c r="K291" s="5"/>
      <c r="L291" s="5"/>
      <c r="M291" s="5"/>
      <c r="N291" s="5"/>
    </row>
    <row r="292" spans="4:14" ht="15.75" customHeight="1" x14ac:dyDescent="0.35">
      <c r="D292" s="2"/>
      <c r="E292" s="2"/>
      <c r="F292" s="2"/>
      <c r="K292" s="5"/>
      <c r="L292" s="5"/>
      <c r="M292" s="5"/>
      <c r="N292" s="5"/>
    </row>
    <row r="293" spans="4:14" ht="15.75" customHeight="1" x14ac:dyDescent="0.35">
      <c r="D293" s="2"/>
      <c r="E293" s="2"/>
      <c r="F293" s="2"/>
      <c r="K293" s="5"/>
      <c r="L293" s="5"/>
      <c r="M293" s="5"/>
      <c r="N293" s="5"/>
    </row>
    <row r="294" spans="4:14" ht="15.75" customHeight="1" x14ac:dyDescent="0.35">
      <c r="D294" s="2"/>
      <c r="E294" s="2"/>
      <c r="F294" s="2"/>
      <c r="K294" s="5"/>
      <c r="L294" s="5"/>
      <c r="M294" s="5"/>
      <c r="N294" s="5"/>
    </row>
    <row r="295" spans="4:14" ht="15.75" customHeight="1" x14ac:dyDescent="0.35">
      <c r="D295" s="2"/>
      <c r="E295" s="2"/>
      <c r="F295" s="2"/>
      <c r="K295" s="5"/>
      <c r="L295" s="5"/>
      <c r="M295" s="5"/>
      <c r="N295" s="5"/>
    </row>
    <row r="296" spans="4:14" ht="15.75" customHeight="1" x14ac:dyDescent="0.35">
      <c r="D296" s="2"/>
      <c r="E296" s="2"/>
      <c r="F296" s="2"/>
      <c r="K296" s="5"/>
      <c r="L296" s="5"/>
      <c r="M296" s="5"/>
      <c r="N296" s="5"/>
    </row>
    <row r="297" spans="4:14" ht="15.75" customHeight="1" x14ac:dyDescent="0.35">
      <c r="D297" s="2"/>
      <c r="E297" s="2"/>
      <c r="F297" s="2"/>
      <c r="K297" s="5"/>
      <c r="L297" s="5"/>
      <c r="M297" s="5"/>
      <c r="N297" s="5"/>
    </row>
    <row r="298" spans="4:14" ht="15.75" customHeight="1" x14ac:dyDescent="0.35">
      <c r="D298" s="2"/>
      <c r="E298" s="2"/>
      <c r="F298" s="2"/>
      <c r="K298" s="5"/>
      <c r="L298" s="5"/>
      <c r="M298" s="5"/>
      <c r="N298" s="5"/>
    </row>
    <row r="299" spans="4:14" ht="15.75" customHeight="1" x14ac:dyDescent="0.35">
      <c r="D299" s="2"/>
      <c r="E299" s="2"/>
      <c r="F299" s="2"/>
      <c r="K299" s="5"/>
      <c r="L299" s="5"/>
      <c r="M299" s="5"/>
      <c r="N299" s="5"/>
    </row>
    <row r="300" spans="4:14" ht="15.75" customHeight="1" x14ac:dyDescent="0.35">
      <c r="D300" s="2"/>
      <c r="E300" s="2"/>
      <c r="F300" s="2"/>
      <c r="K300" s="5"/>
      <c r="L300" s="5"/>
      <c r="M300" s="5"/>
      <c r="N300" s="5"/>
    </row>
    <row r="301" spans="4:14" ht="15.75" customHeight="1" x14ac:dyDescent="0.35">
      <c r="D301" s="2"/>
      <c r="E301" s="2"/>
      <c r="F301" s="2"/>
      <c r="K301" s="5"/>
      <c r="L301" s="5"/>
      <c r="M301" s="5"/>
      <c r="N301" s="5"/>
    </row>
    <row r="302" spans="4:14" ht="15.75" customHeight="1" x14ac:dyDescent="0.35">
      <c r="D302" s="2"/>
      <c r="E302" s="2"/>
      <c r="F302" s="2"/>
      <c r="K302" s="5"/>
      <c r="L302" s="5"/>
      <c r="M302" s="5"/>
      <c r="N302" s="5"/>
    </row>
    <row r="303" spans="4:14" ht="15.75" customHeight="1" x14ac:dyDescent="0.35">
      <c r="D303" s="2"/>
      <c r="E303" s="2"/>
      <c r="F303" s="2"/>
      <c r="K303" s="5"/>
      <c r="L303" s="5"/>
      <c r="M303" s="5"/>
      <c r="N303" s="5"/>
    </row>
    <row r="304" spans="4:14" ht="15.75" customHeight="1" x14ac:dyDescent="0.35">
      <c r="D304" s="2"/>
      <c r="E304" s="2"/>
      <c r="F304" s="2"/>
      <c r="K304" s="5"/>
      <c r="L304" s="5"/>
      <c r="M304" s="5"/>
      <c r="N304" s="5"/>
    </row>
    <row r="305" spans="4:14" ht="15.75" customHeight="1" x14ac:dyDescent="0.35">
      <c r="D305" s="2"/>
      <c r="E305" s="2"/>
      <c r="F305" s="2"/>
      <c r="K305" s="5"/>
      <c r="L305" s="5"/>
      <c r="M305" s="5"/>
      <c r="N305" s="5"/>
    </row>
    <row r="306" spans="4:14" ht="15.75" customHeight="1" x14ac:dyDescent="0.35">
      <c r="D306" s="2"/>
      <c r="E306" s="2"/>
      <c r="F306" s="2"/>
      <c r="K306" s="5"/>
      <c r="L306" s="5"/>
      <c r="M306" s="5"/>
      <c r="N306" s="5"/>
    </row>
    <row r="307" spans="4:14" ht="15.75" customHeight="1" x14ac:dyDescent="0.35">
      <c r="D307" s="2"/>
      <c r="E307" s="2"/>
      <c r="F307" s="2"/>
      <c r="K307" s="5"/>
      <c r="L307" s="5"/>
      <c r="M307" s="5"/>
      <c r="N307" s="5"/>
    </row>
    <row r="308" spans="4:14" ht="15.75" customHeight="1" x14ac:dyDescent="0.35">
      <c r="D308" s="2"/>
      <c r="E308" s="2"/>
      <c r="F308" s="2"/>
      <c r="K308" s="5"/>
      <c r="L308" s="5"/>
      <c r="M308" s="5"/>
      <c r="N308" s="5"/>
    </row>
    <row r="309" spans="4:14" ht="15.75" customHeight="1" x14ac:dyDescent="0.35">
      <c r="D309" s="2"/>
      <c r="E309" s="2"/>
      <c r="F309" s="2"/>
      <c r="K309" s="5"/>
      <c r="L309" s="5"/>
      <c r="M309" s="5"/>
      <c r="N309" s="5"/>
    </row>
    <row r="310" spans="4:14" ht="15.75" customHeight="1" x14ac:dyDescent="0.35">
      <c r="D310" s="2"/>
      <c r="E310" s="2"/>
      <c r="F310" s="2"/>
      <c r="K310" s="5"/>
      <c r="L310" s="5"/>
      <c r="M310" s="5"/>
      <c r="N310" s="5"/>
    </row>
    <row r="311" spans="4:14" ht="15.75" customHeight="1" x14ac:dyDescent="0.35">
      <c r="D311" s="2"/>
      <c r="E311" s="2"/>
      <c r="F311" s="2"/>
      <c r="K311" s="5"/>
      <c r="L311" s="5"/>
      <c r="M311" s="5"/>
      <c r="N311" s="5"/>
    </row>
    <row r="312" spans="4:14" ht="15.75" customHeight="1" x14ac:dyDescent="0.35">
      <c r="D312" s="2"/>
      <c r="E312" s="2"/>
      <c r="F312" s="2"/>
      <c r="K312" s="5"/>
      <c r="L312" s="5"/>
      <c r="M312" s="5"/>
      <c r="N312" s="5"/>
    </row>
    <row r="313" spans="4:14" ht="15.75" customHeight="1" x14ac:dyDescent="0.35">
      <c r="D313" s="2"/>
      <c r="E313" s="2"/>
      <c r="F313" s="2"/>
      <c r="K313" s="5"/>
      <c r="L313" s="5"/>
      <c r="M313" s="5"/>
      <c r="N313" s="5"/>
    </row>
    <row r="314" spans="4:14" ht="15.75" customHeight="1" x14ac:dyDescent="0.35">
      <c r="D314" s="2"/>
      <c r="E314" s="2"/>
      <c r="F314" s="2"/>
      <c r="K314" s="5"/>
      <c r="L314" s="5"/>
      <c r="M314" s="5"/>
      <c r="N314" s="5"/>
    </row>
    <row r="315" spans="4:14" ht="15.75" customHeight="1" x14ac:dyDescent="0.35">
      <c r="D315" s="2"/>
      <c r="E315" s="2"/>
      <c r="F315" s="2"/>
      <c r="K315" s="5"/>
      <c r="L315" s="5"/>
      <c r="M315" s="5"/>
      <c r="N315" s="5"/>
    </row>
    <row r="316" spans="4:14" ht="15.75" customHeight="1" x14ac:dyDescent="0.35">
      <c r="D316" s="2"/>
      <c r="E316" s="2"/>
      <c r="F316" s="2"/>
      <c r="K316" s="5"/>
      <c r="L316" s="5"/>
      <c r="M316" s="5"/>
      <c r="N316" s="5"/>
    </row>
    <row r="317" spans="4:14" ht="15.75" customHeight="1" x14ac:dyDescent="0.35">
      <c r="D317" s="2"/>
      <c r="E317" s="2"/>
      <c r="F317" s="2"/>
      <c r="K317" s="5"/>
      <c r="L317" s="5"/>
      <c r="M317" s="5"/>
      <c r="N317" s="5"/>
    </row>
    <row r="318" spans="4:14" ht="15.75" customHeight="1" x14ac:dyDescent="0.35">
      <c r="D318" s="2"/>
      <c r="E318" s="2"/>
      <c r="F318" s="2"/>
      <c r="K318" s="5"/>
      <c r="L318" s="5"/>
      <c r="M318" s="5"/>
      <c r="N318" s="5"/>
    </row>
    <row r="319" spans="4:14" ht="15.75" customHeight="1" x14ac:dyDescent="0.35">
      <c r="D319" s="2"/>
      <c r="E319" s="2"/>
      <c r="F319" s="2"/>
      <c r="K319" s="5"/>
      <c r="L319" s="5"/>
      <c r="M319" s="5"/>
      <c r="N319" s="5"/>
    </row>
    <row r="320" spans="4:14" ht="15.75" customHeight="1" x14ac:dyDescent="0.35">
      <c r="D320" s="2"/>
      <c r="E320" s="2"/>
      <c r="F320" s="2"/>
      <c r="K320" s="5"/>
      <c r="L320" s="5"/>
      <c r="M320" s="5"/>
      <c r="N320" s="5"/>
    </row>
    <row r="321" spans="4:14" ht="15.75" customHeight="1" x14ac:dyDescent="0.35">
      <c r="D321" s="2"/>
      <c r="E321" s="2"/>
      <c r="F321" s="2"/>
      <c r="K321" s="5"/>
      <c r="L321" s="5"/>
      <c r="M321" s="5"/>
      <c r="N321" s="5"/>
    </row>
    <row r="322" spans="4:14" ht="15.75" customHeight="1" x14ac:dyDescent="0.35">
      <c r="D322" s="2"/>
      <c r="E322" s="2"/>
      <c r="F322" s="2"/>
      <c r="K322" s="5"/>
      <c r="L322" s="5"/>
      <c r="M322" s="5"/>
      <c r="N322" s="5"/>
    </row>
    <row r="323" spans="4:14" ht="15.75" customHeight="1" x14ac:dyDescent="0.35">
      <c r="D323" s="2"/>
      <c r="E323" s="2"/>
      <c r="F323" s="2"/>
      <c r="K323" s="5"/>
      <c r="L323" s="5"/>
      <c r="M323" s="5"/>
      <c r="N323" s="5"/>
    </row>
    <row r="324" spans="4:14" ht="15.75" customHeight="1" x14ac:dyDescent="0.35">
      <c r="D324" s="2"/>
      <c r="E324" s="2"/>
      <c r="F324" s="2"/>
      <c r="K324" s="5"/>
      <c r="L324" s="5"/>
      <c r="M324" s="5"/>
      <c r="N324" s="5"/>
    </row>
    <row r="325" spans="4:14" ht="15.75" customHeight="1" x14ac:dyDescent="0.35">
      <c r="D325" s="2"/>
      <c r="E325" s="2"/>
      <c r="F325" s="2"/>
      <c r="K325" s="5"/>
      <c r="L325" s="5"/>
      <c r="M325" s="5"/>
      <c r="N325" s="5"/>
    </row>
    <row r="326" spans="4:14" ht="15.75" customHeight="1" x14ac:dyDescent="0.35">
      <c r="D326" s="2"/>
      <c r="E326" s="2"/>
      <c r="F326" s="2"/>
      <c r="K326" s="5"/>
      <c r="L326" s="5"/>
      <c r="M326" s="5"/>
      <c r="N326" s="5"/>
    </row>
    <row r="327" spans="4:14" ht="15.75" customHeight="1" x14ac:dyDescent="0.35">
      <c r="D327" s="2"/>
      <c r="E327" s="2"/>
      <c r="F327" s="2"/>
      <c r="K327" s="5"/>
      <c r="L327" s="5"/>
      <c r="M327" s="5"/>
      <c r="N327" s="5"/>
    </row>
    <row r="328" spans="4:14" ht="15.75" customHeight="1" x14ac:dyDescent="0.35">
      <c r="D328" s="2"/>
      <c r="E328" s="2"/>
      <c r="F328" s="2"/>
      <c r="K328" s="5"/>
      <c r="L328" s="5"/>
      <c r="M328" s="5"/>
      <c r="N328" s="5"/>
    </row>
    <row r="329" spans="4:14" ht="15.75" customHeight="1" x14ac:dyDescent="0.35">
      <c r="D329" s="2"/>
      <c r="E329" s="2"/>
      <c r="F329" s="2"/>
      <c r="K329" s="5"/>
      <c r="L329" s="5"/>
      <c r="M329" s="5"/>
      <c r="N329" s="5"/>
    </row>
    <row r="330" spans="4:14" ht="15.75" customHeight="1" x14ac:dyDescent="0.35">
      <c r="D330" s="2"/>
      <c r="E330" s="2"/>
      <c r="F330" s="2"/>
      <c r="K330" s="5"/>
      <c r="L330" s="5"/>
      <c r="M330" s="5"/>
      <c r="N330" s="5"/>
    </row>
    <row r="331" spans="4:14" ht="15.75" customHeight="1" x14ac:dyDescent="0.35">
      <c r="D331" s="2"/>
      <c r="E331" s="2"/>
      <c r="F331" s="2"/>
      <c r="K331" s="5"/>
      <c r="L331" s="5"/>
      <c r="M331" s="5"/>
      <c r="N331" s="5"/>
    </row>
    <row r="332" spans="4:14" ht="15.75" customHeight="1" x14ac:dyDescent="0.35">
      <c r="D332" s="2"/>
      <c r="E332" s="2"/>
      <c r="F332" s="2"/>
      <c r="K332" s="5"/>
      <c r="L332" s="5"/>
      <c r="M332" s="5"/>
      <c r="N332" s="5"/>
    </row>
    <row r="333" spans="4:14" ht="15.75" customHeight="1" x14ac:dyDescent="0.35">
      <c r="D333" s="2"/>
      <c r="E333" s="2"/>
      <c r="F333" s="2"/>
      <c r="K333" s="5"/>
      <c r="L333" s="5"/>
      <c r="M333" s="5"/>
      <c r="N333" s="5"/>
    </row>
    <row r="334" spans="4:14" ht="15.75" customHeight="1" x14ac:dyDescent="0.35">
      <c r="D334" s="2"/>
      <c r="E334" s="2"/>
      <c r="F334" s="2"/>
      <c r="K334" s="5"/>
      <c r="L334" s="5"/>
      <c r="M334" s="5"/>
      <c r="N334" s="5"/>
    </row>
    <row r="335" spans="4:14" ht="15.75" customHeight="1" x14ac:dyDescent="0.35">
      <c r="D335" s="2"/>
      <c r="E335" s="2"/>
      <c r="F335" s="2"/>
      <c r="K335" s="5"/>
      <c r="L335" s="5"/>
      <c r="M335" s="5"/>
      <c r="N335" s="5"/>
    </row>
    <row r="336" spans="4:14" ht="15.75" customHeight="1" x14ac:dyDescent="0.35">
      <c r="D336" s="2"/>
      <c r="E336" s="2"/>
      <c r="F336" s="2"/>
      <c r="K336" s="5"/>
      <c r="L336" s="5"/>
      <c r="M336" s="5"/>
      <c r="N336" s="5"/>
    </row>
    <row r="337" spans="4:14" ht="15.75" customHeight="1" x14ac:dyDescent="0.35">
      <c r="D337" s="2"/>
      <c r="E337" s="2"/>
      <c r="F337" s="2"/>
      <c r="K337" s="5"/>
      <c r="L337" s="5"/>
      <c r="M337" s="5"/>
      <c r="N337" s="5"/>
    </row>
    <row r="338" spans="4:14" ht="15.75" customHeight="1" x14ac:dyDescent="0.35">
      <c r="D338" s="2"/>
      <c r="E338" s="2"/>
      <c r="F338" s="2"/>
      <c r="K338" s="5"/>
      <c r="L338" s="5"/>
      <c r="M338" s="5"/>
      <c r="N338" s="5"/>
    </row>
    <row r="339" spans="4:14" ht="15.75" customHeight="1" x14ac:dyDescent="0.35">
      <c r="D339" s="2"/>
      <c r="E339" s="2"/>
      <c r="F339" s="2"/>
      <c r="K339" s="5"/>
      <c r="L339" s="5"/>
      <c r="M339" s="5"/>
      <c r="N339" s="5"/>
    </row>
    <row r="340" spans="4:14" ht="15.75" customHeight="1" x14ac:dyDescent="0.35">
      <c r="D340" s="2"/>
      <c r="E340" s="2"/>
      <c r="F340" s="2"/>
      <c r="K340" s="5"/>
      <c r="L340" s="5"/>
      <c r="M340" s="5"/>
      <c r="N340" s="5"/>
    </row>
    <row r="341" spans="4:14" ht="15.75" customHeight="1" x14ac:dyDescent="0.35">
      <c r="D341" s="2"/>
      <c r="E341" s="2"/>
      <c r="F341" s="2"/>
      <c r="K341" s="5"/>
      <c r="L341" s="5"/>
      <c r="M341" s="5"/>
      <c r="N341" s="5"/>
    </row>
    <row r="342" spans="4:14" ht="15.75" customHeight="1" x14ac:dyDescent="0.35">
      <c r="D342" s="2"/>
      <c r="E342" s="2"/>
      <c r="F342" s="2"/>
      <c r="K342" s="5"/>
      <c r="L342" s="5"/>
      <c r="M342" s="5"/>
      <c r="N342" s="5"/>
    </row>
    <row r="343" spans="4:14" ht="15.75" customHeight="1" x14ac:dyDescent="0.35">
      <c r="D343" s="2"/>
      <c r="E343" s="2"/>
      <c r="F343" s="2"/>
      <c r="K343" s="5"/>
      <c r="L343" s="5"/>
      <c r="M343" s="5"/>
      <c r="N343" s="5"/>
    </row>
    <row r="344" spans="4:14" ht="15.75" customHeight="1" x14ac:dyDescent="0.35">
      <c r="D344" s="2"/>
      <c r="E344" s="2"/>
      <c r="F344" s="2"/>
      <c r="K344" s="5"/>
      <c r="L344" s="5"/>
      <c r="M344" s="5"/>
      <c r="N344" s="5"/>
    </row>
    <row r="345" spans="4:14" ht="15.75" customHeight="1" x14ac:dyDescent="0.35">
      <c r="D345" s="2"/>
      <c r="E345" s="2"/>
      <c r="F345" s="2"/>
      <c r="K345" s="5"/>
      <c r="L345" s="5"/>
      <c r="M345" s="5"/>
      <c r="N345" s="5"/>
    </row>
    <row r="346" spans="4:14" ht="15.75" customHeight="1" x14ac:dyDescent="0.35">
      <c r="D346" s="2"/>
      <c r="E346" s="2"/>
      <c r="F346" s="2"/>
      <c r="K346" s="5"/>
      <c r="L346" s="5"/>
      <c r="M346" s="5"/>
      <c r="N346" s="5"/>
    </row>
    <row r="347" spans="4:14" ht="15.75" customHeight="1" x14ac:dyDescent="0.35">
      <c r="D347" s="2"/>
      <c r="E347" s="2"/>
      <c r="F347" s="2"/>
      <c r="K347" s="5"/>
      <c r="L347" s="5"/>
      <c r="M347" s="5"/>
      <c r="N347" s="5"/>
    </row>
    <row r="348" spans="4:14" ht="15.75" customHeight="1" x14ac:dyDescent="0.35">
      <c r="D348" s="2"/>
      <c r="E348" s="2"/>
      <c r="F348" s="2"/>
      <c r="K348" s="5"/>
      <c r="L348" s="5"/>
      <c r="M348" s="5"/>
      <c r="N348" s="5"/>
    </row>
    <row r="349" spans="4:14" ht="15.75" customHeight="1" x14ac:dyDescent="0.35">
      <c r="D349" s="2"/>
      <c r="E349" s="2"/>
      <c r="F349" s="2"/>
      <c r="K349" s="5"/>
      <c r="L349" s="5"/>
      <c r="M349" s="5"/>
      <c r="N349" s="5"/>
    </row>
    <row r="350" spans="4:14" ht="15.75" customHeight="1" x14ac:dyDescent="0.35">
      <c r="D350" s="2"/>
      <c r="E350" s="2"/>
      <c r="F350" s="2"/>
      <c r="K350" s="5"/>
      <c r="L350" s="5"/>
      <c r="M350" s="5"/>
      <c r="N350" s="5"/>
    </row>
    <row r="351" spans="4:14" ht="15.75" customHeight="1" x14ac:dyDescent="0.35">
      <c r="D351" s="2"/>
      <c r="E351" s="2"/>
      <c r="F351" s="2"/>
      <c r="K351" s="5"/>
      <c r="L351" s="5"/>
      <c r="M351" s="5"/>
      <c r="N351" s="5"/>
    </row>
    <row r="352" spans="4:14" ht="15.75" customHeight="1" x14ac:dyDescent="0.35">
      <c r="D352" s="2"/>
      <c r="E352" s="2"/>
      <c r="F352" s="2"/>
      <c r="K352" s="5"/>
      <c r="L352" s="5"/>
      <c r="M352" s="5"/>
      <c r="N352" s="5"/>
    </row>
    <row r="353" spans="4:14" ht="15.75" customHeight="1" x14ac:dyDescent="0.35">
      <c r="D353" s="2"/>
      <c r="E353" s="2"/>
      <c r="F353" s="2"/>
      <c r="K353" s="5"/>
      <c r="L353" s="5"/>
      <c r="M353" s="5"/>
      <c r="N353" s="5"/>
    </row>
    <row r="354" spans="4:14" ht="15.75" customHeight="1" x14ac:dyDescent="0.35">
      <c r="D354" s="2"/>
      <c r="E354" s="2"/>
      <c r="F354" s="2"/>
      <c r="K354" s="5"/>
      <c r="L354" s="5"/>
      <c r="M354" s="5"/>
      <c r="N354" s="5"/>
    </row>
    <row r="355" spans="4:14" ht="15.75" customHeight="1" x14ac:dyDescent="0.35">
      <c r="D355" s="2"/>
      <c r="E355" s="2"/>
      <c r="F355" s="2"/>
      <c r="K355" s="5"/>
      <c r="L355" s="5"/>
      <c r="M355" s="5"/>
      <c r="N355" s="5"/>
    </row>
    <row r="356" spans="4:14" ht="15.75" customHeight="1" x14ac:dyDescent="0.35">
      <c r="D356" s="2"/>
      <c r="E356" s="2"/>
      <c r="F356" s="2"/>
      <c r="K356" s="5"/>
      <c r="L356" s="5"/>
      <c r="M356" s="5"/>
      <c r="N356" s="5"/>
    </row>
    <row r="357" spans="4:14" ht="15.75" customHeight="1" x14ac:dyDescent="0.35">
      <c r="D357" s="2"/>
      <c r="E357" s="2"/>
      <c r="F357" s="2"/>
      <c r="K357" s="5"/>
      <c r="L357" s="5"/>
      <c r="M357" s="5"/>
      <c r="N357" s="5"/>
    </row>
    <row r="358" spans="4:14" ht="15.75" customHeight="1" x14ac:dyDescent="0.35">
      <c r="D358" s="2"/>
      <c r="E358" s="2"/>
      <c r="F358" s="2"/>
      <c r="K358" s="5"/>
      <c r="L358" s="5"/>
      <c r="M358" s="5"/>
      <c r="N358" s="5"/>
    </row>
    <row r="359" spans="4:14" ht="15.75" customHeight="1" x14ac:dyDescent="0.35">
      <c r="D359" s="2"/>
      <c r="E359" s="2"/>
      <c r="F359" s="2"/>
      <c r="K359" s="5"/>
      <c r="L359" s="5"/>
      <c r="M359" s="5"/>
      <c r="N359" s="5"/>
    </row>
    <row r="360" spans="4:14" ht="15.75" customHeight="1" x14ac:dyDescent="0.35">
      <c r="D360" s="2"/>
      <c r="E360" s="2"/>
      <c r="F360" s="2"/>
      <c r="K360" s="5"/>
      <c r="L360" s="5"/>
      <c r="M360" s="5"/>
      <c r="N360" s="5"/>
    </row>
    <row r="361" spans="4:14" ht="15.75" customHeight="1" x14ac:dyDescent="0.35">
      <c r="D361" s="2"/>
      <c r="E361" s="2"/>
      <c r="F361" s="2"/>
      <c r="K361" s="5"/>
      <c r="L361" s="5"/>
      <c r="M361" s="5"/>
      <c r="N361" s="5"/>
    </row>
    <row r="362" spans="4:14" ht="15.75" customHeight="1" x14ac:dyDescent="0.35">
      <c r="D362" s="2"/>
      <c r="E362" s="2"/>
      <c r="F362" s="2"/>
      <c r="K362" s="5"/>
      <c r="L362" s="5"/>
      <c r="M362" s="5"/>
      <c r="N362" s="5"/>
    </row>
    <row r="363" spans="4:14" ht="15.75" customHeight="1" x14ac:dyDescent="0.35">
      <c r="D363" s="2"/>
      <c r="E363" s="2"/>
      <c r="F363" s="2"/>
      <c r="K363" s="5"/>
      <c r="L363" s="5"/>
      <c r="M363" s="5"/>
      <c r="N363" s="5"/>
    </row>
    <row r="364" spans="4:14" ht="15.75" customHeight="1" x14ac:dyDescent="0.35">
      <c r="D364" s="2"/>
      <c r="E364" s="2"/>
      <c r="F364" s="2"/>
      <c r="K364" s="5"/>
      <c r="L364" s="5"/>
      <c r="M364" s="5"/>
      <c r="N364" s="5"/>
    </row>
    <row r="365" spans="4:14" ht="15.75" customHeight="1" x14ac:dyDescent="0.35">
      <c r="D365" s="2"/>
      <c r="E365" s="2"/>
      <c r="F365" s="2"/>
      <c r="K365" s="5"/>
      <c r="L365" s="5"/>
      <c r="M365" s="5"/>
      <c r="N365" s="5"/>
    </row>
    <row r="366" spans="4:14" ht="15.75" customHeight="1" x14ac:dyDescent="0.35">
      <c r="D366" s="2"/>
      <c r="E366" s="2"/>
      <c r="F366" s="2"/>
      <c r="K366" s="5"/>
      <c r="L366" s="5"/>
      <c r="M366" s="5"/>
      <c r="N366" s="5"/>
    </row>
    <row r="367" spans="4:14" ht="15.75" customHeight="1" x14ac:dyDescent="0.35">
      <c r="D367" s="2"/>
      <c r="E367" s="2"/>
      <c r="F367" s="2"/>
      <c r="K367" s="5"/>
      <c r="L367" s="5"/>
      <c r="M367" s="5"/>
      <c r="N367" s="5"/>
    </row>
    <row r="368" spans="4:14" ht="15.75" customHeight="1" x14ac:dyDescent="0.35">
      <c r="D368" s="2"/>
      <c r="E368" s="2"/>
      <c r="F368" s="2"/>
      <c r="K368" s="5"/>
      <c r="L368" s="5"/>
      <c r="M368" s="5"/>
      <c r="N368" s="5"/>
    </row>
    <row r="369" spans="4:14" ht="15.75" customHeight="1" x14ac:dyDescent="0.35">
      <c r="D369" s="2"/>
      <c r="E369" s="2"/>
      <c r="F369" s="2"/>
      <c r="K369" s="5"/>
      <c r="L369" s="5"/>
      <c r="M369" s="5"/>
      <c r="N369" s="5"/>
    </row>
    <row r="370" spans="4:14" ht="15.75" customHeight="1" x14ac:dyDescent="0.35">
      <c r="D370" s="2"/>
      <c r="E370" s="2"/>
      <c r="F370" s="2"/>
      <c r="K370" s="5"/>
      <c r="L370" s="5"/>
      <c r="M370" s="5"/>
      <c r="N370" s="5"/>
    </row>
    <row r="371" spans="4:14" ht="15.75" customHeight="1" x14ac:dyDescent="0.35">
      <c r="D371" s="2"/>
      <c r="E371" s="2"/>
      <c r="F371" s="2"/>
      <c r="K371" s="5"/>
      <c r="L371" s="5"/>
      <c r="M371" s="5"/>
      <c r="N371" s="5"/>
    </row>
    <row r="372" spans="4:14" ht="15.75" customHeight="1" x14ac:dyDescent="0.35">
      <c r="D372" s="2"/>
      <c r="E372" s="2"/>
      <c r="F372" s="2"/>
      <c r="K372" s="5"/>
      <c r="L372" s="5"/>
      <c r="M372" s="5"/>
      <c r="N372" s="5"/>
    </row>
    <row r="373" spans="4:14" ht="15.75" customHeight="1" x14ac:dyDescent="0.35">
      <c r="D373" s="2"/>
      <c r="E373" s="2"/>
      <c r="F373" s="2"/>
      <c r="K373" s="5"/>
      <c r="L373" s="5"/>
      <c r="M373" s="5"/>
      <c r="N373" s="5"/>
    </row>
    <row r="374" spans="4:14" ht="15.75" customHeight="1" x14ac:dyDescent="0.35">
      <c r="D374" s="2"/>
      <c r="E374" s="2"/>
      <c r="F374" s="2"/>
      <c r="K374" s="5"/>
      <c r="L374" s="5"/>
      <c r="M374" s="5"/>
      <c r="N374" s="5"/>
    </row>
    <row r="375" spans="4:14" ht="15.75" customHeight="1" x14ac:dyDescent="0.35">
      <c r="D375" s="2"/>
      <c r="E375" s="2"/>
      <c r="F375" s="2"/>
      <c r="K375" s="5"/>
      <c r="L375" s="5"/>
      <c r="M375" s="5"/>
      <c r="N375" s="5"/>
    </row>
    <row r="376" spans="4:14" ht="15.75" customHeight="1" x14ac:dyDescent="0.35">
      <c r="D376" s="2"/>
      <c r="E376" s="2"/>
      <c r="F376" s="2"/>
      <c r="K376" s="5"/>
      <c r="L376" s="5"/>
      <c r="M376" s="5"/>
      <c r="N376" s="5"/>
    </row>
    <row r="377" spans="4:14" ht="15.75" customHeight="1" x14ac:dyDescent="0.35">
      <c r="D377" s="2"/>
      <c r="E377" s="2"/>
      <c r="F377" s="2"/>
      <c r="K377" s="5"/>
      <c r="L377" s="5"/>
      <c r="M377" s="5"/>
      <c r="N377" s="5"/>
    </row>
    <row r="378" spans="4:14" ht="15.75" customHeight="1" x14ac:dyDescent="0.35">
      <c r="D378" s="2"/>
      <c r="E378" s="2"/>
      <c r="F378" s="2"/>
      <c r="K378" s="5"/>
      <c r="L378" s="5"/>
      <c r="M378" s="5"/>
      <c r="N378" s="5"/>
    </row>
    <row r="379" spans="4:14" ht="15.75" customHeight="1" x14ac:dyDescent="0.35">
      <c r="D379" s="2"/>
      <c r="E379" s="2"/>
      <c r="F379" s="2"/>
      <c r="K379" s="5"/>
      <c r="L379" s="5"/>
      <c r="M379" s="5"/>
      <c r="N379" s="5"/>
    </row>
    <row r="380" spans="4:14" ht="15.75" customHeight="1" x14ac:dyDescent="0.35">
      <c r="D380" s="2"/>
      <c r="E380" s="2"/>
      <c r="F380" s="2"/>
      <c r="K380" s="5"/>
      <c r="L380" s="5"/>
      <c r="M380" s="5"/>
      <c r="N380" s="5"/>
    </row>
    <row r="381" spans="4:14" ht="15.75" customHeight="1" x14ac:dyDescent="0.35">
      <c r="D381" s="2"/>
      <c r="E381" s="2"/>
      <c r="F381" s="2"/>
      <c r="K381" s="5"/>
      <c r="L381" s="5"/>
      <c r="M381" s="5"/>
      <c r="N381" s="5"/>
    </row>
    <row r="382" spans="4:14" ht="15.75" customHeight="1" x14ac:dyDescent="0.35">
      <c r="D382" s="2"/>
      <c r="E382" s="2"/>
      <c r="F382" s="2"/>
      <c r="K382" s="5"/>
      <c r="L382" s="5"/>
      <c r="M382" s="5"/>
      <c r="N382" s="5"/>
    </row>
    <row r="383" spans="4:14" ht="15.75" customHeight="1" x14ac:dyDescent="0.35">
      <c r="D383" s="2"/>
      <c r="E383" s="2"/>
      <c r="F383" s="2"/>
      <c r="K383" s="5"/>
      <c r="L383" s="5"/>
      <c r="M383" s="5"/>
      <c r="N383" s="5"/>
    </row>
    <row r="384" spans="4:14" ht="15.75" customHeight="1" x14ac:dyDescent="0.35">
      <c r="D384" s="2"/>
      <c r="E384" s="2"/>
      <c r="F384" s="2"/>
      <c r="K384" s="5"/>
      <c r="L384" s="5"/>
      <c r="M384" s="5"/>
      <c r="N384" s="5"/>
    </row>
    <row r="385" spans="4:14" ht="15.75" customHeight="1" x14ac:dyDescent="0.35">
      <c r="D385" s="2"/>
      <c r="E385" s="2"/>
      <c r="F385" s="2"/>
      <c r="K385" s="5"/>
      <c r="L385" s="5"/>
      <c r="M385" s="5"/>
      <c r="N385" s="5"/>
    </row>
    <row r="386" spans="4:14" ht="15.75" customHeight="1" x14ac:dyDescent="0.35">
      <c r="D386" s="2"/>
      <c r="E386" s="2"/>
      <c r="F386" s="2"/>
      <c r="K386" s="5"/>
      <c r="L386" s="5"/>
      <c r="M386" s="5"/>
      <c r="N386" s="5"/>
    </row>
    <row r="387" spans="4:14" ht="15.75" customHeight="1" x14ac:dyDescent="0.35">
      <c r="D387" s="2"/>
      <c r="E387" s="2"/>
      <c r="F387" s="2"/>
      <c r="K387" s="5"/>
      <c r="L387" s="5"/>
      <c r="M387" s="5"/>
      <c r="N387" s="5"/>
    </row>
    <row r="388" spans="4:14" ht="15.75" customHeight="1" x14ac:dyDescent="0.35">
      <c r="D388" s="2"/>
      <c r="E388" s="2"/>
      <c r="F388" s="2"/>
      <c r="K388" s="5"/>
      <c r="L388" s="5"/>
      <c r="M388" s="5"/>
      <c r="N388" s="5"/>
    </row>
    <row r="389" spans="4:14" ht="15.75" customHeight="1" x14ac:dyDescent="0.35">
      <c r="D389" s="2"/>
      <c r="E389" s="2"/>
      <c r="F389" s="2"/>
      <c r="K389" s="5"/>
      <c r="L389" s="5"/>
      <c r="M389" s="5"/>
      <c r="N389" s="5"/>
    </row>
    <row r="390" spans="4:14" ht="15.75" customHeight="1" x14ac:dyDescent="0.35">
      <c r="D390" s="2"/>
      <c r="E390" s="2"/>
      <c r="F390" s="2"/>
      <c r="K390" s="5"/>
      <c r="L390" s="5"/>
      <c r="M390" s="5"/>
      <c r="N390" s="5"/>
    </row>
    <row r="391" spans="4:14" ht="15.75" customHeight="1" x14ac:dyDescent="0.35">
      <c r="D391" s="2"/>
      <c r="E391" s="2"/>
      <c r="F391" s="2"/>
      <c r="K391" s="5"/>
      <c r="L391" s="5"/>
      <c r="M391" s="5"/>
      <c r="N391" s="5"/>
    </row>
    <row r="392" spans="4:14" ht="15.75" customHeight="1" x14ac:dyDescent="0.35">
      <c r="D392" s="2"/>
      <c r="E392" s="2"/>
      <c r="F392" s="2"/>
      <c r="K392" s="5"/>
      <c r="L392" s="5"/>
      <c r="M392" s="5"/>
      <c r="N392" s="5"/>
    </row>
    <row r="393" spans="4:14" ht="15.75" customHeight="1" x14ac:dyDescent="0.35">
      <c r="D393" s="2"/>
      <c r="E393" s="2"/>
      <c r="F393" s="2"/>
      <c r="K393" s="5"/>
      <c r="L393" s="5"/>
      <c r="M393" s="5"/>
      <c r="N393" s="5"/>
    </row>
    <row r="394" spans="4:14" ht="15.75" customHeight="1" x14ac:dyDescent="0.35">
      <c r="D394" s="2"/>
      <c r="E394" s="2"/>
      <c r="F394" s="2"/>
      <c r="K394" s="5"/>
      <c r="L394" s="5"/>
      <c r="M394" s="5"/>
      <c r="N394" s="5"/>
    </row>
    <row r="395" spans="4:14" ht="15.75" customHeight="1" x14ac:dyDescent="0.35">
      <c r="D395" s="2"/>
      <c r="E395" s="2"/>
      <c r="F395" s="2"/>
      <c r="K395" s="5"/>
      <c r="L395" s="5"/>
      <c r="M395" s="5"/>
      <c r="N395" s="5"/>
    </row>
    <row r="396" spans="4:14" ht="15.75" customHeight="1" x14ac:dyDescent="0.35">
      <c r="D396" s="2"/>
      <c r="E396" s="2"/>
      <c r="F396" s="2"/>
      <c r="K396" s="5"/>
      <c r="L396" s="5"/>
      <c r="M396" s="5"/>
      <c r="N396" s="5"/>
    </row>
    <row r="397" spans="4:14" ht="15.75" customHeight="1" x14ac:dyDescent="0.35">
      <c r="D397" s="2"/>
      <c r="E397" s="2"/>
      <c r="F397" s="2"/>
      <c r="K397" s="5"/>
      <c r="L397" s="5"/>
      <c r="M397" s="5"/>
      <c r="N397" s="5"/>
    </row>
    <row r="398" spans="4:14" ht="15.75" customHeight="1" x14ac:dyDescent="0.35">
      <c r="D398" s="2"/>
      <c r="E398" s="2"/>
      <c r="F398" s="2"/>
      <c r="K398" s="5"/>
      <c r="L398" s="5"/>
      <c r="M398" s="5"/>
      <c r="N398" s="5"/>
    </row>
    <row r="399" spans="4:14" ht="15.75" customHeight="1" x14ac:dyDescent="0.35">
      <c r="D399" s="2"/>
      <c r="E399" s="2"/>
      <c r="F399" s="2"/>
      <c r="K399" s="5"/>
      <c r="L399" s="5"/>
      <c r="M399" s="5"/>
      <c r="N399" s="5"/>
    </row>
    <row r="400" spans="4:14" ht="15.75" customHeight="1" x14ac:dyDescent="0.35">
      <c r="D400" s="2"/>
      <c r="E400" s="2"/>
      <c r="F400" s="2"/>
      <c r="K400" s="5"/>
      <c r="L400" s="5"/>
      <c r="M400" s="5"/>
      <c r="N400" s="5"/>
    </row>
    <row r="401" spans="4:14" ht="15.75" customHeight="1" x14ac:dyDescent="0.35">
      <c r="D401" s="2"/>
      <c r="E401" s="2"/>
      <c r="F401" s="2"/>
      <c r="K401" s="5"/>
      <c r="L401" s="5"/>
      <c r="M401" s="5"/>
      <c r="N401" s="5"/>
    </row>
    <row r="402" spans="4:14" ht="15.75" customHeight="1" x14ac:dyDescent="0.35">
      <c r="D402" s="2"/>
      <c r="E402" s="2"/>
      <c r="F402" s="2"/>
      <c r="K402" s="5"/>
      <c r="L402" s="5"/>
      <c r="M402" s="5"/>
      <c r="N402" s="5"/>
    </row>
    <row r="403" spans="4:14" ht="15.75" customHeight="1" x14ac:dyDescent="0.35">
      <c r="D403" s="2"/>
      <c r="E403" s="2"/>
      <c r="F403" s="2"/>
      <c r="K403" s="5"/>
      <c r="L403" s="5"/>
      <c r="M403" s="5"/>
      <c r="N403" s="5"/>
    </row>
    <row r="404" spans="4:14" ht="15.75" customHeight="1" x14ac:dyDescent="0.35">
      <c r="D404" s="2"/>
      <c r="E404" s="2"/>
      <c r="F404" s="2"/>
      <c r="K404" s="5"/>
      <c r="L404" s="5"/>
      <c r="M404" s="5"/>
      <c r="N404" s="5"/>
    </row>
    <row r="405" spans="4:14" ht="15.75" customHeight="1" x14ac:dyDescent="0.35">
      <c r="D405" s="2"/>
      <c r="E405" s="2"/>
      <c r="F405" s="2"/>
      <c r="K405" s="5"/>
      <c r="L405" s="5"/>
      <c r="M405" s="5"/>
      <c r="N405" s="5"/>
    </row>
    <row r="406" spans="4:14" ht="15.75" customHeight="1" x14ac:dyDescent="0.35">
      <c r="D406" s="2"/>
      <c r="E406" s="2"/>
      <c r="F406" s="2"/>
      <c r="K406" s="5"/>
      <c r="L406" s="5"/>
      <c r="M406" s="5"/>
      <c r="N406" s="5"/>
    </row>
    <row r="407" spans="4:14" ht="15.75" customHeight="1" x14ac:dyDescent="0.35">
      <c r="D407" s="2"/>
      <c r="E407" s="2"/>
      <c r="F407" s="2"/>
      <c r="K407" s="5"/>
      <c r="L407" s="5"/>
      <c r="M407" s="5"/>
      <c r="N407" s="5"/>
    </row>
    <row r="408" spans="4:14" ht="15.75" customHeight="1" x14ac:dyDescent="0.35">
      <c r="D408" s="2"/>
      <c r="E408" s="2"/>
      <c r="F408" s="2"/>
      <c r="K408" s="5"/>
      <c r="L408" s="5"/>
      <c r="M408" s="5"/>
      <c r="N408" s="5"/>
    </row>
    <row r="409" spans="4:14" ht="15.75" customHeight="1" x14ac:dyDescent="0.35">
      <c r="D409" s="2"/>
      <c r="E409" s="2"/>
      <c r="F409" s="2"/>
      <c r="K409" s="5"/>
      <c r="L409" s="5"/>
      <c r="M409" s="5"/>
      <c r="N409" s="5"/>
    </row>
    <row r="410" spans="4:14" ht="15.75" customHeight="1" x14ac:dyDescent="0.35">
      <c r="D410" s="2"/>
      <c r="E410" s="2"/>
      <c r="F410" s="2"/>
      <c r="K410" s="5"/>
      <c r="L410" s="5"/>
      <c r="M410" s="5"/>
      <c r="N410" s="5"/>
    </row>
    <row r="411" spans="4:14" ht="15.75" customHeight="1" x14ac:dyDescent="0.35">
      <c r="D411" s="2"/>
      <c r="E411" s="2"/>
      <c r="F411" s="2"/>
      <c r="K411" s="5"/>
      <c r="L411" s="5"/>
      <c r="M411" s="5"/>
      <c r="N411" s="5"/>
    </row>
    <row r="412" spans="4:14" ht="15.75" customHeight="1" x14ac:dyDescent="0.35">
      <c r="D412" s="2"/>
      <c r="E412" s="2"/>
      <c r="F412" s="2"/>
      <c r="K412" s="5"/>
      <c r="L412" s="5"/>
      <c r="M412" s="5"/>
      <c r="N412" s="5"/>
    </row>
    <row r="413" spans="4:14" ht="15.75" customHeight="1" x14ac:dyDescent="0.35">
      <c r="D413" s="2"/>
      <c r="E413" s="2"/>
      <c r="F413" s="2"/>
      <c r="K413" s="5"/>
      <c r="L413" s="5"/>
      <c r="M413" s="5"/>
      <c r="N413" s="5"/>
    </row>
    <row r="414" spans="4:14" ht="15.75" customHeight="1" x14ac:dyDescent="0.35">
      <c r="D414" s="2"/>
      <c r="E414" s="2"/>
      <c r="F414" s="2"/>
      <c r="K414" s="5"/>
      <c r="L414" s="5"/>
      <c r="M414" s="5"/>
      <c r="N414" s="5"/>
    </row>
    <row r="415" spans="4:14" ht="15.75" customHeight="1" x14ac:dyDescent="0.35">
      <c r="D415" s="2"/>
      <c r="E415" s="2"/>
      <c r="F415" s="2"/>
      <c r="K415" s="5"/>
      <c r="L415" s="5"/>
      <c r="M415" s="5"/>
      <c r="N415" s="5"/>
    </row>
    <row r="416" spans="4:14" ht="15.75" customHeight="1" x14ac:dyDescent="0.35">
      <c r="D416" s="2"/>
      <c r="E416" s="2"/>
      <c r="F416" s="2"/>
      <c r="K416" s="5"/>
      <c r="L416" s="5"/>
      <c r="M416" s="5"/>
      <c r="N416" s="5"/>
    </row>
    <row r="417" spans="4:14" ht="15.75" customHeight="1" x14ac:dyDescent="0.35">
      <c r="D417" s="2"/>
      <c r="E417" s="2"/>
      <c r="F417" s="2"/>
      <c r="K417" s="5"/>
      <c r="L417" s="5"/>
      <c r="M417" s="5"/>
      <c r="N417" s="5"/>
    </row>
    <row r="418" spans="4:14" ht="15.75" customHeight="1" x14ac:dyDescent="0.35">
      <c r="D418" s="2"/>
      <c r="E418" s="2"/>
      <c r="F418" s="2"/>
      <c r="K418" s="5"/>
      <c r="L418" s="5"/>
      <c r="M418" s="5"/>
      <c r="N418" s="5"/>
    </row>
    <row r="419" spans="4:14" ht="15.75" customHeight="1" x14ac:dyDescent="0.35">
      <c r="D419" s="2"/>
      <c r="E419" s="2"/>
      <c r="F419" s="2"/>
      <c r="K419" s="5"/>
      <c r="L419" s="5"/>
      <c r="M419" s="5"/>
      <c r="N419" s="5"/>
    </row>
    <row r="420" spans="4:14" ht="15.75" customHeight="1" x14ac:dyDescent="0.35">
      <c r="D420" s="2"/>
      <c r="E420" s="2"/>
      <c r="F420" s="2"/>
      <c r="K420" s="5"/>
      <c r="L420" s="5"/>
      <c r="M420" s="5"/>
      <c r="N420" s="5"/>
    </row>
    <row r="421" spans="4:14" ht="15.75" customHeight="1" x14ac:dyDescent="0.35">
      <c r="D421" s="2"/>
      <c r="E421" s="2"/>
      <c r="F421" s="2"/>
      <c r="K421" s="5"/>
      <c r="L421" s="5"/>
      <c r="M421" s="5"/>
      <c r="N421" s="5"/>
    </row>
    <row r="422" spans="4:14" ht="15.75" customHeight="1" x14ac:dyDescent="0.35">
      <c r="D422" s="2"/>
      <c r="E422" s="2"/>
      <c r="F422" s="2"/>
      <c r="K422" s="5"/>
      <c r="L422" s="5"/>
      <c r="M422" s="5"/>
      <c r="N422" s="5"/>
    </row>
    <row r="423" spans="4:14" ht="15.75" customHeight="1" x14ac:dyDescent="0.35">
      <c r="D423" s="2"/>
      <c r="E423" s="2"/>
      <c r="F423" s="2"/>
      <c r="K423" s="5"/>
      <c r="L423" s="5"/>
      <c r="M423" s="5"/>
      <c r="N423" s="5"/>
    </row>
    <row r="424" spans="4:14" ht="15.75" customHeight="1" x14ac:dyDescent="0.35">
      <c r="D424" s="2"/>
      <c r="E424" s="2"/>
      <c r="F424" s="2"/>
      <c r="K424" s="5"/>
      <c r="L424" s="5"/>
      <c r="M424" s="5"/>
      <c r="N424" s="5"/>
    </row>
    <row r="425" spans="4:14" ht="15.75" customHeight="1" x14ac:dyDescent="0.35">
      <c r="D425" s="2"/>
      <c r="E425" s="2"/>
      <c r="F425" s="2"/>
      <c r="K425" s="5"/>
      <c r="L425" s="5"/>
      <c r="M425" s="5"/>
      <c r="N425" s="5"/>
    </row>
    <row r="426" spans="4:14" ht="15.75" customHeight="1" x14ac:dyDescent="0.35">
      <c r="D426" s="2"/>
      <c r="E426" s="2"/>
      <c r="F426" s="2"/>
      <c r="K426" s="5"/>
      <c r="L426" s="5"/>
      <c r="M426" s="5"/>
      <c r="N426" s="5"/>
    </row>
    <row r="427" spans="4:14" ht="15.75" customHeight="1" x14ac:dyDescent="0.35">
      <c r="D427" s="2"/>
      <c r="E427" s="2"/>
      <c r="F427" s="2"/>
      <c r="K427" s="5"/>
      <c r="L427" s="5"/>
      <c r="M427" s="5"/>
      <c r="N427" s="5"/>
    </row>
    <row r="428" spans="4:14" ht="15.75" customHeight="1" x14ac:dyDescent="0.35">
      <c r="D428" s="2"/>
      <c r="E428" s="2"/>
      <c r="F428" s="2"/>
      <c r="K428" s="5"/>
      <c r="L428" s="5"/>
      <c r="M428" s="5"/>
      <c r="N428" s="5"/>
    </row>
    <row r="429" spans="4:14" ht="15.75" customHeight="1" x14ac:dyDescent="0.35">
      <c r="D429" s="2"/>
      <c r="E429" s="2"/>
      <c r="F429" s="2"/>
      <c r="K429" s="5"/>
      <c r="L429" s="5"/>
      <c r="M429" s="5"/>
      <c r="N429" s="5"/>
    </row>
    <row r="430" spans="4:14" ht="15.75" customHeight="1" x14ac:dyDescent="0.35">
      <c r="D430" s="2"/>
      <c r="E430" s="2"/>
      <c r="F430" s="2"/>
      <c r="K430" s="5"/>
      <c r="L430" s="5"/>
      <c r="M430" s="5"/>
      <c r="N430" s="5"/>
    </row>
    <row r="431" spans="4:14" ht="15.75" customHeight="1" x14ac:dyDescent="0.35">
      <c r="D431" s="2"/>
      <c r="E431" s="2"/>
      <c r="F431" s="2"/>
      <c r="K431" s="5"/>
      <c r="L431" s="5"/>
      <c r="M431" s="5"/>
      <c r="N431" s="5"/>
    </row>
    <row r="432" spans="4:14" ht="15.75" customHeight="1" x14ac:dyDescent="0.35">
      <c r="D432" s="2"/>
      <c r="E432" s="2"/>
      <c r="F432" s="2"/>
      <c r="K432" s="5"/>
      <c r="L432" s="5"/>
      <c r="M432" s="5"/>
      <c r="N432" s="5"/>
    </row>
    <row r="433" spans="4:14" ht="15.75" customHeight="1" x14ac:dyDescent="0.35">
      <c r="D433" s="2"/>
      <c r="E433" s="2"/>
      <c r="F433" s="2"/>
      <c r="K433" s="5"/>
      <c r="L433" s="5"/>
      <c r="M433" s="5"/>
      <c r="N433" s="5"/>
    </row>
    <row r="434" spans="4:14" ht="15.75" customHeight="1" x14ac:dyDescent="0.35">
      <c r="D434" s="2"/>
      <c r="E434" s="2"/>
      <c r="F434" s="2"/>
      <c r="K434" s="5"/>
      <c r="L434" s="5"/>
      <c r="M434" s="5"/>
      <c r="N434" s="5"/>
    </row>
    <row r="435" spans="4:14" ht="15.75" customHeight="1" x14ac:dyDescent="0.35">
      <c r="D435" s="2"/>
      <c r="E435" s="2"/>
      <c r="F435" s="2"/>
      <c r="K435" s="5"/>
      <c r="L435" s="5"/>
      <c r="M435" s="5"/>
      <c r="N435" s="5"/>
    </row>
    <row r="436" spans="4:14" ht="15.75" customHeight="1" x14ac:dyDescent="0.35">
      <c r="D436" s="2"/>
      <c r="E436" s="2"/>
      <c r="F436" s="2"/>
      <c r="K436" s="5"/>
      <c r="L436" s="5"/>
      <c r="M436" s="5"/>
      <c r="N436" s="5"/>
    </row>
    <row r="437" spans="4:14" ht="15.75" customHeight="1" x14ac:dyDescent="0.35">
      <c r="D437" s="2"/>
      <c r="E437" s="2"/>
      <c r="F437" s="2"/>
      <c r="K437" s="5"/>
      <c r="L437" s="5"/>
      <c r="M437" s="5"/>
      <c r="N437" s="5"/>
    </row>
    <row r="438" spans="4:14" ht="15.75" customHeight="1" x14ac:dyDescent="0.35">
      <c r="D438" s="2"/>
      <c r="E438" s="2"/>
      <c r="F438" s="2"/>
      <c r="K438" s="5"/>
      <c r="L438" s="5"/>
      <c r="M438" s="5"/>
      <c r="N438" s="5"/>
    </row>
    <row r="439" spans="4:14" ht="15.75" customHeight="1" x14ac:dyDescent="0.35">
      <c r="D439" s="2"/>
      <c r="E439" s="2"/>
      <c r="F439" s="2"/>
      <c r="K439" s="5"/>
      <c r="L439" s="5"/>
      <c r="M439" s="5"/>
      <c r="N439" s="5"/>
    </row>
    <row r="440" spans="4:14" ht="15.75" customHeight="1" x14ac:dyDescent="0.35">
      <c r="D440" s="2"/>
      <c r="E440" s="2"/>
      <c r="F440" s="2"/>
      <c r="K440" s="5"/>
      <c r="L440" s="5"/>
      <c r="M440" s="5"/>
      <c r="N440" s="5"/>
    </row>
    <row r="441" spans="4:14" ht="15.75" customHeight="1" x14ac:dyDescent="0.35">
      <c r="D441" s="2"/>
      <c r="E441" s="2"/>
      <c r="F441" s="2"/>
      <c r="K441" s="5"/>
      <c r="L441" s="5"/>
      <c r="M441" s="5"/>
      <c r="N441" s="5"/>
    </row>
    <row r="442" spans="4:14" ht="15.75" customHeight="1" x14ac:dyDescent="0.35">
      <c r="D442" s="2"/>
      <c r="E442" s="2"/>
      <c r="F442" s="2"/>
      <c r="K442" s="5"/>
      <c r="L442" s="5"/>
      <c r="M442" s="5"/>
      <c r="N442" s="5"/>
    </row>
    <row r="443" spans="4:14" ht="15.75" customHeight="1" x14ac:dyDescent="0.35">
      <c r="D443" s="2"/>
      <c r="E443" s="2"/>
      <c r="F443" s="2"/>
      <c r="K443" s="5"/>
      <c r="L443" s="5"/>
      <c r="M443" s="5"/>
      <c r="N443" s="5"/>
    </row>
    <row r="444" spans="4:14" ht="15.75" customHeight="1" x14ac:dyDescent="0.35">
      <c r="D444" s="2"/>
      <c r="E444" s="2"/>
      <c r="F444" s="2"/>
      <c r="K444" s="5"/>
      <c r="L444" s="5"/>
      <c r="M444" s="5"/>
      <c r="N444" s="5"/>
    </row>
    <row r="445" spans="4:14" ht="15.75" customHeight="1" x14ac:dyDescent="0.35">
      <c r="D445" s="2"/>
      <c r="E445" s="2"/>
      <c r="F445" s="2"/>
      <c r="K445" s="5"/>
      <c r="L445" s="5"/>
      <c r="M445" s="5"/>
      <c r="N445" s="5"/>
    </row>
    <row r="446" spans="4:14" ht="15.75" customHeight="1" x14ac:dyDescent="0.35">
      <c r="D446" s="2"/>
      <c r="E446" s="2"/>
      <c r="F446" s="2"/>
      <c r="K446" s="5"/>
      <c r="L446" s="5"/>
      <c r="M446" s="5"/>
      <c r="N446" s="5"/>
    </row>
    <row r="447" spans="4:14" ht="15.75" customHeight="1" x14ac:dyDescent="0.35">
      <c r="D447" s="2"/>
      <c r="E447" s="2"/>
      <c r="F447" s="2"/>
      <c r="K447" s="5"/>
      <c r="L447" s="5"/>
      <c r="M447" s="5"/>
      <c r="N447" s="5"/>
    </row>
    <row r="448" spans="4:14" ht="15.75" customHeight="1" x14ac:dyDescent="0.35">
      <c r="D448" s="2"/>
      <c r="E448" s="2"/>
      <c r="F448" s="2"/>
      <c r="K448" s="5"/>
      <c r="L448" s="5"/>
      <c r="M448" s="5"/>
      <c r="N448" s="5"/>
    </row>
    <row r="449" spans="4:14" ht="15.75" customHeight="1" x14ac:dyDescent="0.35">
      <c r="D449" s="2"/>
      <c r="E449" s="2"/>
      <c r="F449" s="2"/>
      <c r="K449" s="5"/>
      <c r="L449" s="5"/>
      <c r="M449" s="5"/>
      <c r="N449" s="5"/>
    </row>
    <row r="450" spans="4:14" ht="15.75" customHeight="1" x14ac:dyDescent="0.35">
      <c r="D450" s="2"/>
      <c r="E450" s="2"/>
      <c r="F450" s="2"/>
      <c r="K450" s="5"/>
      <c r="L450" s="5"/>
      <c r="M450" s="5"/>
      <c r="N450" s="5"/>
    </row>
    <row r="451" spans="4:14" ht="15.75" customHeight="1" x14ac:dyDescent="0.35">
      <c r="D451" s="2"/>
      <c r="E451" s="2"/>
      <c r="F451" s="2"/>
      <c r="K451" s="5"/>
      <c r="L451" s="5"/>
      <c r="M451" s="5"/>
      <c r="N451" s="5"/>
    </row>
    <row r="452" spans="4:14" ht="15.75" customHeight="1" x14ac:dyDescent="0.35">
      <c r="D452" s="2"/>
      <c r="E452" s="2"/>
      <c r="F452" s="2"/>
      <c r="K452" s="5"/>
      <c r="L452" s="5"/>
      <c r="M452" s="5"/>
      <c r="N452" s="5"/>
    </row>
    <row r="453" spans="4:14" ht="15.75" customHeight="1" x14ac:dyDescent="0.35">
      <c r="D453" s="2"/>
      <c r="E453" s="2"/>
      <c r="F453" s="2"/>
      <c r="K453" s="5"/>
      <c r="L453" s="5"/>
      <c r="M453" s="5"/>
      <c r="N453" s="5"/>
    </row>
    <row r="454" spans="4:14" ht="15.75" customHeight="1" x14ac:dyDescent="0.35">
      <c r="D454" s="2"/>
      <c r="E454" s="2"/>
      <c r="F454" s="2"/>
      <c r="K454" s="5"/>
      <c r="L454" s="5"/>
      <c r="M454" s="5"/>
      <c r="N454" s="5"/>
    </row>
    <row r="455" spans="4:14" ht="15.75" customHeight="1" x14ac:dyDescent="0.35">
      <c r="D455" s="2"/>
      <c r="E455" s="2"/>
      <c r="F455" s="2"/>
      <c r="K455" s="5"/>
      <c r="L455" s="5"/>
      <c r="M455" s="5"/>
      <c r="N455" s="5"/>
    </row>
    <row r="456" spans="4:14" ht="15.75" customHeight="1" x14ac:dyDescent="0.35">
      <c r="D456" s="2"/>
      <c r="E456" s="2"/>
      <c r="F456" s="2"/>
      <c r="K456" s="5"/>
      <c r="L456" s="5"/>
      <c r="M456" s="5"/>
      <c r="N456" s="5"/>
    </row>
    <row r="457" spans="4:14" ht="15.75" customHeight="1" x14ac:dyDescent="0.35">
      <c r="D457" s="2"/>
      <c r="E457" s="2"/>
      <c r="F457" s="2"/>
      <c r="K457" s="5"/>
      <c r="L457" s="5"/>
      <c r="M457" s="5"/>
      <c r="N457" s="5"/>
    </row>
    <row r="458" spans="4:14" ht="15.75" customHeight="1" x14ac:dyDescent="0.35">
      <c r="D458" s="2"/>
      <c r="E458" s="2"/>
      <c r="F458" s="2"/>
      <c r="K458" s="5"/>
      <c r="L458" s="5"/>
      <c r="M458" s="5"/>
      <c r="N458" s="5"/>
    </row>
    <row r="459" spans="4:14" ht="15.75" customHeight="1" x14ac:dyDescent="0.35">
      <c r="D459" s="2"/>
      <c r="E459" s="2"/>
      <c r="F459" s="2"/>
      <c r="K459" s="5"/>
      <c r="L459" s="5"/>
      <c r="M459" s="5"/>
      <c r="N459" s="5"/>
    </row>
    <row r="460" spans="4:14" ht="15.75" customHeight="1" x14ac:dyDescent="0.35">
      <c r="D460" s="2"/>
      <c r="E460" s="2"/>
      <c r="F460" s="2"/>
      <c r="K460" s="5"/>
      <c r="L460" s="5"/>
      <c r="M460" s="5"/>
      <c r="N460" s="5"/>
    </row>
    <row r="461" spans="4:14" ht="15.75" customHeight="1" x14ac:dyDescent="0.35">
      <c r="D461" s="2"/>
      <c r="E461" s="2"/>
      <c r="F461" s="2"/>
      <c r="K461" s="5"/>
      <c r="L461" s="5"/>
      <c r="M461" s="5"/>
      <c r="N461" s="5"/>
    </row>
    <row r="462" spans="4:14" ht="15.75" customHeight="1" x14ac:dyDescent="0.35">
      <c r="D462" s="2"/>
      <c r="E462" s="2"/>
      <c r="F462" s="2"/>
      <c r="K462" s="5"/>
      <c r="L462" s="5"/>
      <c r="M462" s="5"/>
      <c r="N462" s="5"/>
    </row>
    <row r="463" spans="4:14" ht="15.75" customHeight="1" x14ac:dyDescent="0.35">
      <c r="D463" s="2"/>
      <c r="E463" s="2"/>
      <c r="F463" s="2"/>
      <c r="K463" s="5"/>
      <c r="L463" s="5"/>
      <c r="M463" s="5"/>
      <c r="N463" s="5"/>
    </row>
    <row r="464" spans="4:14" ht="15.75" customHeight="1" x14ac:dyDescent="0.35">
      <c r="D464" s="2"/>
      <c r="E464" s="2"/>
      <c r="F464" s="2"/>
      <c r="K464" s="5"/>
      <c r="L464" s="5"/>
      <c r="M464" s="5"/>
      <c r="N464" s="5"/>
    </row>
    <row r="465" spans="4:14" ht="15.75" customHeight="1" x14ac:dyDescent="0.35">
      <c r="D465" s="2"/>
      <c r="E465" s="2"/>
      <c r="F465" s="2"/>
      <c r="K465" s="5"/>
      <c r="L465" s="5"/>
      <c r="M465" s="5"/>
      <c r="N465" s="5"/>
    </row>
    <row r="466" spans="4:14" ht="15.75" customHeight="1" x14ac:dyDescent="0.35">
      <c r="D466" s="2"/>
      <c r="E466" s="2"/>
      <c r="F466" s="2"/>
      <c r="K466" s="5"/>
      <c r="L466" s="5"/>
      <c r="M466" s="5"/>
      <c r="N466" s="5"/>
    </row>
    <row r="467" spans="4:14" ht="15.75" customHeight="1" x14ac:dyDescent="0.35">
      <c r="D467" s="2"/>
      <c r="E467" s="2"/>
      <c r="F467" s="2"/>
      <c r="K467" s="5"/>
      <c r="L467" s="5"/>
      <c r="M467" s="5"/>
      <c r="N467" s="5"/>
    </row>
    <row r="468" spans="4:14" ht="15.75" customHeight="1" x14ac:dyDescent="0.35">
      <c r="D468" s="2"/>
      <c r="E468" s="2"/>
      <c r="F468" s="2"/>
      <c r="K468" s="5"/>
      <c r="L468" s="5"/>
      <c r="M468" s="5"/>
      <c r="N468" s="5"/>
    </row>
    <row r="469" spans="4:14" ht="15.75" customHeight="1" x14ac:dyDescent="0.35">
      <c r="D469" s="2"/>
      <c r="E469" s="2"/>
      <c r="F469" s="2"/>
      <c r="K469" s="5"/>
      <c r="L469" s="5"/>
      <c r="M469" s="5"/>
      <c r="N469" s="5"/>
    </row>
    <row r="470" spans="4:14" ht="15.75" customHeight="1" x14ac:dyDescent="0.35">
      <c r="D470" s="2"/>
      <c r="E470" s="2"/>
      <c r="F470" s="2"/>
      <c r="K470" s="5"/>
      <c r="L470" s="5"/>
      <c r="M470" s="5"/>
      <c r="N470" s="5"/>
    </row>
    <row r="471" spans="4:14" ht="15.75" customHeight="1" x14ac:dyDescent="0.35">
      <c r="D471" s="2"/>
      <c r="E471" s="2"/>
      <c r="F471" s="2"/>
      <c r="K471" s="5"/>
      <c r="L471" s="5"/>
      <c r="M471" s="5"/>
      <c r="N471" s="5"/>
    </row>
    <row r="472" spans="4:14" ht="15.75" customHeight="1" x14ac:dyDescent="0.35">
      <c r="D472" s="2"/>
      <c r="E472" s="2"/>
      <c r="F472" s="2"/>
      <c r="K472" s="5"/>
      <c r="L472" s="5"/>
      <c r="M472" s="5"/>
      <c r="N472" s="5"/>
    </row>
    <row r="473" spans="4:14" ht="15.75" customHeight="1" x14ac:dyDescent="0.35">
      <c r="D473" s="2"/>
      <c r="E473" s="2"/>
      <c r="F473" s="2"/>
      <c r="K473" s="5"/>
      <c r="L473" s="5"/>
      <c r="M473" s="5"/>
      <c r="N473" s="5"/>
    </row>
    <row r="474" spans="4:14" ht="15.75" customHeight="1" x14ac:dyDescent="0.35">
      <c r="D474" s="2"/>
      <c r="E474" s="2"/>
      <c r="F474" s="2"/>
      <c r="K474" s="5"/>
      <c r="L474" s="5"/>
      <c r="M474" s="5"/>
      <c r="N474" s="5"/>
    </row>
    <row r="475" spans="4:14" ht="15.75" customHeight="1" x14ac:dyDescent="0.35">
      <c r="D475" s="2"/>
      <c r="E475" s="2"/>
      <c r="F475" s="2"/>
      <c r="K475" s="5"/>
      <c r="L475" s="5"/>
      <c r="M475" s="5"/>
      <c r="N475" s="5"/>
    </row>
    <row r="476" spans="4:14" ht="15.75" customHeight="1" x14ac:dyDescent="0.35">
      <c r="D476" s="2"/>
      <c r="E476" s="2"/>
      <c r="F476" s="2"/>
      <c r="K476" s="5"/>
      <c r="L476" s="5"/>
      <c r="M476" s="5"/>
      <c r="N476" s="5"/>
    </row>
    <row r="477" spans="4:14" ht="15.75" customHeight="1" x14ac:dyDescent="0.35">
      <c r="D477" s="2"/>
      <c r="E477" s="2"/>
      <c r="F477" s="2"/>
      <c r="K477" s="5"/>
      <c r="L477" s="5"/>
      <c r="M477" s="5"/>
      <c r="N477" s="5"/>
    </row>
    <row r="478" spans="4:14" ht="15.75" customHeight="1" x14ac:dyDescent="0.35">
      <c r="D478" s="2"/>
      <c r="E478" s="2"/>
      <c r="F478" s="2"/>
      <c r="K478" s="5"/>
      <c r="L478" s="5"/>
      <c r="M478" s="5"/>
      <c r="N478" s="5"/>
    </row>
    <row r="479" spans="4:14" ht="15.75" customHeight="1" x14ac:dyDescent="0.35">
      <c r="D479" s="2"/>
      <c r="E479" s="2"/>
      <c r="F479" s="2"/>
      <c r="K479" s="5"/>
      <c r="L479" s="5"/>
      <c r="M479" s="5"/>
      <c r="N479" s="5"/>
    </row>
    <row r="480" spans="4:14" ht="15.75" customHeight="1" x14ac:dyDescent="0.35">
      <c r="D480" s="2"/>
      <c r="E480" s="2"/>
      <c r="F480" s="2"/>
      <c r="K480" s="5"/>
      <c r="L480" s="5"/>
      <c r="M480" s="5"/>
      <c r="N480" s="5"/>
    </row>
    <row r="481" spans="4:14" ht="15.75" customHeight="1" x14ac:dyDescent="0.35">
      <c r="D481" s="2"/>
      <c r="E481" s="2"/>
      <c r="F481" s="2"/>
      <c r="K481" s="5"/>
      <c r="L481" s="5"/>
      <c r="M481" s="5"/>
      <c r="N481" s="5"/>
    </row>
    <row r="482" spans="4:14" ht="15.75" customHeight="1" x14ac:dyDescent="0.35">
      <c r="D482" s="2"/>
      <c r="E482" s="2"/>
      <c r="F482" s="2"/>
      <c r="K482" s="5"/>
      <c r="L482" s="5"/>
      <c r="M482" s="5"/>
      <c r="N482" s="5"/>
    </row>
    <row r="483" spans="4:14" ht="15.75" customHeight="1" x14ac:dyDescent="0.35">
      <c r="D483" s="2"/>
      <c r="E483" s="2"/>
      <c r="F483" s="2"/>
      <c r="K483" s="5"/>
      <c r="L483" s="5"/>
      <c r="M483" s="5"/>
      <c r="N483" s="5"/>
    </row>
    <row r="484" spans="4:14" ht="15.75" customHeight="1" x14ac:dyDescent="0.35">
      <c r="D484" s="2"/>
      <c r="E484" s="2"/>
      <c r="F484" s="2"/>
      <c r="K484" s="5"/>
      <c r="L484" s="5"/>
      <c r="M484" s="5"/>
      <c r="N484" s="5"/>
    </row>
    <row r="485" spans="4:14" ht="15.75" customHeight="1" x14ac:dyDescent="0.35">
      <c r="D485" s="2"/>
      <c r="E485" s="2"/>
      <c r="F485" s="2"/>
      <c r="K485" s="5"/>
      <c r="L485" s="5"/>
      <c r="M485" s="5"/>
      <c r="N485" s="5"/>
    </row>
    <row r="486" spans="4:14" ht="15.75" customHeight="1" x14ac:dyDescent="0.35">
      <c r="D486" s="2"/>
      <c r="E486" s="2"/>
      <c r="F486" s="2"/>
      <c r="K486" s="5"/>
      <c r="L486" s="5"/>
      <c r="M486" s="5"/>
      <c r="N486" s="5"/>
    </row>
    <row r="487" spans="4:14" ht="15.75" customHeight="1" x14ac:dyDescent="0.35">
      <c r="D487" s="2"/>
      <c r="E487" s="2"/>
      <c r="F487" s="2"/>
      <c r="K487" s="5"/>
      <c r="L487" s="5"/>
      <c r="M487" s="5"/>
      <c r="N487" s="5"/>
    </row>
    <row r="488" spans="4:14" ht="15.75" customHeight="1" x14ac:dyDescent="0.35">
      <c r="D488" s="2"/>
      <c r="E488" s="2"/>
      <c r="F488" s="2"/>
      <c r="K488" s="5"/>
      <c r="L488" s="5"/>
      <c r="M488" s="5"/>
      <c r="N488" s="5"/>
    </row>
    <row r="489" spans="4:14" ht="15.75" customHeight="1" x14ac:dyDescent="0.35">
      <c r="D489" s="2"/>
      <c r="E489" s="2"/>
      <c r="F489" s="2"/>
      <c r="K489" s="5"/>
      <c r="L489" s="5"/>
      <c r="M489" s="5"/>
      <c r="N489" s="5"/>
    </row>
    <row r="490" spans="4:14" ht="15.75" customHeight="1" x14ac:dyDescent="0.35">
      <c r="D490" s="2"/>
      <c r="E490" s="2"/>
      <c r="F490" s="2"/>
      <c r="K490" s="5"/>
      <c r="L490" s="5"/>
      <c r="M490" s="5"/>
      <c r="N490" s="5"/>
    </row>
    <row r="491" spans="4:14" ht="15.75" customHeight="1" x14ac:dyDescent="0.35">
      <c r="D491" s="2"/>
      <c r="E491" s="2"/>
      <c r="F491" s="2"/>
      <c r="K491" s="5"/>
      <c r="L491" s="5"/>
      <c r="M491" s="5"/>
      <c r="N491" s="5"/>
    </row>
    <row r="492" spans="4:14" ht="15.75" customHeight="1" x14ac:dyDescent="0.35">
      <c r="D492" s="2"/>
      <c r="E492" s="2"/>
      <c r="F492" s="2"/>
      <c r="K492" s="5"/>
      <c r="L492" s="5"/>
      <c r="M492" s="5"/>
      <c r="N492" s="5"/>
    </row>
    <row r="493" spans="4:14" ht="15.75" customHeight="1" x14ac:dyDescent="0.35">
      <c r="D493" s="2"/>
      <c r="E493" s="2"/>
      <c r="F493" s="2"/>
      <c r="K493" s="5"/>
      <c r="L493" s="5"/>
      <c r="M493" s="5"/>
      <c r="N493" s="5"/>
    </row>
    <row r="494" spans="4:14" ht="15.75" customHeight="1" x14ac:dyDescent="0.35">
      <c r="D494" s="2"/>
      <c r="E494" s="2"/>
      <c r="F494" s="2"/>
      <c r="K494" s="5"/>
      <c r="L494" s="5"/>
      <c r="M494" s="5"/>
      <c r="N494" s="5"/>
    </row>
    <row r="495" spans="4:14" ht="15.75" customHeight="1" x14ac:dyDescent="0.35">
      <c r="D495" s="2"/>
      <c r="E495" s="2"/>
      <c r="F495" s="2"/>
      <c r="K495" s="5"/>
      <c r="L495" s="5"/>
      <c r="M495" s="5"/>
      <c r="N495" s="5"/>
    </row>
    <row r="496" spans="4:14" ht="15.75" customHeight="1" x14ac:dyDescent="0.35">
      <c r="D496" s="2"/>
      <c r="E496" s="2"/>
      <c r="F496" s="2"/>
      <c r="K496" s="5"/>
      <c r="L496" s="5"/>
      <c r="M496" s="5"/>
      <c r="N496" s="5"/>
    </row>
    <row r="497" spans="4:14" ht="15.75" customHeight="1" x14ac:dyDescent="0.35">
      <c r="D497" s="2"/>
      <c r="E497" s="2"/>
      <c r="F497" s="2"/>
      <c r="K497" s="5"/>
      <c r="L497" s="5"/>
      <c r="M497" s="5"/>
      <c r="N497" s="5"/>
    </row>
    <row r="498" spans="4:14" ht="15.75" customHeight="1" x14ac:dyDescent="0.35">
      <c r="D498" s="2"/>
      <c r="E498" s="2"/>
      <c r="F498" s="2"/>
      <c r="K498" s="5"/>
      <c r="L498" s="5"/>
      <c r="M498" s="5"/>
      <c r="N498" s="5"/>
    </row>
    <row r="499" spans="4:14" ht="15.75" customHeight="1" x14ac:dyDescent="0.35">
      <c r="D499" s="2"/>
      <c r="E499" s="2"/>
      <c r="F499" s="2"/>
      <c r="K499" s="5"/>
      <c r="L499" s="5"/>
      <c r="M499" s="5"/>
      <c r="N499" s="5"/>
    </row>
    <row r="500" spans="4:14" ht="15.75" customHeight="1" x14ac:dyDescent="0.35">
      <c r="D500" s="2"/>
      <c r="E500" s="2"/>
      <c r="F500" s="2"/>
      <c r="K500" s="5"/>
      <c r="L500" s="5"/>
      <c r="M500" s="5"/>
      <c r="N500" s="5"/>
    </row>
    <row r="501" spans="4:14" ht="15.75" customHeight="1" x14ac:dyDescent="0.35">
      <c r="D501" s="2"/>
      <c r="E501" s="2"/>
      <c r="F501" s="2"/>
      <c r="K501" s="5"/>
      <c r="L501" s="5"/>
      <c r="M501" s="5"/>
      <c r="N501" s="5"/>
    </row>
    <row r="502" spans="4:14" ht="15.75" customHeight="1" x14ac:dyDescent="0.35">
      <c r="D502" s="2"/>
      <c r="E502" s="2"/>
      <c r="F502" s="2"/>
      <c r="K502" s="5"/>
      <c r="L502" s="5"/>
      <c r="M502" s="5"/>
      <c r="N502" s="5"/>
    </row>
    <row r="503" spans="4:14" ht="15.75" customHeight="1" x14ac:dyDescent="0.35">
      <c r="D503" s="2"/>
      <c r="E503" s="2"/>
      <c r="F503" s="2"/>
      <c r="K503" s="5"/>
      <c r="L503" s="5"/>
      <c r="M503" s="5"/>
      <c r="N503" s="5"/>
    </row>
    <row r="504" spans="4:14" ht="15.75" customHeight="1" x14ac:dyDescent="0.35">
      <c r="D504" s="2"/>
      <c r="E504" s="2"/>
      <c r="F504" s="2"/>
      <c r="K504" s="5"/>
      <c r="L504" s="5"/>
      <c r="M504" s="5"/>
      <c r="N504" s="5"/>
    </row>
    <row r="505" spans="4:14" ht="15.75" customHeight="1" x14ac:dyDescent="0.35">
      <c r="D505" s="2"/>
      <c r="E505" s="2"/>
      <c r="F505" s="2"/>
      <c r="K505" s="5"/>
      <c r="L505" s="5"/>
      <c r="M505" s="5"/>
      <c r="N505" s="5"/>
    </row>
    <row r="506" spans="4:14" ht="15.75" customHeight="1" x14ac:dyDescent="0.35">
      <c r="D506" s="2"/>
      <c r="E506" s="2"/>
      <c r="F506" s="2"/>
      <c r="K506" s="5"/>
      <c r="L506" s="5"/>
      <c r="M506" s="5"/>
      <c r="N506" s="5"/>
    </row>
    <row r="507" spans="4:14" ht="15.75" customHeight="1" x14ac:dyDescent="0.35">
      <c r="D507" s="2"/>
      <c r="E507" s="2"/>
      <c r="F507" s="2"/>
      <c r="K507" s="5"/>
      <c r="L507" s="5"/>
      <c r="M507" s="5"/>
      <c r="N507" s="5"/>
    </row>
    <row r="508" spans="4:14" ht="15.75" customHeight="1" x14ac:dyDescent="0.35">
      <c r="D508" s="2"/>
      <c r="E508" s="2"/>
      <c r="F508" s="2"/>
      <c r="K508" s="5"/>
      <c r="L508" s="5"/>
      <c r="M508" s="5"/>
      <c r="N508" s="5"/>
    </row>
    <row r="509" spans="4:14" ht="15.75" customHeight="1" x14ac:dyDescent="0.35">
      <c r="D509" s="2"/>
      <c r="E509" s="2"/>
      <c r="F509" s="2"/>
      <c r="K509" s="5"/>
      <c r="L509" s="5"/>
      <c r="M509" s="5"/>
      <c r="N509" s="5"/>
    </row>
    <row r="510" spans="4:14" ht="15.75" customHeight="1" x14ac:dyDescent="0.35">
      <c r="D510" s="2"/>
      <c r="E510" s="2"/>
      <c r="F510" s="2"/>
      <c r="K510" s="5"/>
      <c r="L510" s="5"/>
      <c r="M510" s="5"/>
      <c r="N510" s="5"/>
    </row>
    <row r="511" spans="4:14" ht="15.75" customHeight="1" x14ac:dyDescent="0.35">
      <c r="D511" s="2"/>
      <c r="E511" s="2"/>
      <c r="F511" s="2"/>
      <c r="K511" s="5"/>
      <c r="L511" s="5"/>
      <c r="M511" s="5"/>
      <c r="N511" s="5"/>
    </row>
    <row r="512" spans="4:14" ht="15.75" customHeight="1" x14ac:dyDescent="0.35">
      <c r="D512" s="2"/>
      <c r="E512" s="2"/>
      <c r="F512" s="2"/>
      <c r="K512" s="5"/>
      <c r="L512" s="5"/>
      <c r="M512" s="5"/>
      <c r="N512" s="5"/>
    </row>
    <row r="513" spans="4:14" ht="15.75" customHeight="1" x14ac:dyDescent="0.35">
      <c r="D513" s="2"/>
      <c r="E513" s="2"/>
      <c r="F513" s="2"/>
      <c r="K513" s="5"/>
      <c r="L513" s="5"/>
      <c r="M513" s="5"/>
      <c r="N513" s="5"/>
    </row>
    <row r="514" spans="4:14" ht="15.75" customHeight="1" x14ac:dyDescent="0.35">
      <c r="D514" s="2"/>
      <c r="E514" s="2"/>
      <c r="F514" s="2"/>
      <c r="K514" s="5"/>
      <c r="L514" s="5"/>
      <c r="M514" s="5"/>
      <c r="N514" s="5"/>
    </row>
    <row r="515" spans="4:14" ht="15.75" customHeight="1" x14ac:dyDescent="0.35">
      <c r="D515" s="2"/>
      <c r="E515" s="2"/>
      <c r="F515" s="2"/>
      <c r="K515" s="5"/>
      <c r="L515" s="5"/>
      <c r="M515" s="5"/>
      <c r="N515" s="5"/>
    </row>
    <row r="516" spans="4:14" ht="15.75" customHeight="1" x14ac:dyDescent="0.35">
      <c r="D516" s="2"/>
      <c r="E516" s="2"/>
      <c r="F516" s="2"/>
      <c r="K516" s="5"/>
      <c r="L516" s="5"/>
      <c r="M516" s="5"/>
      <c r="N516" s="5"/>
    </row>
    <row r="517" spans="4:14" ht="15.75" customHeight="1" x14ac:dyDescent="0.35">
      <c r="D517" s="2"/>
      <c r="E517" s="2"/>
      <c r="F517" s="2"/>
      <c r="K517" s="5"/>
      <c r="L517" s="5"/>
      <c r="M517" s="5"/>
      <c r="N517" s="5"/>
    </row>
    <row r="518" spans="4:14" ht="15.75" customHeight="1" x14ac:dyDescent="0.35">
      <c r="D518" s="2"/>
      <c r="E518" s="2"/>
      <c r="F518" s="2"/>
      <c r="K518" s="5"/>
      <c r="L518" s="5"/>
      <c r="M518" s="5"/>
      <c r="N518" s="5"/>
    </row>
    <row r="519" spans="4:14" ht="15.75" customHeight="1" x14ac:dyDescent="0.35">
      <c r="D519" s="2"/>
      <c r="E519" s="2"/>
      <c r="F519" s="2"/>
      <c r="K519" s="5"/>
      <c r="L519" s="5"/>
      <c r="M519" s="5"/>
      <c r="N519" s="5"/>
    </row>
    <row r="520" spans="4:14" ht="15.75" customHeight="1" x14ac:dyDescent="0.35">
      <c r="D520" s="2"/>
      <c r="E520" s="2"/>
      <c r="F520" s="2"/>
      <c r="K520" s="5"/>
      <c r="L520" s="5"/>
      <c r="M520" s="5"/>
      <c r="N520" s="5"/>
    </row>
    <row r="521" spans="4:14" ht="15.75" customHeight="1" x14ac:dyDescent="0.35">
      <c r="D521" s="2"/>
      <c r="E521" s="2"/>
      <c r="F521" s="2"/>
      <c r="K521" s="5"/>
      <c r="L521" s="5"/>
      <c r="M521" s="5"/>
      <c r="N521" s="5"/>
    </row>
    <row r="522" spans="4:14" ht="15.75" customHeight="1" x14ac:dyDescent="0.35">
      <c r="D522" s="2"/>
      <c r="E522" s="2"/>
      <c r="F522" s="2"/>
      <c r="K522" s="5"/>
      <c r="L522" s="5"/>
      <c r="M522" s="5"/>
      <c r="N522" s="5"/>
    </row>
    <row r="523" spans="4:14" ht="15.75" customHeight="1" x14ac:dyDescent="0.35">
      <c r="D523" s="2"/>
      <c r="E523" s="2"/>
      <c r="F523" s="2"/>
      <c r="K523" s="5"/>
      <c r="L523" s="5"/>
      <c r="M523" s="5"/>
      <c r="N523" s="5"/>
    </row>
    <row r="524" spans="4:14" ht="15.75" customHeight="1" x14ac:dyDescent="0.35">
      <c r="D524" s="2"/>
      <c r="E524" s="2"/>
      <c r="F524" s="2"/>
      <c r="K524" s="5"/>
      <c r="L524" s="5"/>
      <c r="M524" s="5"/>
      <c r="N524" s="5"/>
    </row>
    <row r="525" spans="4:14" ht="15.75" customHeight="1" x14ac:dyDescent="0.35">
      <c r="D525" s="2"/>
      <c r="E525" s="2"/>
      <c r="F525" s="2"/>
      <c r="K525" s="5"/>
      <c r="L525" s="5"/>
      <c r="M525" s="5"/>
      <c r="N525" s="5"/>
    </row>
    <row r="526" spans="4:14" ht="15.75" customHeight="1" x14ac:dyDescent="0.35">
      <c r="D526" s="2"/>
      <c r="E526" s="2"/>
      <c r="F526" s="2"/>
      <c r="K526" s="5"/>
      <c r="L526" s="5"/>
      <c r="M526" s="5"/>
      <c r="N526" s="5"/>
    </row>
    <row r="527" spans="4:14" ht="15.75" customHeight="1" x14ac:dyDescent="0.35">
      <c r="D527" s="2"/>
      <c r="E527" s="2"/>
      <c r="F527" s="2"/>
      <c r="K527" s="5"/>
      <c r="L527" s="5"/>
      <c r="M527" s="5"/>
      <c r="N527" s="5"/>
    </row>
    <row r="528" spans="4:14" ht="15.75" customHeight="1" x14ac:dyDescent="0.35">
      <c r="D528" s="2"/>
      <c r="E528" s="2"/>
      <c r="F528" s="2"/>
      <c r="K528" s="5"/>
      <c r="L528" s="5"/>
      <c r="M528" s="5"/>
      <c r="N528" s="5"/>
    </row>
    <row r="529" spans="4:14" ht="15.75" customHeight="1" x14ac:dyDescent="0.35">
      <c r="D529" s="2"/>
      <c r="E529" s="2"/>
      <c r="F529" s="2"/>
      <c r="K529" s="5"/>
      <c r="L529" s="5"/>
      <c r="M529" s="5"/>
      <c r="N529" s="5"/>
    </row>
    <row r="530" spans="4:14" ht="15.75" customHeight="1" x14ac:dyDescent="0.35">
      <c r="D530" s="2"/>
      <c r="E530" s="2"/>
      <c r="F530" s="2"/>
      <c r="K530" s="5"/>
      <c r="L530" s="5"/>
      <c r="M530" s="5"/>
      <c r="N530" s="5"/>
    </row>
    <row r="531" spans="4:14" ht="15.75" customHeight="1" x14ac:dyDescent="0.35">
      <c r="D531" s="2"/>
      <c r="E531" s="2"/>
      <c r="F531" s="2"/>
      <c r="K531" s="5"/>
      <c r="L531" s="5"/>
      <c r="M531" s="5"/>
      <c r="N531" s="5"/>
    </row>
    <row r="532" spans="4:14" ht="15.75" customHeight="1" x14ac:dyDescent="0.35">
      <c r="D532" s="2"/>
      <c r="E532" s="2"/>
      <c r="F532" s="2"/>
      <c r="K532" s="5"/>
      <c r="L532" s="5"/>
      <c r="M532" s="5"/>
      <c r="N532" s="5"/>
    </row>
    <row r="533" spans="4:14" ht="15.75" customHeight="1" x14ac:dyDescent="0.35">
      <c r="D533" s="2"/>
      <c r="E533" s="2"/>
      <c r="F533" s="2"/>
      <c r="K533" s="5"/>
      <c r="L533" s="5"/>
      <c r="M533" s="5"/>
      <c r="N533" s="5"/>
    </row>
    <row r="534" spans="4:14" ht="15.75" customHeight="1" x14ac:dyDescent="0.35">
      <c r="D534" s="2"/>
      <c r="E534" s="2"/>
      <c r="F534" s="2"/>
      <c r="K534" s="5"/>
      <c r="L534" s="5"/>
      <c r="M534" s="5"/>
      <c r="N534" s="5"/>
    </row>
    <row r="535" spans="4:14" ht="15.75" customHeight="1" x14ac:dyDescent="0.35">
      <c r="D535" s="2"/>
      <c r="E535" s="2"/>
      <c r="F535" s="2"/>
      <c r="K535" s="5"/>
      <c r="L535" s="5"/>
      <c r="M535" s="5"/>
      <c r="N535" s="5"/>
    </row>
    <row r="536" spans="4:14" ht="15.75" customHeight="1" x14ac:dyDescent="0.35">
      <c r="D536" s="2"/>
      <c r="E536" s="2"/>
      <c r="F536" s="2"/>
      <c r="K536" s="5"/>
      <c r="L536" s="5"/>
      <c r="M536" s="5"/>
      <c r="N536" s="5"/>
    </row>
    <row r="537" spans="4:14" ht="15.75" customHeight="1" x14ac:dyDescent="0.35">
      <c r="D537" s="2"/>
      <c r="E537" s="2"/>
      <c r="F537" s="2"/>
      <c r="K537" s="5"/>
      <c r="L537" s="5"/>
      <c r="M537" s="5"/>
      <c r="N537" s="5"/>
    </row>
    <row r="538" spans="4:14" ht="15.75" customHeight="1" x14ac:dyDescent="0.35">
      <c r="D538" s="2"/>
      <c r="E538" s="2"/>
      <c r="F538" s="2"/>
      <c r="K538" s="5"/>
      <c r="L538" s="5"/>
      <c r="M538" s="5"/>
      <c r="N538" s="5"/>
    </row>
    <row r="539" spans="4:14" ht="15.75" customHeight="1" x14ac:dyDescent="0.35">
      <c r="D539" s="2"/>
      <c r="E539" s="2"/>
      <c r="F539" s="2"/>
      <c r="K539" s="5"/>
      <c r="L539" s="5"/>
      <c r="M539" s="5"/>
      <c r="N539" s="5"/>
    </row>
    <row r="540" spans="4:14" ht="15.75" customHeight="1" x14ac:dyDescent="0.35">
      <c r="D540" s="2"/>
      <c r="E540" s="2"/>
      <c r="F540" s="2"/>
      <c r="K540" s="5"/>
      <c r="L540" s="5"/>
      <c r="M540" s="5"/>
      <c r="N540" s="5"/>
    </row>
    <row r="541" spans="4:14" ht="15.75" customHeight="1" x14ac:dyDescent="0.35">
      <c r="D541" s="2"/>
      <c r="E541" s="2"/>
      <c r="F541" s="2"/>
      <c r="K541" s="5"/>
      <c r="L541" s="5"/>
      <c r="M541" s="5"/>
      <c r="N541" s="5"/>
    </row>
    <row r="542" spans="4:14" ht="15.75" customHeight="1" x14ac:dyDescent="0.35">
      <c r="D542" s="2"/>
      <c r="E542" s="2"/>
      <c r="F542" s="2"/>
      <c r="K542" s="5"/>
      <c r="L542" s="5"/>
      <c r="M542" s="5"/>
      <c r="N542" s="5"/>
    </row>
    <row r="543" spans="4:14" ht="15.75" customHeight="1" x14ac:dyDescent="0.35">
      <c r="D543" s="2"/>
      <c r="E543" s="2"/>
      <c r="F543" s="2"/>
      <c r="K543" s="5"/>
      <c r="L543" s="5"/>
      <c r="M543" s="5"/>
      <c r="N543" s="5"/>
    </row>
    <row r="544" spans="4:14" ht="15.75" customHeight="1" x14ac:dyDescent="0.35">
      <c r="D544" s="2"/>
      <c r="E544" s="2"/>
      <c r="F544" s="2"/>
      <c r="K544" s="5"/>
      <c r="L544" s="5"/>
      <c r="M544" s="5"/>
      <c r="N544" s="5"/>
    </row>
    <row r="545" spans="4:14" ht="15.75" customHeight="1" x14ac:dyDescent="0.35">
      <c r="D545" s="2"/>
      <c r="E545" s="2"/>
      <c r="F545" s="2"/>
      <c r="K545" s="5"/>
      <c r="L545" s="5"/>
      <c r="M545" s="5"/>
      <c r="N545" s="5"/>
    </row>
    <row r="546" spans="4:14" ht="15.75" customHeight="1" x14ac:dyDescent="0.35">
      <c r="D546" s="2"/>
      <c r="E546" s="2"/>
      <c r="F546" s="2"/>
      <c r="K546" s="5"/>
      <c r="L546" s="5"/>
      <c r="M546" s="5"/>
      <c r="N546" s="5"/>
    </row>
    <row r="547" spans="4:14" ht="15.75" customHeight="1" x14ac:dyDescent="0.35">
      <c r="D547" s="2"/>
      <c r="E547" s="2"/>
      <c r="F547" s="2"/>
      <c r="K547" s="5"/>
      <c r="L547" s="5"/>
      <c r="M547" s="5"/>
      <c r="N547" s="5"/>
    </row>
    <row r="548" spans="4:14" ht="15.75" customHeight="1" x14ac:dyDescent="0.35">
      <c r="D548" s="2"/>
      <c r="E548" s="2"/>
      <c r="F548" s="2"/>
      <c r="K548" s="5"/>
      <c r="L548" s="5"/>
      <c r="M548" s="5"/>
      <c r="N548" s="5"/>
    </row>
    <row r="549" spans="4:14" ht="15.75" customHeight="1" x14ac:dyDescent="0.35">
      <c r="D549" s="2"/>
      <c r="E549" s="2"/>
      <c r="F549" s="2"/>
      <c r="K549" s="5"/>
      <c r="L549" s="5"/>
      <c r="M549" s="5"/>
      <c r="N549" s="5"/>
    </row>
    <row r="550" spans="4:14" ht="15.75" customHeight="1" x14ac:dyDescent="0.35">
      <c r="D550" s="2"/>
      <c r="E550" s="2"/>
      <c r="F550" s="2"/>
      <c r="K550" s="5"/>
      <c r="L550" s="5"/>
      <c r="M550" s="5"/>
      <c r="N550" s="5"/>
    </row>
    <row r="551" spans="4:14" ht="15.75" customHeight="1" x14ac:dyDescent="0.35">
      <c r="D551" s="2"/>
      <c r="E551" s="2"/>
      <c r="F551" s="2"/>
      <c r="K551" s="5"/>
      <c r="L551" s="5"/>
      <c r="M551" s="5"/>
      <c r="N551" s="5"/>
    </row>
    <row r="552" spans="4:14" ht="15.75" customHeight="1" x14ac:dyDescent="0.35">
      <c r="D552" s="2"/>
      <c r="E552" s="2"/>
      <c r="F552" s="2"/>
      <c r="K552" s="5"/>
      <c r="L552" s="5"/>
      <c r="M552" s="5"/>
      <c r="N552" s="5"/>
    </row>
    <row r="553" spans="4:14" ht="15.75" customHeight="1" x14ac:dyDescent="0.35">
      <c r="D553" s="2"/>
      <c r="E553" s="2"/>
      <c r="F553" s="2"/>
      <c r="K553" s="5"/>
      <c r="L553" s="5"/>
      <c r="M553" s="5"/>
      <c r="N553" s="5"/>
    </row>
    <row r="554" spans="4:14" ht="15.75" customHeight="1" x14ac:dyDescent="0.35">
      <c r="D554" s="2"/>
      <c r="E554" s="2"/>
      <c r="F554" s="2"/>
      <c r="K554" s="5"/>
      <c r="L554" s="5"/>
      <c r="M554" s="5"/>
      <c r="N554" s="5"/>
    </row>
    <row r="555" spans="4:14" ht="15.75" customHeight="1" x14ac:dyDescent="0.35">
      <c r="D555" s="2"/>
      <c r="E555" s="2"/>
      <c r="F555" s="2"/>
      <c r="K555" s="5"/>
      <c r="L555" s="5"/>
      <c r="M555" s="5"/>
      <c r="N555" s="5"/>
    </row>
    <row r="556" spans="4:14" ht="15.75" customHeight="1" x14ac:dyDescent="0.35">
      <c r="D556" s="2"/>
      <c r="E556" s="2"/>
      <c r="F556" s="2"/>
      <c r="K556" s="5"/>
      <c r="L556" s="5"/>
      <c r="M556" s="5"/>
      <c r="N556" s="5"/>
    </row>
    <row r="557" spans="4:14" ht="15.75" customHeight="1" x14ac:dyDescent="0.35">
      <c r="D557" s="2"/>
      <c r="E557" s="2"/>
      <c r="F557" s="2"/>
      <c r="K557" s="5"/>
      <c r="L557" s="5"/>
      <c r="M557" s="5"/>
      <c r="N557" s="5"/>
    </row>
    <row r="558" spans="4:14" ht="15.75" customHeight="1" x14ac:dyDescent="0.35">
      <c r="D558" s="2"/>
      <c r="E558" s="2"/>
      <c r="F558" s="2"/>
      <c r="K558" s="5"/>
      <c r="L558" s="5"/>
      <c r="M558" s="5"/>
      <c r="N558" s="5"/>
    </row>
    <row r="559" spans="4:14" ht="15.75" customHeight="1" x14ac:dyDescent="0.35">
      <c r="D559" s="2"/>
      <c r="E559" s="2"/>
      <c r="F559" s="2"/>
      <c r="K559" s="5"/>
      <c r="L559" s="5"/>
      <c r="M559" s="5"/>
      <c r="N559" s="5"/>
    </row>
    <row r="560" spans="4:14" ht="15.75" customHeight="1" x14ac:dyDescent="0.35">
      <c r="D560" s="2"/>
      <c r="E560" s="2"/>
      <c r="F560" s="2"/>
      <c r="K560" s="5"/>
      <c r="L560" s="5"/>
      <c r="M560" s="5"/>
      <c r="N560" s="5"/>
    </row>
    <row r="561" spans="4:14" ht="15.75" customHeight="1" x14ac:dyDescent="0.35">
      <c r="D561" s="2"/>
      <c r="E561" s="2"/>
      <c r="F561" s="2"/>
      <c r="K561" s="5"/>
      <c r="L561" s="5"/>
      <c r="M561" s="5"/>
      <c r="N561" s="5"/>
    </row>
    <row r="562" spans="4:14" ht="15.75" customHeight="1" x14ac:dyDescent="0.35">
      <c r="D562" s="2"/>
      <c r="E562" s="2"/>
      <c r="F562" s="2"/>
      <c r="K562" s="5"/>
      <c r="L562" s="5"/>
      <c r="M562" s="5"/>
      <c r="N562" s="5"/>
    </row>
    <row r="563" spans="4:14" ht="15.75" customHeight="1" x14ac:dyDescent="0.35">
      <c r="D563" s="2"/>
      <c r="E563" s="2"/>
      <c r="F563" s="2"/>
      <c r="K563" s="5"/>
      <c r="L563" s="5"/>
      <c r="M563" s="5"/>
      <c r="N563" s="5"/>
    </row>
    <row r="564" spans="4:14" ht="15.75" customHeight="1" x14ac:dyDescent="0.35">
      <c r="D564" s="2"/>
      <c r="E564" s="2"/>
      <c r="F564" s="2"/>
      <c r="K564" s="5"/>
      <c r="L564" s="5"/>
      <c r="M564" s="5"/>
      <c r="N564" s="5"/>
    </row>
    <row r="565" spans="4:14" ht="15.75" customHeight="1" x14ac:dyDescent="0.35">
      <c r="D565" s="2"/>
      <c r="E565" s="2"/>
      <c r="F565" s="2"/>
      <c r="K565" s="5"/>
      <c r="L565" s="5"/>
      <c r="M565" s="5"/>
      <c r="N565" s="5"/>
    </row>
    <row r="566" spans="4:14" ht="15.75" customHeight="1" x14ac:dyDescent="0.35">
      <c r="D566" s="2"/>
      <c r="E566" s="2"/>
      <c r="F566" s="2"/>
      <c r="K566" s="5"/>
      <c r="L566" s="5"/>
      <c r="M566" s="5"/>
      <c r="N566" s="5"/>
    </row>
    <row r="567" spans="4:14" ht="15.75" customHeight="1" x14ac:dyDescent="0.35">
      <c r="D567" s="2"/>
      <c r="E567" s="2"/>
      <c r="F567" s="2"/>
      <c r="K567" s="5"/>
      <c r="L567" s="5"/>
      <c r="M567" s="5"/>
      <c r="N567" s="5"/>
    </row>
    <row r="568" spans="4:14" ht="15.75" customHeight="1" x14ac:dyDescent="0.35">
      <c r="D568" s="2"/>
      <c r="E568" s="2"/>
      <c r="F568" s="2"/>
      <c r="K568" s="5"/>
      <c r="L568" s="5"/>
      <c r="M568" s="5"/>
      <c r="N568" s="5"/>
    </row>
    <row r="569" spans="4:14" ht="15.75" customHeight="1" x14ac:dyDescent="0.35">
      <c r="D569" s="2"/>
      <c r="E569" s="2"/>
      <c r="F569" s="2"/>
      <c r="K569" s="5"/>
      <c r="L569" s="5"/>
      <c r="M569" s="5"/>
      <c r="N569" s="5"/>
    </row>
    <row r="570" spans="4:14" ht="15.75" customHeight="1" x14ac:dyDescent="0.35">
      <c r="D570" s="2"/>
      <c r="E570" s="2"/>
      <c r="F570" s="2"/>
      <c r="K570" s="5"/>
      <c r="L570" s="5"/>
      <c r="M570" s="5"/>
      <c r="N570" s="5"/>
    </row>
    <row r="571" spans="4:14" ht="15.75" customHeight="1" x14ac:dyDescent="0.35">
      <c r="D571" s="2"/>
      <c r="E571" s="2"/>
      <c r="F571" s="2"/>
      <c r="K571" s="5"/>
      <c r="L571" s="5"/>
      <c r="M571" s="5"/>
      <c r="N571" s="5"/>
    </row>
    <row r="572" spans="4:14" ht="15.75" customHeight="1" x14ac:dyDescent="0.35">
      <c r="D572" s="2"/>
      <c r="E572" s="2"/>
      <c r="F572" s="2"/>
      <c r="K572" s="5"/>
      <c r="L572" s="5"/>
      <c r="M572" s="5"/>
      <c r="N572" s="5"/>
    </row>
    <row r="573" spans="4:14" ht="15.75" customHeight="1" x14ac:dyDescent="0.35">
      <c r="D573" s="2"/>
      <c r="E573" s="2"/>
      <c r="F573" s="2"/>
      <c r="K573" s="5"/>
      <c r="L573" s="5"/>
      <c r="M573" s="5"/>
      <c r="N573" s="5"/>
    </row>
    <row r="574" spans="4:14" ht="15.75" customHeight="1" x14ac:dyDescent="0.35">
      <c r="D574" s="2"/>
      <c r="E574" s="2"/>
      <c r="F574" s="2"/>
      <c r="K574" s="5"/>
      <c r="L574" s="5"/>
      <c r="M574" s="5"/>
      <c r="N574" s="5"/>
    </row>
    <row r="575" spans="4:14" ht="15.75" customHeight="1" x14ac:dyDescent="0.35">
      <c r="D575" s="2"/>
      <c r="E575" s="2"/>
      <c r="F575" s="2"/>
      <c r="K575" s="5"/>
      <c r="L575" s="5"/>
      <c r="M575" s="5"/>
      <c r="N575" s="5"/>
    </row>
    <row r="576" spans="4:14" ht="15.75" customHeight="1" x14ac:dyDescent="0.35">
      <c r="D576" s="2"/>
      <c r="E576" s="2"/>
      <c r="F576" s="2"/>
      <c r="K576" s="5"/>
      <c r="L576" s="5"/>
      <c r="M576" s="5"/>
      <c r="N576" s="5"/>
    </row>
    <row r="577" spans="4:14" ht="15.75" customHeight="1" x14ac:dyDescent="0.35">
      <c r="D577" s="2"/>
      <c r="E577" s="2"/>
      <c r="F577" s="2"/>
      <c r="K577" s="5"/>
      <c r="L577" s="5"/>
      <c r="M577" s="5"/>
      <c r="N577" s="5"/>
    </row>
    <row r="578" spans="4:14" ht="15.75" customHeight="1" x14ac:dyDescent="0.35">
      <c r="D578" s="2"/>
      <c r="E578" s="2"/>
      <c r="F578" s="2"/>
      <c r="K578" s="5"/>
      <c r="L578" s="5"/>
      <c r="M578" s="5"/>
      <c r="N578" s="5"/>
    </row>
    <row r="579" spans="4:14" ht="15.75" customHeight="1" x14ac:dyDescent="0.35">
      <c r="D579" s="2"/>
      <c r="E579" s="2"/>
      <c r="F579" s="2"/>
      <c r="K579" s="5"/>
      <c r="L579" s="5"/>
      <c r="M579" s="5"/>
      <c r="N579" s="5"/>
    </row>
    <row r="580" spans="4:14" ht="15.75" customHeight="1" x14ac:dyDescent="0.35">
      <c r="D580" s="2"/>
      <c r="E580" s="2"/>
      <c r="F580" s="2"/>
      <c r="K580" s="5"/>
      <c r="L580" s="5"/>
      <c r="M580" s="5"/>
      <c r="N580" s="5"/>
    </row>
    <row r="581" spans="4:14" ht="15.75" customHeight="1" x14ac:dyDescent="0.35">
      <c r="D581" s="2"/>
      <c r="E581" s="2"/>
      <c r="F581" s="2"/>
      <c r="K581" s="5"/>
      <c r="L581" s="5"/>
      <c r="M581" s="5"/>
      <c r="N581" s="5"/>
    </row>
    <row r="582" spans="4:14" ht="15.75" customHeight="1" x14ac:dyDescent="0.35">
      <c r="D582" s="2"/>
      <c r="E582" s="2"/>
      <c r="F582" s="2"/>
      <c r="K582" s="5"/>
      <c r="L582" s="5"/>
      <c r="M582" s="5"/>
      <c r="N582" s="5"/>
    </row>
    <row r="583" spans="4:14" ht="15.75" customHeight="1" x14ac:dyDescent="0.35">
      <c r="D583" s="2"/>
      <c r="E583" s="2"/>
      <c r="F583" s="2"/>
      <c r="K583" s="5"/>
      <c r="L583" s="5"/>
      <c r="M583" s="5"/>
      <c r="N583" s="5"/>
    </row>
    <row r="584" spans="4:14" ht="15.75" customHeight="1" x14ac:dyDescent="0.35">
      <c r="D584" s="2"/>
      <c r="E584" s="2"/>
      <c r="F584" s="2"/>
      <c r="K584" s="5"/>
      <c r="L584" s="5"/>
      <c r="M584" s="5"/>
      <c r="N584" s="5"/>
    </row>
    <row r="585" spans="4:14" ht="15.75" customHeight="1" x14ac:dyDescent="0.35">
      <c r="D585" s="2"/>
      <c r="E585" s="2"/>
      <c r="F585" s="2"/>
      <c r="K585" s="5"/>
      <c r="L585" s="5"/>
      <c r="M585" s="5"/>
      <c r="N585" s="5"/>
    </row>
    <row r="586" spans="4:14" ht="15.75" customHeight="1" x14ac:dyDescent="0.35">
      <c r="D586" s="2"/>
      <c r="E586" s="2"/>
      <c r="F586" s="2"/>
      <c r="K586" s="5"/>
      <c r="L586" s="5"/>
      <c r="M586" s="5"/>
      <c r="N586" s="5"/>
    </row>
    <row r="587" spans="4:14" ht="15.75" customHeight="1" x14ac:dyDescent="0.35">
      <c r="D587" s="2"/>
      <c r="E587" s="2"/>
      <c r="F587" s="2"/>
      <c r="K587" s="5"/>
      <c r="L587" s="5"/>
      <c r="M587" s="5"/>
      <c r="N587" s="5"/>
    </row>
    <row r="588" spans="4:14" ht="15.75" customHeight="1" x14ac:dyDescent="0.35">
      <c r="D588" s="2"/>
      <c r="E588" s="2"/>
      <c r="F588" s="2"/>
      <c r="K588" s="5"/>
      <c r="L588" s="5"/>
      <c r="M588" s="5"/>
      <c r="N588" s="5"/>
    </row>
    <row r="589" spans="4:14" ht="15.75" customHeight="1" x14ac:dyDescent="0.35">
      <c r="D589" s="2"/>
      <c r="E589" s="2"/>
      <c r="F589" s="2"/>
      <c r="K589" s="5"/>
      <c r="L589" s="5"/>
      <c r="M589" s="5"/>
      <c r="N589" s="5"/>
    </row>
    <row r="590" spans="4:14" ht="15.75" customHeight="1" x14ac:dyDescent="0.35">
      <c r="D590" s="2"/>
      <c r="E590" s="2"/>
      <c r="F590" s="2"/>
      <c r="K590" s="5"/>
      <c r="L590" s="5"/>
      <c r="M590" s="5"/>
      <c r="N590" s="5"/>
    </row>
    <row r="591" spans="4:14" ht="15.75" customHeight="1" x14ac:dyDescent="0.35">
      <c r="D591" s="2"/>
      <c r="E591" s="2"/>
      <c r="F591" s="2"/>
      <c r="K591" s="5"/>
      <c r="L591" s="5"/>
      <c r="M591" s="5"/>
      <c r="N591" s="5"/>
    </row>
    <row r="592" spans="4:14" ht="15.75" customHeight="1" x14ac:dyDescent="0.35">
      <c r="D592" s="2"/>
      <c r="E592" s="2"/>
      <c r="F592" s="2"/>
      <c r="K592" s="5"/>
      <c r="L592" s="5"/>
      <c r="M592" s="5"/>
      <c r="N592" s="5"/>
    </row>
    <row r="593" spans="4:14" ht="15.75" customHeight="1" x14ac:dyDescent="0.35">
      <c r="D593" s="2"/>
      <c r="E593" s="2"/>
      <c r="F593" s="2"/>
      <c r="K593" s="5"/>
      <c r="L593" s="5"/>
      <c r="M593" s="5"/>
      <c r="N593" s="5"/>
    </row>
    <row r="594" spans="4:14" ht="15.75" customHeight="1" x14ac:dyDescent="0.35">
      <c r="D594" s="2"/>
      <c r="E594" s="2"/>
      <c r="F594" s="2"/>
      <c r="K594" s="5"/>
      <c r="L594" s="5"/>
      <c r="M594" s="5"/>
      <c r="N594" s="5"/>
    </row>
    <row r="595" spans="4:14" ht="15.75" customHeight="1" x14ac:dyDescent="0.35">
      <c r="D595" s="2"/>
      <c r="E595" s="2"/>
      <c r="F595" s="2"/>
      <c r="K595" s="5"/>
      <c r="L595" s="5"/>
      <c r="M595" s="5"/>
      <c r="N595" s="5"/>
    </row>
    <row r="596" spans="4:14" ht="15.75" customHeight="1" x14ac:dyDescent="0.35">
      <c r="D596" s="2"/>
      <c r="E596" s="2"/>
      <c r="F596" s="2"/>
      <c r="K596" s="5"/>
      <c r="L596" s="5"/>
      <c r="M596" s="5"/>
      <c r="N596" s="5"/>
    </row>
    <row r="597" spans="4:14" ht="15.75" customHeight="1" x14ac:dyDescent="0.35">
      <c r="D597" s="2"/>
      <c r="E597" s="2"/>
      <c r="F597" s="2"/>
      <c r="K597" s="5"/>
      <c r="L597" s="5"/>
      <c r="M597" s="5"/>
      <c r="N597" s="5"/>
    </row>
    <row r="598" spans="4:14" ht="15.75" customHeight="1" x14ac:dyDescent="0.35">
      <c r="D598" s="2"/>
      <c r="E598" s="2"/>
      <c r="F598" s="2"/>
      <c r="K598" s="5"/>
      <c r="L598" s="5"/>
      <c r="M598" s="5"/>
      <c r="N598" s="5"/>
    </row>
    <row r="599" spans="4:14" ht="15.75" customHeight="1" x14ac:dyDescent="0.35">
      <c r="D599" s="2"/>
      <c r="E599" s="2"/>
      <c r="F599" s="2"/>
      <c r="K599" s="5"/>
      <c r="L599" s="5"/>
      <c r="M599" s="5"/>
      <c r="N599" s="5"/>
    </row>
    <row r="600" spans="4:14" ht="15.75" customHeight="1" x14ac:dyDescent="0.35">
      <c r="D600" s="2"/>
      <c r="E600" s="2"/>
      <c r="F600" s="2"/>
      <c r="K600" s="5"/>
      <c r="L600" s="5"/>
      <c r="M600" s="5"/>
      <c r="N600" s="5"/>
    </row>
    <row r="601" spans="4:14" ht="15.75" customHeight="1" x14ac:dyDescent="0.35">
      <c r="D601" s="2"/>
      <c r="E601" s="2"/>
      <c r="F601" s="2"/>
      <c r="K601" s="5"/>
      <c r="L601" s="5"/>
      <c r="M601" s="5"/>
      <c r="N601" s="5"/>
    </row>
    <row r="602" spans="4:14" ht="15.75" customHeight="1" x14ac:dyDescent="0.35">
      <c r="D602" s="2"/>
      <c r="E602" s="2"/>
      <c r="F602" s="2"/>
      <c r="K602" s="5"/>
      <c r="L602" s="5"/>
      <c r="M602" s="5"/>
      <c r="N602" s="5"/>
    </row>
    <row r="603" spans="4:14" ht="15.75" customHeight="1" x14ac:dyDescent="0.35">
      <c r="D603" s="2"/>
      <c r="E603" s="2"/>
      <c r="F603" s="2"/>
      <c r="K603" s="5"/>
      <c r="L603" s="5"/>
      <c r="M603" s="5"/>
      <c r="N603" s="5"/>
    </row>
    <row r="604" spans="4:14" ht="15.75" customHeight="1" x14ac:dyDescent="0.35">
      <c r="D604" s="2"/>
      <c r="E604" s="2"/>
      <c r="F604" s="2"/>
      <c r="K604" s="5"/>
      <c r="L604" s="5"/>
      <c r="M604" s="5"/>
      <c r="N604" s="5"/>
    </row>
    <row r="605" spans="4:14" ht="15.75" customHeight="1" x14ac:dyDescent="0.35">
      <c r="D605" s="2"/>
      <c r="E605" s="2"/>
      <c r="F605" s="2"/>
      <c r="K605" s="5"/>
      <c r="L605" s="5"/>
      <c r="M605" s="5"/>
      <c r="N605" s="5"/>
    </row>
    <row r="606" spans="4:14" ht="15.75" customHeight="1" x14ac:dyDescent="0.35">
      <c r="D606" s="2"/>
      <c r="E606" s="2"/>
      <c r="F606" s="2"/>
      <c r="K606" s="5"/>
      <c r="L606" s="5"/>
      <c r="M606" s="5"/>
      <c r="N606" s="5"/>
    </row>
    <row r="607" spans="4:14" ht="15.75" customHeight="1" x14ac:dyDescent="0.35">
      <c r="D607" s="2"/>
      <c r="E607" s="2"/>
      <c r="F607" s="2"/>
      <c r="K607" s="5"/>
      <c r="L607" s="5"/>
      <c r="M607" s="5"/>
      <c r="N607" s="5"/>
    </row>
    <row r="608" spans="4:14" ht="15.75" customHeight="1" x14ac:dyDescent="0.35">
      <c r="D608" s="2"/>
      <c r="E608" s="2"/>
      <c r="F608" s="2"/>
      <c r="K608" s="5"/>
      <c r="L608" s="5"/>
      <c r="M608" s="5"/>
      <c r="N608" s="5"/>
    </row>
    <row r="609" spans="4:14" ht="15.75" customHeight="1" x14ac:dyDescent="0.35">
      <c r="D609" s="2"/>
      <c r="E609" s="2"/>
      <c r="F609" s="2"/>
      <c r="K609" s="5"/>
      <c r="L609" s="5"/>
      <c r="M609" s="5"/>
      <c r="N609" s="5"/>
    </row>
    <row r="610" spans="4:14" ht="15.75" customHeight="1" x14ac:dyDescent="0.35">
      <c r="D610" s="2"/>
      <c r="E610" s="2"/>
      <c r="F610" s="2"/>
      <c r="K610" s="5"/>
      <c r="L610" s="5"/>
      <c r="M610" s="5"/>
      <c r="N610" s="5"/>
    </row>
    <row r="611" spans="4:14" ht="15.75" customHeight="1" x14ac:dyDescent="0.35">
      <c r="D611" s="2"/>
      <c r="E611" s="2"/>
      <c r="F611" s="2"/>
      <c r="K611" s="5"/>
      <c r="L611" s="5"/>
      <c r="M611" s="5"/>
      <c r="N611" s="5"/>
    </row>
    <row r="612" spans="4:14" ht="15.75" customHeight="1" x14ac:dyDescent="0.35">
      <c r="D612" s="2"/>
      <c r="E612" s="2"/>
      <c r="F612" s="2"/>
      <c r="K612" s="5"/>
      <c r="L612" s="5"/>
      <c r="M612" s="5"/>
      <c r="N612" s="5"/>
    </row>
    <row r="613" spans="4:14" ht="15.75" customHeight="1" x14ac:dyDescent="0.35">
      <c r="D613" s="2"/>
      <c r="E613" s="2"/>
      <c r="F613" s="2"/>
      <c r="K613" s="5"/>
      <c r="L613" s="5"/>
      <c r="M613" s="5"/>
      <c r="N613" s="5"/>
    </row>
    <row r="614" spans="4:14" ht="15.75" customHeight="1" x14ac:dyDescent="0.35">
      <c r="D614" s="2"/>
      <c r="E614" s="2"/>
      <c r="F614" s="2"/>
      <c r="K614" s="5"/>
      <c r="L614" s="5"/>
      <c r="M614" s="5"/>
      <c r="N614" s="5"/>
    </row>
    <row r="615" spans="4:14" ht="15.75" customHeight="1" x14ac:dyDescent="0.35">
      <c r="D615" s="2"/>
      <c r="E615" s="2"/>
      <c r="F615" s="2"/>
      <c r="K615" s="5"/>
      <c r="L615" s="5"/>
      <c r="M615" s="5"/>
      <c r="N615" s="5"/>
    </row>
    <row r="616" spans="4:14" ht="15.75" customHeight="1" x14ac:dyDescent="0.35">
      <c r="D616" s="2"/>
      <c r="E616" s="2"/>
      <c r="F616" s="2"/>
      <c r="K616" s="5"/>
      <c r="L616" s="5"/>
      <c r="M616" s="5"/>
      <c r="N616" s="5"/>
    </row>
    <row r="617" spans="4:14" ht="15.75" customHeight="1" x14ac:dyDescent="0.35">
      <c r="D617" s="2"/>
      <c r="E617" s="2"/>
      <c r="F617" s="2"/>
      <c r="K617" s="5"/>
      <c r="L617" s="5"/>
      <c r="M617" s="5"/>
      <c r="N617" s="5"/>
    </row>
    <row r="618" spans="4:14" ht="15.75" customHeight="1" x14ac:dyDescent="0.35">
      <c r="D618" s="2"/>
      <c r="E618" s="2"/>
      <c r="F618" s="2"/>
      <c r="K618" s="5"/>
      <c r="L618" s="5"/>
      <c r="M618" s="5"/>
      <c r="N618" s="5"/>
    </row>
    <row r="619" spans="4:14" ht="15.75" customHeight="1" x14ac:dyDescent="0.35">
      <c r="D619" s="2"/>
      <c r="E619" s="2"/>
      <c r="F619" s="2"/>
      <c r="K619" s="5"/>
      <c r="L619" s="5"/>
      <c r="M619" s="5"/>
      <c r="N619" s="5"/>
    </row>
    <row r="620" spans="4:14" ht="15.75" customHeight="1" x14ac:dyDescent="0.35">
      <c r="D620" s="2"/>
      <c r="E620" s="2"/>
      <c r="F620" s="2"/>
      <c r="K620" s="5"/>
      <c r="L620" s="5"/>
      <c r="M620" s="5"/>
      <c r="N620" s="5"/>
    </row>
    <row r="621" spans="4:14" ht="15.75" customHeight="1" x14ac:dyDescent="0.35">
      <c r="D621" s="2"/>
      <c r="E621" s="2"/>
      <c r="F621" s="2"/>
      <c r="K621" s="5"/>
      <c r="L621" s="5"/>
      <c r="M621" s="5"/>
      <c r="N621" s="5"/>
    </row>
    <row r="622" spans="4:14" ht="15.75" customHeight="1" x14ac:dyDescent="0.35">
      <c r="D622" s="2"/>
      <c r="E622" s="2"/>
      <c r="F622" s="2"/>
      <c r="K622" s="5"/>
      <c r="L622" s="5"/>
      <c r="M622" s="5"/>
      <c r="N622" s="5"/>
    </row>
    <row r="623" spans="4:14" ht="15.75" customHeight="1" x14ac:dyDescent="0.35">
      <c r="D623" s="2"/>
      <c r="E623" s="2"/>
      <c r="F623" s="2"/>
      <c r="K623" s="5"/>
      <c r="L623" s="5"/>
      <c r="M623" s="5"/>
      <c r="N623" s="5"/>
    </row>
    <row r="624" spans="4:14" ht="15.75" customHeight="1" x14ac:dyDescent="0.35">
      <c r="D624" s="2"/>
      <c r="E624" s="2"/>
      <c r="F624" s="2"/>
      <c r="K624" s="5"/>
      <c r="L624" s="5"/>
      <c r="M624" s="5"/>
      <c r="N624" s="5"/>
    </row>
    <row r="625" spans="4:14" ht="15.75" customHeight="1" x14ac:dyDescent="0.35">
      <c r="D625" s="2"/>
      <c r="E625" s="2"/>
      <c r="F625" s="2"/>
      <c r="K625" s="5"/>
      <c r="L625" s="5"/>
      <c r="M625" s="5"/>
      <c r="N625" s="5"/>
    </row>
    <row r="626" spans="4:14" ht="15.75" customHeight="1" x14ac:dyDescent="0.35">
      <c r="D626" s="2"/>
      <c r="E626" s="2"/>
      <c r="F626" s="2"/>
      <c r="K626" s="5"/>
      <c r="L626" s="5"/>
      <c r="M626" s="5"/>
      <c r="N626" s="5"/>
    </row>
    <row r="627" spans="4:14" ht="15.75" customHeight="1" x14ac:dyDescent="0.35">
      <c r="D627" s="2"/>
      <c r="E627" s="2"/>
      <c r="F627" s="2"/>
      <c r="K627" s="5"/>
      <c r="L627" s="5"/>
      <c r="M627" s="5"/>
      <c r="N627" s="5"/>
    </row>
    <row r="628" spans="4:14" ht="15.75" customHeight="1" x14ac:dyDescent="0.35">
      <c r="D628" s="2"/>
      <c r="E628" s="2"/>
      <c r="F628" s="2"/>
      <c r="K628" s="5"/>
      <c r="L628" s="5"/>
      <c r="M628" s="5"/>
      <c r="N628" s="5"/>
    </row>
    <row r="629" spans="4:14" ht="15.75" customHeight="1" x14ac:dyDescent="0.35">
      <c r="D629" s="2"/>
      <c r="E629" s="2"/>
      <c r="F629" s="2"/>
      <c r="K629" s="5"/>
      <c r="L629" s="5"/>
      <c r="M629" s="5"/>
      <c r="N629" s="5"/>
    </row>
    <row r="630" spans="4:14" ht="15.75" customHeight="1" x14ac:dyDescent="0.35">
      <c r="D630" s="2"/>
      <c r="E630" s="2"/>
      <c r="F630" s="2"/>
      <c r="K630" s="5"/>
      <c r="L630" s="5"/>
      <c r="M630" s="5"/>
      <c r="N630" s="5"/>
    </row>
    <row r="631" spans="4:14" ht="15.75" customHeight="1" x14ac:dyDescent="0.35">
      <c r="D631" s="2"/>
      <c r="E631" s="2"/>
      <c r="F631" s="2"/>
      <c r="K631" s="5"/>
      <c r="L631" s="5"/>
      <c r="M631" s="5"/>
      <c r="N631" s="5"/>
    </row>
    <row r="632" spans="4:14" ht="15.75" customHeight="1" x14ac:dyDescent="0.35">
      <c r="D632" s="2"/>
      <c r="E632" s="2"/>
      <c r="F632" s="2"/>
      <c r="K632" s="5"/>
      <c r="L632" s="5"/>
      <c r="M632" s="5"/>
      <c r="N632" s="5"/>
    </row>
    <row r="633" spans="4:14" ht="15.75" customHeight="1" x14ac:dyDescent="0.35">
      <c r="D633" s="2"/>
      <c r="E633" s="2"/>
      <c r="F633" s="2"/>
      <c r="K633" s="5"/>
      <c r="L633" s="5"/>
      <c r="M633" s="5"/>
      <c r="N633" s="5"/>
    </row>
    <row r="634" spans="4:14" ht="15.75" customHeight="1" x14ac:dyDescent="0.35">
      <c r="D634" s="2"/>
      <c r="E634" s="2"/>
      <c r="F634" s="2"/>
      <c r="K634" s="5"/>
      <c r="L634" s="5"/>
      <c r="M634" s="5"/>
      <c r="N634" s="5"/>
    </row>
    <row r="635" spans="4:14" ht="15.75" customHeight="1" x14ac:dyDescent="0.35">
      <c r="D635" s="2"/>
      <c r="E635" s="2"/>
      <c r="F635" s="2"/>
      <c r="K635" s="5"/>
      <c r="L635" s="5"/>
      <c r="M635" s="5"/>
      <c r="N635" s="5"/>
    </row>
    <row r="636" spans="4:14" ht="15.75" customHeight="1" x14ac:dyDescent="0.35">
      <c r="D636" s="2"/>
      <c r="E636" s="2"/>
      <c r="F636" s="2"/>
      <c r="K636" s="5"/>
      <c r="L636" s="5"/>
      <c r="M636" s="5"/>
      <c r="N636" s="5"/>
    </row>
    <row r="637" spans="4:14" ht="15.75" customHeight="1" x14ac:dyDescent="0.35">
      <c r="D637" s="2"/>
      <c r="E637" s="2"/>
      <c r="F637" s="2"/>
      <c r="K637" s="5"/>
      <c r="L637" s="5"/>
      <c r="M637" s="5"/>
      <c r="N637" s="5"/>
    </row>
    <row r="638" spans="4:14" ht="15.75" customHeight="1" x14ac:dyDescent="0.35">
      <c r="D638" s="2"/>
      <c r="E638" s="2"/>
      <c r="F638" s="2"/>
      <c r="K638" s="5"/>
      <c r="L638" s="5"/>
      <c r="M638" s="5"/>
      <c r="N638" s="5"/>
    </row>
    <row r="639" spans="4:14" ht="15.75" customHeight="1" x14ac:dyDescent="0.35">
      <c r="D639" s="2"/>
      <c r="E639" s="2"/>
      <c r="F639" s="2"/>
      <c r="K639" s="5"/>
      <c r="L639" s="5"/>
      <c r="M639" s="5"/>
      <c r="N639" s="5"/>
    </row>
    <row r="640" spans="4:14" ht="15.75" customHeight="1" x14ac:dyDescent="0.35">
      <c r="D640" s="2"/>
      <c r="E640" s="2"/>
      <c r="F640" s="2"/>
      <c r="K640" s="5"/>
      <c r="L640" s="5"/>
      <c r="M640" s="5"/>
      <c r="N640" s="5"/>
    </row>
    <row r="641" spans="4:14" ht="15.75" customHeight="1" x14ac:dyDescent="0.35">
      <c r="D641" s="2"/>
      <c r="E641" s="2"/>
      <c r="F641" s="2"/>
      <c r="K641" s="5"/>
      <c r="L641" s="5"/>
      <c r="M641" s="5"/>
      <c r="N641" s="5"/>
    </row>
    <row r="642" spans="4:14" ht="15.75" customHeight="1" x14ac:dyDescent="0.35">
      <c r="D642" s="2"/>
      <c r="E642" s="2"/>
      <c r="F642" s="2"/>
      <c r="K642" s="5"/>
      <c r="L642" s="5"/>
      <c r="M642" s="5"/>
      <c r="N642" s="5"/>
    </row>
    <row r="643" spans="4:14" ht="15.75" customHeight="1" x14ac:dyDescent="0.35">
      <c r="D643" s="2"/>
      <c r="E643" s="2"/>
      <c r="F643" s="2"/>
      <c r="K643" s="5"/>
      <c r="L643" s="5"/>
      <c r="M643" s="5"/>
      <c r="N643" s="5"/>
    </row>
    <row r="644" spans="4:14" ht="15.75" customHeight="1" x14ac:dyDescent="0.35">
      <c r="D644" s="2"/>
      <c r="E644" s="2"/>
      <c r="F644" s="2"/>
      <c r="K644" s="5"/>
      <c r="L644" s="5"/>
      <c r="M644" s="5"/>
      <c r="N644" s="5"/>
    </row>
    <row r="645" spans="4:14" ht="15.75" customHeight="1" x14ac:dyDescent="0.35">
      <c r="D645" s="2"/>
      <c r="E645" s="2"/>
      <c r="F645" s="2"/>
      <c r="K645" s="5"/>
      <c r="L645" s="5"/>
      <c r="M645" s="5"/>
      <c r="N645" s="5"/>
    </row>
    <row r="646" spans="4:14" ht="15.75" customHeight="1" x14ac:dyDescent="0.35">
      <c r="D646" s="2"/>
      <c r="E646" s="2"/>
      <c r="F646" s="2"/>
      <c r="K646" s="5"/>
      <c r="L646" s="5"/>
      <c r="M646" s="5"/>
      <c r="N646" s="5"/>
    </row>
    <row r="647" spans="4:14" ht="15.75" customHeight="1" x14ac:dyDescent="0.35">
      <c r="D647" s="2"/>
      <c r="E647" s="2"/>
      <c r="F647" s="2"/>
      <c r="K647" s="5"/>
      <c r="L647" s="5"/>
      <c r="M647" s="5"/>
      <c r="N647" s="5"/>
    </row>
    <row r="648" spans="4:14" ht="15.75" customHeight="1" x14ac:dyDescent="0.35">
      <c r="D648" s="2"/>
      <c r="E648" s="2"/>
      <c r="F648" s="2"/>
      <c r="K648" s="5"/>
      <c r="L648" s="5"/>
      <c r="M648" s="5"/>
      <c r="N648" s="5"/>
    </row>
    <row r="649" spans="4:14" ht="15.75" customHeight="1" x14ac:dyDescent="0.35">
      <c r="D649" s="2"/>
      <c r="E649" s="2"/>
      <c r="F649" s="2"/>
      <c r="K649" s="5"/>
      <c r="L649" s="5"/>
      <c r="M649" s="5"/>
      <c r="N649" s="5"/>
    </row>
    <row r="650" spans="4:14" ht="15.75" customHeight="1" x14ac:dyDescent="0.35">
      <c r="D650" s="2"/>
      <c r="E650" s="2"/>
      <c r="F650" s="2"/>
      <c r="K650" s="5"/>
      <c r="L650" s="5"/>
      <c r="M650" s="5"/>
      <c r="N650" s="5"/>
    </row>
    <row r="651" spans="4:14" ht="15.75" customHeight="1" x14ac:dyDescent="0.35">
      <c r="D651" s="2"/>
      <c r="E651" s="2"/>
      <c r="F651" s="2"/>
      <c r="K651" s="5"/>
      <c r="L651" s="5"/>
      <c r="M651" s="5"/>
      <c r="N651" s="5"/>
    </row>
    <row r="652" spans="4:14" ht="15.75" customHeight="1" x14ac:dyDescent="0.35">
      <c r="D652" s="2"/>
      <c r="E652" s="2"/>
      <c r="F652" s="2"/>
      <c r="K652" s="5"/>
      <c r="L652" s="5"/>
      <c r="M652" s="5"/>
      <c r="N652" s="5"/>
    </row>
    <row r="653" spans="4:14" ht="15.75" customHeight="1" x14ac:dyDescent="0.35">
      <c r="D653" s="2"/>
      <c r="E653" s="2"/>
      <c r="F653" s="2"/>
      <c r="K653" s="5"/>
      <c r="L653" s="5"/>
      <c r="M653" s="5"/>
      <c r="N653" s="5"/>
    </row>
    <row r="654" spans="4:14" ht="15.75" customHeight="1" x14ac:dyDescent="0.35">
      <c r="D654" s="2"/>
      <c r="E654" s="2"/>
      <c r="F654" s="2"/>
      <c r="K654" s="5"/>
      <c r="L654" s="5"/>
      <c r="M654" s="5"/>
      <c r="N654" s="5"/>
    </row>
    <row r="655" spans="4:14" ht="15.75" customHeight="1" x14ac:dyDescent="0.35">
      <c r="D655" s="2"/>
      <c r="E655" s="2"/>
      <c r="F655" s="2"/>
      <c r="K655" s="5"/>
      <c r="L655" s="5"/>
      <c r="M655" s="5"/>
      <c r="N655" s="5"/>
    </row>
    <row r="656" spans="4:14" ht="15.75" customHeight="1" x14ac:dyDescent="0.35">
      <c r="D656" s="2"/>
      <c r="E656" s="2"/>
      <c r="F656" s="2"/>
      <c r="K656" s="5"/>
      <c r="L656" s="5"/>
      <c r="M656" s="5"/>
      <c r="N656" s="5"/>
    </row>
    <row r="657" spans="4:14" ht="15.75" customHeight="1" x14ac:dyDescent="0.35">
      <c r="D657" s="2"/>
      <c r="E657" s="2"/>
      <c r="F657" s="2"/>
      <c r="K657" s="5"/>
      <c r="L657" s="5"/>
      <c r="M657" s="5"/>
      <c r="N657" s="5"/>
    </row>
    <row r="658" spans="4:14" ht="15.75" customHeight="1" x14ac:dyDescent="0.35">
      <c r="D658" s="2"/>
      <c r="E658" s="2"/>
      <c r="F658" s="2"/>
      <c r="K658" s="5"/>
      <c r="L658" s="5"/>
      <c r="M658" s="5"/>
      <c r="N658" s="5"/>
    </row>
    <row r="659" spans="4:14" ht="15.75" customHeight="1" x14ac:dyDescent="0.35">
      <c r="D659" s="2"/>
      <c r="E659" s="2"/>
      <c r="F659" s="2"/>
      <c r="K659" s="5"/>
      <c r="L659" s="5"/>
      <c r="M659" s="5"/>
      <c r="N659" s="5"/>
    </row>
    <row r="660" spans="4:14" ht="15.75" customHeight="1" x14ac:dyDescent="0.35">
      <c r="D660" s="2"/>
      <c r="E660" s="2"/>
      <c r="F660" s="2"/>
      <c r="K660" s="5"/>
      <c r="L660" s="5"/>
      <c r="M660" s="5"/>
      <c r="N660" s="5"/>
    </row>
    <row r="661" spans="4:14" ht="15.75" customHeight="1" x14ac:dyDescent="0.35">
      <c r="D661" s="2"/>
      <c r="E661" s="2"/>
      <c r="F661" s="2"/>
      <c r="K661" s="5"/>
      <c r="L661" s="5"/>
      <c r="M661" s="5"/>
      <c r="N661" s="5"/>
    </row>
    <row r="662" spans="4:14" ht="15.75" customHeight="1" x14ac:dyDescent="0.35">
      <c r="D662" s="2"/>
      <c r="E662" s="2"/>
      <c r="F662" s="2"/>
      <c r="K662" s="5"/>
      <c r="L662" s="5"/>
      <c r="M662" s="5"/>
      <c r="N662" s="5"/>
    </row>
    <row r="663" spans="4:14" ht="15.75" customHeight="1" x14ac:dyDescent="0.35">
      <c r="D663" s="2"/>
      <c r="E663" s="2"/>
      <c r="F663" s="2"/>
      <c r="K663" s="5"/>
      <c r="L663" s="5"/>
      <c r="M663" s="5"/>
      <c r="N663" s="5"/>
    </row>
    <row r="664" spans="4:14" ht="15.75" customHeight="1" x14ac:dyDescent="0.35">
      <c r="D664" s="2"/>
      <c r="E664" s="2"/>
      <c r="F664" s="2"/>
      <c r="K664" s="5"/>
      <c r="L664" s="5"/>
      <c r="M664" s="5"/>
      <c r="N664" s="5"/>
    </row>
    <row r="665" spans="4:14" ht="15.75" customHeight="1" x14ac:dyDescent="0.35">
      <c r="D665" s="2"/>
      <c r="E665" s="2"/>
      <c r="F665" s="2"/>
      <c r="K665" s="5"/>
      <c r="L665" s="5"/>
      <c r="M665" s="5"/>
      <c r="N665" s="5"/>
    </row>
    <row r="666" spans="4:14" ht="15.75" customHeight="1" x14ac:dyDescent="0.35">
      <c r="D666" s="2"/>
      <c r="E666" s="2"/>
      <c r="F666" s="2"/>
      <c r="K666" s="5"/>
      <c r="L666" s="5"/>
      <c r="M666" s="5"/>
      <c r="N666" s="5"/>
    </row>
    <row r="667" spans="4:14" ht="15.75" customHeight="1" x14ac:dyDescent="0.35">
      <c r="D667" s="2"/>
      <c r="E667" s="2"/>
      <c r="F667" s="2"/>
      <c r="K667" s="5"/>
      <c r="L667" s="5"/>
      <c r="M667" s="5"/>
      <c r="N667" s="5"/>
    </row>
    <row r="668" spans="4:14" ht="15.75" customHeight="1" x14ac:dyDescent="0.35">
      <c r="D668" s="2"/>
      <c r="E668" s="2"/>
      <c r="F668" s="2"/>
      <c r="K668" s="5"/>
      <c r="L668" s="5"/>
      <c r="M668" s="5"/>
      <c r="N668" s="5"/>
    </row>
    <row r="669" spans="4:14" ht="15.75" customHeight="1" x14ac:dyDescent="0.35">
      <c r="D669" s="2"/>
      <c r="E669" s="2"/>
      <c r="F669" s="2"/>
      <c r="K669" s="5"/>
      <c r="L669" s="5"/>
      <c r="M669" s="5"/>
      <c r="N669" s="5"/>
    </row>
    <row r="670" spans="4:14" ht="15.75" customHeight="1" x14ac:dyDescent="0.35">
      <c r="D670" s="2"/>
      <c r="E670" s="2"/>
      <c r="F670" s="2"/>
      <c r="K670" s="5"/>
      <c r="L670" s="5"/>
      <c r="M670" s="5"/>
      <c r="N670" s="5"/>
    </row>
    <row r="671" spans="4:14" ht="15.75" customHeight="1" x14ac:dyDescent="0.35">
      <c r="D671" s="2"/>
      <c r="E671" s="2"/>
      <c r="F671" s="2"/>
      <c r="K671" s="5"/>
      <c r="L671" s="5"/>
      <c r="M671" s="5"/>
      <c r="N671" s="5"/>
    </row>
    <row r="672" spans="4:14" ht="15.75" customHeight="1" x14ac:dyDescent="0.35">
      <c r="D672" s="2"/>
      <c r="E672" s="2"/>
      <c r="F672" s="2"/>
      <c r="K672" s="5"/>
      <c r="L672" s="5"/>
      <c r="M672" s="5"/>
      <c r="N672" s="5"/>
    </row>
    <row r="673" spans="4:14" ht="15.75" customHeight="1" x14ac:dyDescent="0.35">
      <c r="D673" s="2"/>
      <c r="E673" s="2"/>
      <c r="F673" s="2"/>
      <c r="K673" s="5"/>
      <c r="L673" s="5"/>
      <c r="M673" s="5"/>
      <c r="N673" s="5"/>
    </row>
    <row r="674" spans="4:14" ht="15.75" customHeight="1" x14ac:dyDescent="0.35">
      <c r="D674" s="2"/>
      <c r="E674" s="2"/>
      <c r="F674" s="2"/>
      <c r="K674" s="5"/>
      <c r="L674" s="5"/>
      <c r="M674" s="5"/>
      <c r="N674" s="5"/>
    </row>
    <row r="675" spans="4:14" ht="15.75" customHeight="1" x14ac:dyDescent="0.35">
      <c r="D675" s="2"/>
      <c r="E675" s="2"/>
      <c r="F675" s="2"/>
      <c r="K675" s="5"/>
      <c r="L675" s="5"/>
      <c r="M675" s="5"/>
      <c r="N675" s="5"/>
    </row>
    <row r="676" spans="4:14" ht="15.75" customHeight="1" x14ac:dyDescent="0.35">
      <c r="D676" s="2"/>
      <c r="E676" s="2"/>
      <c r="F676" s="2"/>
      <c r="K676" s="5"/>
      <c r="L676" s="5"/>
      <c r="M676" s="5"/>
      <c r="N676" s="5"/>
    </row>
    <row r="677" spans="4:14" ht="15.75" customHeight="1" x14ac:dyDescent="0.35">
      <c r="D677" s="2"/>
      <c r="E677" s="2"/>
      <c r="F677" s="2"/>
      <c r="K677" s="5"/>
      <c r="L677" s="5"/>
      <c r="M677" s="5"/>
      <c r="N677" s="5"/>
    </row>
    <row r="678" spans="4:14" ht="15.75" customHeight="1" x14ac:dyDescent="0.35">
      <c r="D678" s="2"/>
      <c r="E678" s="2"/>
      <c r="F678" s="2"/>
      <c r="K678" s="5"/>
      <c r="L678" s="5"/>
      <c r="M678" s="5"/>
      <c r="N678" s="5"/>
    </row>
    <row r="679" spans="4:14" ht="15.75" customHeight="1" x14ac:dyDescent="0.35">
      <c r="D679" s="2"/>
      <c r="E679" s="2"/>
      <c r="F679" s="2"/>
      <c r="K679" s="5"/>
      <c r="L679" s="5"/>
      <c r="M679" s="5"/>
      <c r="N679" s="5"/>
    </row>
    <row r="680" spans="4:14" ht="15.75" customHeight="1" x14ac:dyDescent="0.35">
      <c r="D680" s="2"/>
      <c r="E680" s="2"/>
      <c r="F680" s="2"/>
      <c r="K680" s="5"/>
      <c r="L680" s="5"/>
      <c r="M680" s="5"/>
      <c r="N680" s="5"/>
    </row>
    <row r="681" spans="4:14" ht="15.75" customHeight="1" x14ac:dyDescent="0.35">
      <c r="D681" s="2"/>
      <c r="E681" s="2"/>
      <c r="F681" s="2"/>
      <c r="K681" s="5"/>
      <c r="L681" s="5"/>
      <c r="M681" s="5"/>
      <c r="N681" s="5"/>
    </row>
    <row r="682" spans="4:14" ht="15.75" customHeight="1" x14ac:dyDescent="0.35">
      <c r="D682" s="2"/>
      <c r="E682" s="2"/>
      <c r="F682" s="2"/>
      <c r="K682" s="5"/>
      <c r="L682" s="5"/>
      <c r="M682" s="5"/>
      <c r="N682" s="5"/>
    </row>
    <row r="683" spans="4:14" ht="15.75" customHeight="1" x14ac:dyDescent="0.35">
      <c r="D683" s="2"/>
      <c r="E683" s="2"/>
      <c r="F683" s="2"/>
      <c r="K683" s="5"/>
      <c r="L683" s="5"/>
      <c r="M683" s="5"/>
      <c r="N683" s="5"/>
    </row>
    <row r="684" spans="4:14" ht="15.75" customHeight="1" x14ac:dyDescent="0.35">
      <c r="D684" s="2"/>
      <c r="E684" s="2"/>
      <c r="F684" s="2"/>
      <c r="K684" s="5"/>
      <c r="L684" s="5"/>
      <c r="M684" s="5"/>
      <c r="N684" s="5"/>
    </row>
    <row r="685" spans="4:14" ht="15.75" customHeight="1" x14ac:dyDescent="0.35">
      <c r="D685" s="2"/>
      <c r="E685" s="2"/>
      <c r="F685" s="2"/>
      <c r="K685" s="5"/>
      <c r="L685" s="5"/>
      <c r="M685" s="5"/>
      <c r="N685" s="5"/>
    </row>
    <row r="686" spans="4:14" ht="15.75" customHeight="1" x14ac:dyDescent="0.35">
      <c r="D686" s="2"/>
      <c r="E686" s="2"/>
      <c r="F686" s="2"/>
      <c r="K686" s="5"/>
      <c r="L686" s="5"/>
      <c r="M686" s="5"/>
      <c r="N686" s="5"/>
    </row>
    <row r="687" spans="4:14" ht="15.75" customHeight="1" x14ac:dyDescent="0.35">
      <c r="D687" s="2"/>
      <c r="E687" s="2"/>
      <c r="F687" s="2"/>
      <c r="K687" s="5"/>
      <c r="L687" s="5"/>
      <c r="M687" s="5"/>
      <c r="N687" s="5"/>
    </row>
    <row r="688" spans="4:14" ht="15.75" customHeight="1" x14ac:dyDescent="0.35">
      <c r="D688" s="2"/>
      <c r="E688" s="2"/>
      <c r="F688" s="2"/>
      <c r="K688" s="5"/>
      <c r="L688" s="5"/>
      <c r="M688" s="5"/>
      <c r="N688" s="5"/>
    </row>
    <row r="689" spans="4:14" ht="15.75" customHeight="1" x14ac:dyDescent="0.35">
      <c r="D689" s="2"/>
      <c r="E689" s="2"/>
      <c r="F689" s="2"/>
      <c r="K689" s="5"/>
      <c r="L689" s="5"/>
      <c r="M689" s="5"/>
      <c r="N689" s="5"/>
    </row>
    <row r="690" spans="4:14" ht="15.75" customHeight="1" x14ac:dyDescent="0.35">
      <c r="D690" s="2"/>
      <c r="E690" s="2"/>
      <c r="F690" s="2"/>
      <c r="K690" s="5"/>
      <c r="L690" s="5"/>
      <c r="M690" s="5"/>
      <c r="N690" s="5"/>
    </row>
    <row r="691" spans="4:14" ht="15.75" customHeight="1" x14ac:dyDescent="0.35">
      <c r="D691" s="2"/>
      <c r="E691" s="2"/>
      <c r="F691" s="2"/>
      <c r="K691" s="5"/>
      <c r="L691" s="5"/>
      <c r="M691" s="5"/>
      <c r="N691" s="5"/>
    </row>
    <row r="692" spans="4:14" ht="15.75" customHeight="1" x14ac:dyDescent="0.35">
      <c r="D692" s="2"/>
      <c r="E692" s="2"/>
      <c r="F692" s="2"/>
      <c r="K692" s="5"/>
      <c r="L692" s="5"/>
      <c r="M692" s="5"/>
      <c r="N692" s="5"/>
    </row>
    <row r="693" spans="4:14" ht="15.75" customHeight="1" x14ac:dyDescent="0.35">
      <c r="D693" s="2"/>
      <c r="E693" s="2"/>
      <c r="F693" s="2"/>
      <c r="K693" s="5"/>
      <c r="L693" s="5"/>
      <c r="M693" s="5"/>
      <c r="N693" s="5"/>
    </row>
    <row r="694" spans="4:14" ht="15.75" customHeight="1" x14ac:dyDescent="0.35">
      <c r="D694" s="2"/>
      <c r="E694" s="2"/>
      <c r="F694" s="2"/>
      <c r="K694" s="5"/>
      <c r="L694" s="5"/>
      <c r="M694" s="5"/>
      <c r="N694" s="5"/>
    </row>
    <row r="695" spans="4:14" ht="15.75" customHeight="1" x14ac:dyDescent="0.35">
      <c r="D695" s="2"/>
      <c r="E695" s="2"/>
      <c r="F695" s="2"/>
      <c r="K695" s="5"/>
      <c r="L695" s="5"/>
      <c r="M695" s="5"/>
      <c r="N695" s="5"/>
    </row>
    <row r="696" spans="4:14" ht="15.75" customHeight="1" x14ac:dyDescent="0.35">
      <c r="D696" s="2"/>
      <c r="E696" s="2"/>
      <c r="F696" s="2"/>
      <c r="K696" s="5"/>
      <c r="L696" s="5"/>
      <c r="M696" s="5"/>
      <c r="N696" s="5"/>
    </row>
    <row r="697" spans="4:14" ht="15.75" customHeight="1" x14ac:dyDescent="0.35">
      <c r="D697" s="2"/>
      <c r="E697" s="2"/>
      <c r="F697" s="2"/>
      <c r="K697" s="5"/>
      <c r="L697" s="5"/>
      <c r="M697" s="5"/>
      <c r="N697" s="5"/>
    </row>
    <row r="698" spans="4:14" ht="15.75" customHeight="1" x14ac:dyDescent="0.35">
      <c r="D698" s="2"/>
      <c r="E698" s="2"/>
      <c r="F698" s="2"/>
      <c r="K698" s="5"/>
      <c r="L698" s="5"/>
      <c r="M698" s="5"/>
      <c r="N698" s="5"/>
    </row>
    <row r="699" spans="4:14" ht="15.75" customHeight="1" x14ac:dyDescent="0.35">
      <c r="D699" s="2"/>
      <c r="E699" s="2"/>
      <c r="F699" s="2"/>
      <c r="K699" s="5"/>
      <c r="L699" s="5"/>
      <c r="M699" s="5"/>
      <c r="N699" s="5"/>
    </row>
    <row r="700" spans="4:14" ht="15.75" customHeight="1" x14ac:dyDescent="0.35">
      <c r="D700" s="2"/>
      <c r="E700" s="2"/>
      <c r="F700" s="2"/>
      <c r="K700" s="5"/>
      <c r="L700" s="5"/>
      <c r="M700" s="5"/>
      <c r="N700" s="5"/>
    </row>
    <row r="701" spans="4:14" ht="15.75" customHeight="1" x14ac:dyDescent="0.35">
      <c r="D701" s="2"/>
      <c r="E701" s="2"/>
      <c r="F701" s="2"/>
      <c r="K701" s="5"/>
      <c r="L701" s="5"/>
      <c r="M701" s="5"/>
      <c r="N701" s="5"/>
    </row>
    <row r="702" spans="4:14" ht="15.75" customHeight="1" x14ac:dyDescent="0.35">
      <c r="D702" s="2"/>
      <c r="E702" s="2"/>
      <c r="F702" s="2"/>
      <c r="K702" s="5"/>
      <c r="L702" s="5"/>
      <c r="M702" s="5"/>
      <c r="N702" s="5"/>
    </row>
    <row r="703" spans="4:14" ht="15.75" customHeight="1" x14ac:dyDescent="0.35">
      <c r="D703" s="2"/>
      <c r="E703" s="2"/>
      <c r="F703" s="2"/>
      <c r="K703" s="5"/>
      <c r="L703" s="5"/>
      <c r="M703" s="5"/>
      <c r="N703" s="5"/>
    </row>
    <row r="704" spans="4:14" ht="15.75" customHeight="1" x14ac:dyDescent="0.35">
      <c r="D704" s="2"/>
      <c r="E704" s="2"/>
      <c r="F704" s="2"/>
      <c r="K704" s="5"/>
      <c r="L704" s="5"/>
      <c r="M704" s="5"/>
      <c r="N704" s="5"/>
    </row>
    <row r="705" spans="4:14" ht="15.75" customHeight="1" x14ac:dyDescent="0.35">
      <c r="D705" s="2"/>
      <c r="E705" s="2"/>
      <c r="F705" s="2"/>
      <c r="K705" s="5"/>
      <c r="L705" s="5"/>
      <c r="M705" s="5"/>
      <c r="N705" s="5"/>
    </row>
    <row r="706" spans="4:14" ht="15.75" customHeight="1" x14ac:dyDescent="0.35">
      <c r="D706" s="2"/>
      <c r="E706" s="2"/>
      <c r="F706" s="2"/>
      <c r="K706" s="5"/>
      <c r="L706" s="5"/>
      <c r="M706" s="5"/>
      <c r="N706" s="5"/>
    </row>
    <row r="707" spans="4:14" ht="15.75" customHeight="1" x14ac:dyDescent="0.35">
      <c r="D707" s="2"/>
      <c r="E707" s="2"/>
      <c r="F707" s="2"/>
      <c r="K707" s="5"/>
      <c r="L707" s="5"/>
      <c r="M707" s="5"/>
      <c r="N707" s="5"/>
    </row>
    <row r="708" spans="4:14" ht="15.75" customHeight="1" x14ac:dyDescent="0.35">
      <c r="D708" s="2"/>
      <c r="E708" s="2"/>
      <c r="F708" s="2"/>
      <c r="K708" s="5"/>
      <c r="L708" s="5"/>
      <c r="M708" s="5"/>
      <c r="N708" s="5"/>
    </row>
    <row r="709" spans="4:14" ht="15.75" customHeight="1" x14ac:dyDescent="0.35">
      <c r="D709" s="2"/>
      <c r="E709" s="2"/>
      <c r="F709" s="2"/>
      <c r="K709" s="5"/>
      <c r="L709" s="5"/>
      <c r="M709" s="5"/>
      <c r="N709" s="5"/>
    </row>
    <row r="710" spans="4:14" ht="15.75" customHeight="1" x14ac:dyDescent="0.35">
      <c r="D710" s="2"/>
      <c r="E710" s="2"/>
      <c r="F710" s="2"/>
      <c r="K710" s="5"/>
      <c r="L710" s="5"/>
      <c r="M710" s="5"/>
      <c r="N710" s="5"/>
    </row>
    <row r="711" spans="4:14" ht="15.75" customHeight="1" x14ac:dyDescent="0.35">
      <c r="D711" s="2"/>
      <c r="E711" s="2"/>
      <c r="F711" s="2"/>
      <c r="K711" s="5"/>
      <c r="L711" s="5"/>
      <c r="M711" s="5"/>
      <c r="N711" s="5"/>
    </row>
    <row r="712" spans="4:14" ht="15.75" customHeight="1" x14ac:dyDescent="0.35">
      <c r="D712" s="2"/>
      <c r="E712" s="2"/>
      <c r="F712" s="2"/>
      <c r="K712" s="5"/>
      <c r="L712" s="5"/>
      <c r="M712" s="5"/>
      <c r="N712" s="5"/>
    </row>
    <row r="713" spans="4:14" ht="15.75" customHeight="1" x14ac:dyDescent="0.35">
      <c r="D713" s="2"/>
      <c r="E713" s="2"/>
      <c r="F713" s="2"/>
      <c r="K713" s="5"/>
      <c r="L713" s="5"/>
      <c r="M713" s="5"/>
      <c r="N713" s="5"/>
    </row>
    <row r="714" spans="4:14" ht="15.75" customHeight="1" x14ac:dyDescent="0.35">
      <c r="D714" s="2"/>
      <c r="E714" s="2"/>
      <c r="F714" s="2"/>
      <c r="K714" s="5"/>
      <c r="L714" s="5"/>
      <c r="M714" s="5"/>
      <c r="N714" s="5"/>
    </row>
    <row r="715" spans="4:14" ht="15.75" customHeight="1" x14ac:dyDescent="0.35">
      <c r="D715" s="2"/>
      <c r="E715" s="2"/>
      <c r="F715" s="2"/>
      <c r="K715" s="5"/>
      <c r="L715" s="5"/>
      <c r="M715" s="5"/>
      <c r="N715" s="5"/>
    </row>
    <row r="716" spans="4:14" ht="15.75" customHeight="1" x14ac:dyDescent="0.35">
      <c r="D716" s="2"/>
      <c r="E716" s="2"/>
      <c r="F716" s="2"/>
      <c r="K716" s="5"/>
      <c r="L716" s="5"/>
      <c r="M716" s="5"/>
      <c r="N716" s="5"/>
    </row>
    <row r="717" spans="4:14" ht="15.75" customHeight="1" x14ac:dyDescent="0.35">
      <c r="D717" s="2"/>
      <c r="E717" s="2"/>
      <c r="F717" s="2"/>
      <c r="K717" s="5"/>
      <c r="L717" s="5"/>
      <c r="M717" s="5"/>
      <c r="N717" s="5"/>
    </row>
    <row r="718" spans="4:14" ht="15.75" customHeight="1" x14ac:dyDescent="0.35">
      <c r="D718" s="2"/>
      <c r="E718" s="2"/>
      <c r="F718" s="2"/>
      <c r="K718" s="5"/>
      <c r="L718" s="5"/>
      <c r="M718" s="5"/>
      <c r="N718" s="5"/>
    </row>
    <row r="719" spans="4:14" ht="15.75" customHeight="1" x14ac:dyDescent="0.35">
      <c r="D719" s="2"/>
      <c r="E719" s="2"/>
      <c r="F719" s="2"/>
      <c r="K719" s="5"/>
      <c r="L719" s="5"/>
      <c r="M719" s="5"/>
      <c r="N719" s="5"/>
    </row>
    <row r="720" spans="4:14" ht="15.75" customHeight="1" x14ac:dyDescent="0.35">
      <c r="D720" s="2"/>
      <c r="E720" s="2"/>
      <c r="F720" s="2"/>
      <c r="K720" s="5"/>
      <c r="L720" s="5"/>
      <c r="M720" s="5"/>
      <c r="N720" s="5"/>
    </row>
    <row r="721" spans="4:14" ht="15.75" customHeight="1" x14ac:dyDescent="0.35">
      <c r="D721" s="2"/>
      <c r="E721" s="2"/>
      <c r="F721" s="2"/>
      <c r="K721" s="5"/>
      <c r="L721" s="5"/>
      <c r="M721" s="5"/>
      <c r="N721" s="5"/>
    </row>
    <row r="722" spans="4:14" ht="15.75" customHeight="1" x14ac:dyDescent="0.35">
      <c r="D722" s="2"/>
      <c r="E722" s="2"/>
      <c r="F722" s="2"/>
      <c r="K722" s="5"/>
      <c r="L722" s="5"/>
      <c r="M722" s="5"/>
      <c r="N722" s="5"/>
    </row>
    <row r="723" spans="4:14" ht="15.75" customHeight="1" x14ac:dyDescent="0.35">
      <c r="D723" s="2"/>
      <c r="E723" s="2"/>
      <c r="F723" s="2"/>
      <c r="K723" s="5"/>
      <c r="L723" s="5"/>
      <c r="M723" s="5"/>
      <c r="N723" s="5"/>
    </row>
    <row r="724" spans="4:14" ht="15.75" customHeight="1" x14ac:dyDescent="0.35">
      <c r="D724" s="2"/>
      <c r="E724" s="2"/>
      <c r="F724" s="2"/>
      <c r="K724" s="5"/>
      <c r="L724" s="5"/>
      <c r="M724" s="5"/>
      <c r="N724" s="5"/>
    </row>
    <row r="725" spans="4:14" ht="15.75" customHeight="1" x14ac:dyDescent="0.35">
      <c r="D725" s="2"/>
      <c r="E725" s="2"/>
      <c r="F725" s="2"/>
      <c r="K725" s="5"/>
      <c r="L725" s="5"/>
      <c r="M725" s="5"/>
      <c r="N725" s="5"/>
    </row>
    <row r="726" spans="4:14" ht="15.75" customHeight="1" x14ac:dyDescent="0.35">
      <c r="D726" s="2"/>
      <c r="E726" s="2"/>
      <c r="F726" s="2"/>
      <c r="K726" s="5"/>
      <c r="L726" s="5"/>
      <c r="M726" s="5"/>
      <c r="N726" s="5"/>
    </row>
    <row r="727" spans="4:14" ht="15.75" customHeight="1" x14ac:dyDescent="0.35">
      <c r="D727" s="2"/>
      <c r="E727" s="2"/>
      <c r="F727" s="2"/>
      <c r="K727" s="5"/>
      <c r="L727" s="5"/>
      <c r="M727" s="5"/>
      <c r="N727" s="5"/>
    </row>
    <row r="728" spans="4:14" ht="15.75" customHeight="1" x14ac:dyDescent="0.35">
      <c r="D728" s="2"/>
      <c r="E728" s="2"/>
      <c r="F728" s="2"/>
      <c r="K728" s="5"/>
      <c r="L728" s="5"/>
      <c r="M728" s="5"/>
      <c r="N728" s="5"/>
    </row>
    <row r="729" spans="4:14" ht="15.75" customHeight="1" x14ac:dyDescent="0.35">
      <c r="D729" s="2"/>
      <c r="E729" s="2"/>
      <c r="F729" s="2"/>
      <c r="K729" s="5"/>
      <c r="L729" s="5"/>
      <c r="M729" s="5"/>
      <c r="N729" s="5"/>
    </row>
    <row r="730" spans="4:14" ht="15.75" customHeight="1" x14ac:dyDescent="0.35">
      <c r="D730" s="2"/>
      <c r="E730" s="2"/>
      <c r="F730" s="2"/>
      <c r="K730" s="5"/>
      <c r="L730" s="5"/>
      <c r="M730" s="5"/>
      <c r="N730" s="5"/>
    </row>
    <row r="731" spans="4:14" ht="15.75" customHeight="1" x14ac:dyDescent="0.35">
      <c r="D731" s="2"/>
      <c r="E731" s="2"/>
      <c r="F731" s="2"/>
      <c r="K731" s="5"/>
      <c r="L731" s="5"/>
      <c r="M731" s="5"/>
      <c r="N731" s="5"/>
    </row>
    <row r="732" spans="4:14" ht="15.75" customHeight="1" x14ac:dyDescent="0.35">
      <c r="D732" s="2"/>
      <c r="E732" s="2"/>
      <c r="F732" s="2"/>
      <c r="K732" s="5"/>
      <c r="L732" s="5"/>
      <c r="M732" s="5"/>
      <c r="N732" s="5"/>
    </row>
    <row r="733" spans="4:14" ht="15.75" customHeight="1" x14ac:dyDescent="0.35">
      <c r="D733" s="2"/>
      <c r="E733" s="2"/>
      <c r="F733" s="2"/>
      <c r="K733" s="5"/>
      <c r="L733" s="5"/>
      <c r="M733" s="5"/>
      <c r="N733" s="5"/>
    </row>
    <row r="734" spans="4:14" ht="15.75" customHeight="1" x14ac:dyDescent="0.35">
      <c r="D734" s="2"/>
      <c r="E734" s="2"/>
      <c r="F734" s="2"/>
      <c r="K734" s="5"/>
      <c r="L734" s="5"/>
      <c r="M734" s="5"/>
      <c r="N734" s="5"/>
    </row>
    <row r="735" spans="4:14" ht="15.75" customHeight="1" x14ac:dyDescent="0.35">
      <c r="D735" s="2"/>
      <c r="E735" s="2"/>
      <c r="F735" s="2"/>
      <c r="K735" s="5"/>
      <c r="L735" s="5"/>
      <c r="M735" s="5"/>
      <c r="N735" s="5"/>
    </row>
    <row r="736" spans="4:14" ht="15.75" customHeight="1" x14ac:dyDescent="0.35">
      <c r="D736" s="2"/>
      <c r="E736" s="2"/>
      <c r="F736" s="2"/>
      <c r="K736" s="5"/>
      <c r="L736" s="5"/>
      <c r="M736" s="5"/>
      <c r="N736" s="5"/>
    </row>
    <row r="737" spans="4:14" ht="15.75" customHeight="1" x14ac:dyDescent="0.35">
      <c r="D737" s="2"/>
      <c r="E737" s="2"/>
      <c r="F737" s="2"/>
      <c r="K737" s="5"/>
      <c r="L737" s="5"/>
      <c r="M737" s="5"/>
      <c r="N737" s="5"/>
    </row>
    <row r="738" spans="4:14" ht="15.75" customHeight="1" x14ac:dyDescent="0.35">
      <c r="D738" s="2"/>
      <c r="E738" s="2"/>
      <c r="F738" s="2"/>
      <c r="K738" s="5"/>
      <c r="L738" s="5"/>
      <c r="M738" s="5"/>
      <c r="N738" s="5"/>
    </row>
    <row r="739" spans="4:14" ht="15.75" customHeight="1" x14ac:dyDescent="0.35">
      <c r="D739" s="2"/>
      <c r="E739" s="2"/>
      <c r="F739" s="2"/>
      <c r="K739" s="5"/>
      <c r="L739" s="5"/>
      <c r="M739" s="5"/>
      <c r="N739" s="5"/>
    </row>
    <row r="740" spans="4:14" ht="15.75" customHeight="1" x14ac:dyDescent="0.35">
      <c r="D740" s="2"/>
      <c r="E740" s="2"/>
      <c r="F740" s="2"/>
      <c r="K740" s="5"/>
      <c r="L740" s="5"/>
      <c r="M740" s="5"/>
      <c r="N740" s="5"/>
    </row>
    <row r="741" spans="4:14" ht="15.75" customHeight="1" x14ac:dyDescent="0.35">
      <c r="D741" s="2"/>
      <c r="E741" s="2"/>
      <c r="F741" s="2"/>
      <c r="K741" s="5"/>
      <c r="L741" s="5"/>
      <c r="M741" s="5"/>
      <c r="N741" s="5"/>
    </row>
    <row r="742" spans="4:14" ht="15.75" customHeight="1" x14ac:dyDescent="0.35">
      <c r="D742" s="2"/>
      <c r="E742" s="2"/>
      <c r="F742" s="2"/>
      <c r="K742" s="5"/>
      <c r="L742" s="5"/>
      <c r="M742" s="5"/>
      <c r="N742" s="5"/>
    </row>
    <row r="743" spans="4:14" ht="15.75" customHeight="1" x14ac:dyDescent="0.35">
      <c r="D743" s="2"/>
      <c r="E743" s="2"/>
      <c r="F743" s="2"/>
      <c r="K743" s="5"/>
      <c r="L743" s="5"/>
      <c r="M743" s="5"/>
      <c r="N743" s="5"/>
    </row>
    <row r="744" spans="4:14" ht="15.75" customHeight="1" x14ac:dyDescent="0.35">
      <c r="D744" s="2"/>
      <c r="E744" s="2"/>
      <c r="F744" s="2"/>
      <c r="K744" s="5"/>
      <c r="L744" s="5"/>
      <c r="M744" s="5"/>
      <c r="N744" s="5"/>
    </row>
    <row r="745" spans="4:14" ht="15.75" customHeight="1" x14ac:dyDescent="0.35">
      <c r="D745" s="2"/>
      <c r="E745" s="2"/>
      <c r="F745" s="2"/>
      <c r="K745" s="5"/>
      <c r="L745" s="5"/>
      <c r="M745" s="5"/>
      <c r="N745" s="5"/>
    </row>
    <row r="746" spans="4:14" ht="15.75" customHeight="1" x14ac:dyDescent="0.35">
      <c r="D746" s="2"/>
      <c r="E746" s="2"/>
      <c r="F746" s="2"/>
      <c r="K746" s="5"/>
      <c r="L746" s="5"/>
      <c r="M746" s="5"/>
      <c r="N746" s="5"/>
    </row>
    <row r="747" spans="4:14" ht="15.75" customHeight="1" x14ac:dyDescent="0.35">
      <c r="D747" s="2"/>
      <c r="E747" s="2"/>
      <c r="F747" s="2"/>
      <c r="K747" s="5"/>
      <c r="L747" s="5"/>
      <c r="M747" s="5"/>
      <c r="N747" s="5"/>
    </row>
    <row r="748" spans="4:14" ht="15.75" customHeight="1" x14ac:dyDescent="0.35">
      <c r="D748" s="2"/>
      <c r="E748" s="2"/>
      <c r="F748" s="2"/>
      <c r="K748" s="5"/>
      <c r="L748" s="5"/>
      <c r="M748" s="5"/>
      <c r="N748" s="5"/>
    </row>
    <row r="749" spans="4:14" ht="15.75" customHeight="1" x14ac:dyDescent="0.35">
      <c r="D749" s="2"/>
      <c r="E749" s="2"/>
      <c r="F749" s="2"/>
      <c r="K749" s="5"/>
      <c r="L749" s="5"/>
      <c r="M749" s="5"/>
      <c r="N749" s="5"/>
    </row>
    <row r="750" spans="4:14" ht="15.75" customHeight="1" x14ac:dyDescent="0.35">
      <c r="D750" s="2"/>
      <c r="E750" s="2"/>
      <c r="F750" s="2"/>
      <c r="K750" s="5"/>
      <c r="L750" s="5"/>
      <c r="M750" s="5"/>
      <c r="N750" s="5"/>
    </row>
    <row r="751" spans="4:14" ht="15.75" customHeight="1" x14ac:dyDescent="0.35">
      <c r="D751" s="2"/>
      <c r="E751" s="2"/>
      <c r="F751" s="2"/>
      <c r="K751" s="5"/>
      <c r="L751" s="5"/>
      <c r="M751" s="5"/>
      <c r="N751" s="5"/>
    </row>
    <row r="752" spans="4:14" ht="15.75" customHeight="1" x14ac:dyDescent="0.35">
      <c r="D752" s="2"/>
      <c r="E752" s="2"/>
      <c r="F752" s="2"/>
      <c r="K752" s="5"/>
      <c r="L752" s="5"/>
      <c r="M752" s="5"/>
      <c r="N752" s="5"/>
    </row>
    <row r="753" spans="4:14" ht="15.75" customHeight="1" x14ac:dyDescent="0.35">
      <c r="D753" s="2"/>
      <c r="E753" s="2"/>
      <c r="F753" s="2"/>
      <c r="K753" s="5"/>
      <c r="L753" s="5"/>
      <c r="M753" s="5"/>
      <c r="N753" s="5"/>
    </row>
    <row r="754" spans="4:14" ht="15.75" customHeight="1" x14ac:dyDescent="0.35">
      <c r="D754" s="2"/>
      <c r="E754" s="2"/>
      <c r="F754" s="2"/>
      <c r="K754" s="5"/>
      <c r="L754" s="5"/>
      <c r="M754" s="5"/>
      <c r="N754" s="5"/>
    </row>
    <row r="755" spans="4:14" ht="15.75" customHeight="1" x14ac:dyDescent="0.35">
      <c r="D755" s="2"/>
      <c r="E755" s="2"/>
      <c r="F755" s="2"/>
      <c r="K755" s="5"/>
      <c r="L755" s="5"/>
      <c r="M755" s="5"/>
      <c r="N755" s="5"/>
    </row>
    <row r="756" spans="4:14" ht="15.75" customHeight="1" x14ac:dyDescent="0.35">
      <c r="D756" s="2"/>
      <c r="E756" s="2"/>
      <c r="F756" s="2"/>
      <c r="K756" s="5"/>
      <c r="L756" s="5"/>
      <c r="M756" s="5"/>
      <c r="N756" s="5"/>
    </row>
    <row r="757" spans="4:14" ht="15.75" customHeight="1" x14ac:dyDescent="0.35">
      <c r="D757" s="2"/>
      <c r="E757" s="2"/>
      <c r="F757" s="2"/>
      <c r="K757" s="5"/>
      <c r="L757" s="5"/>
      <c r="M757" s="5"/>
      <c r="N757" s="5"/>
    </row>
    <row r="758" spans="4:14" ht="15.75" customHeight="1" x14ac:dyDescent="0.35">
      <c r="D758" s="2"/>
      <c r="E758" s="2"/>
      <c r="F758" s="2"/>
      <c r="K758" s="5"/>
      <c r="L758" s="5"/>
      <c r="M758" s="5"/>
      <c r="N758" s="5"/>
    </row>
    <row r="759" spans="4:14" ht="15.75" customHeight="1" x14ac:dyDescent="0.35">
      <c r="D759" s="2"/>
      <c r="E759" s="2"/>
      <c r="F759" s="2"/>
      <c r="K759" s="5"/>
      <c r="L759" s="5"/>
      <c r="M759" s="5"/>
      <c r="N759" s="5"/>
    </row>
    <row r="760" spans="4:14" ht="15.75" customHeight="1" x14ac:dyDescent="0.35">
      <c r="D760" s="2"/>
      <c r="E760" s="2"/>
      <c r="F760" s="2"/>
      <c r="K760" s="5"/>
      <c r="L760" s="5"/>
      <c r="M760" s="5"/>
      <c r="N760" s="5"/>
    </row>
    <row r="761" spans="4:14" ht="15.75" customHeight="1" x14ac:dyDescent="0.35">
      <c r="D761" s="2"/>
      <c r="E761" s="2"/>
      <c r="F761" s="2"/>
      <c r="K761" s="5"/>
      <c r="L761" s="5"/>
      <c r="M761" s="5"/>
      <c r="N761" s="5"/>
    </row>
    <row r="762" spans="4:14" ht="15.75" customHeight="1" x14ac:dyDescent="0.35">
      <c r="D762" s="2"/>
      <c r="E762" s="2"/>
      <c r="F762" s="2"/>
      <c r="K762" s="5"/>
      <c r="L762" s="5"/>
      <c r="M762" s="5"/>
      <c r="N762" s="5"/>
    </row>
    <row r="763" spans="4:14" ht="15.75" customHeight="1" x14ac:dyDescent="0.35">
      <c r="D763" s="2"/>
      <c r="E763" s="2"/>
      <c r="F763" s="2"/>
      <c r="K763" s="5"/>
      <c r="L763" s="5"/>
      <c r="M763" s="5"/>
      <c r="N763" s="5"/>
    </row>
    <row r="764" spans="4:14" ht="15.75" customHeight="1" x14ac:dyDescent="0.35">
      <c r="D764" s="2"/>
      <c r="E764" s="2"/>
      <c r="F764" s="2"/>
      <c r="K764" s="5"/>
      <c r="L764" s="5"/>
      <c r="M764" s="5"/>
      <c r="N764" s="5"/>
    </row>
    <row r="765" spans="4:14" ht="15.75" customHeight="1" x14ac:dyDescent="0.35">
      <c r="D765" s="2"/>
      <c r="E765" s="2"/>
      <c r="F765" s="2"/>
      <c r="K765" s="5"/>
      <c r="L765" s="5"/>
      <c r="M765" s="5"/>
      <c r="N765" s="5"/>
    </row>
    <row r="766" spans="4:14" ht="15.75" customHeight="1" x14ac:dyDescent="0.35">
      <c r="D766" s="2"/>
      <c r="E766" s="2"/>
      <c r="F766" s="2"/>
      <c r="K766" s="5"/>
      <c r="L766" s="5"/>
      <c r="M766" s="5"/>
      <c r="N766" s="5"/>
    </row>
    <row r="767" spans="4:14" ht="15.75" customHeight="1" x14ac:dyDescent="0.35">
      <c r="D767" s="2"/>
      <c r="E767" s="2"/>
      <c r="F767" s="2"/>
      <c r="K767" s="5"/>
      <c r="L767" s="5"/>
      <c r="M767" s="5"/>
      <c r="N767" s="5"/>
    </row>
    <row r="768" spans="4:14" ht="15.75" customHeight="1" x14ac:dyDescent="0.35">
      <c r="D768" s="2"/>
      <c r="E768" s="2"/>
      <c r="F768" s="2"/>
      <c r="K768" s="5"/>
      <c r="L768" s="5"/>
      <c r="M768" s="5"/>
      <c r="N768" s="5"/>
    </row>
    <row r="769" spans="4:14" ht="15.75" customHeight="1" x14ac:dyDescent="0.35">
      <c r="D769" s="2"/>
      <c r="E769" s="2"/>
      <c r="F769" s="2"/>
      <c r="K769" s="5"/>
      <c r="L769" s="5"/>
      <c r="M769" s="5"/>
      <c r="N769" s="5"/>
    </row>
    <row r="770" spans="4:14" ht="15.75" customHeight="1" x14ac:dyDescent="0.35">
      <c r="D770" s="2"/>
      <c r="E770" s="2"/>
      <c r="F770" s="2"/>
      <c r="K770" s="5"/>
      <c r="L770" s="5"/>
      <c r="M770" s="5"/>
      <c r="N770" s="5"/>
    </row>
    <row r="771" spans="4:14" ht="15.75" customHeight="1" x14ac:dyDescent="0.35">
      <c r="D771" s="2"/>
      <c r="E771" s="2"/>
      <c r="F771" s="2"/>
      <c r="K771" s="5"/>
      <c r="L771" s="5"/>
      <c r="M771" s="5"/>
      <c r="N771" s="5"/>
    </row>
    <row r="772" spans="4:14" ht="15.75" customHeight="1" x14ac:dyDescent="0.35">
      <c r="D772" s="2"/>
      <c r="E772" s="2"/>
      <c r="F772" s="2"/>
      <c r="K772" s="5"/>
      <c r="L772" s="5"/>
      <c r="M772" s="5"/>
      <c r="N772" s="5"/>
    </row>
    <row r="773" spans="4:14" ht="15.75" customHeight="1" x14ac:dyDescent="0.35">
      <c r="D773" s="2"/>
      <c r="E773" s="2"/>
      <c r="F773" s="2"/>
      <c r="K773" s="5"/>
      <c r="L773" s="5"/>
      <c r="M773" s="5"/>
      <c r="N773" s="5"/>
    </row>
    <row r="774" spans="4:14" ht="15.75" customHeight="1" x14ac:dyDescent="0.35">
      <c r="D774" s="2"/>
      <c r="E774" s="2"/>
      <c r="F774" s="2"/>
      <c r="K774" s="5"/>
      <c r="L774" s="5"/>
      <c r="M774" s="5"/>
      <c r="N774" s="5"/>
    </row>
    <row r="775" spans="4:14" ht="15.75" customHeight="1" x14ac:dyDescent="0.35">
      <c r="D775" s="2"/>
      <c r="E775" s="2"/>
      <c r="F775" s="2"/>
      <c r="K775" s="5"/>
      <c r="L775" s="5"/>
      <c r="M775" s="5"/>
      <c r="N775" s="5"/>
    </row>
    <row r="776" spans="4:14" ht="15.75" customHeight="1" x14ac:dyDescent="0.35">
      <c r="D776" s="2"/>
      <c r="E776" s="2"/>
      <c r="F776" s="2"/>
      <c r="K776" s="5"/>
      <c r="L776" s="5"/>
      <c r="M776" s="5"/>
      <c r="N776" s="5"/>
    </row>
    <row r="777" spans="4:14" ht="15.75" customHeight="1" x14ac:dyDescent="0.35">
      <c r="D777" s="2"/>
      <c r="E777" s="2"/>
      <c r="F777" s="2"/>
      <c r="K777" s="5"/>
      <c r="L777" s="5"/>
      <c r="M777" s="5"/>
      <c r="N777" s="5"/>
    </row>
    <row r="778" spans="4:14" ht="15.75" customHeight="1" x14ac:dyDescent="0.35">
      <c r="D778" s="2"/>
      <c r="E778" s="2"/>
      <c r="F778" s="2"/>
      <c r="K778" s="5"/>
      <c r="L778" s="5"/>
      <c r="M778" s="5"/>
      <c r="N778" s="5"/>
    </row>
    <row r="779" spans="4:14" ht="15.75" customHeight="1" x14ac:dyDescent="0.35">
      <c r="D779" s="2"/>
      <c r="E779" s="2"/>
      <c r="F779" s="2"/>
      <c r="K779" s="5"/>
      <c r="L779" s="5"/>
      <c r="M779" s="5"/>
      <c r="N779" s="5"/>
    </row>
    <row r="780" spans="4:14" ht="15.75" customHeight="1" x14ac:dyDescent="0.35">
      <c r="D780" s="2"/>
      <c r="E780" s="2"/>
      <c r="F780" s="2"/>
      <c r="K780" s="5"/>
      <c r="L780" s="5"/>
      <c r="M780" s="5"/>
      <c r="N780" s="5"/>
    </row>
    <row r="781" spans="4:14" ht="15.75" customHeight="1" x14ac:dyDescent="0.35">
      <c r="D781" s="2"/>
      <c r="E781" s="2"/>
      <c r="F781" s="2"/>
      <c r="K781" s="5"/>
      <c r="L781" s="5"/>
      <c r="M781" s="5"/>
      <c r="N781" s="5"/>
    </row>
    <row r="782" spans="4:14" ht="15.75" customHeight="1" x14ac:dyDescent="0.35">
      <c r="D782" s="2"/>
      <c r="E782" s="2"/>
      <c r="F782" s="2"/>
      <c r="K782" s="5"/>
      <c r="L782" s="5"/>
      <c r="M782" s="5"/>
      <c r="N782" s="5"/>
    </row>
    <row r="783" spans="4:14" ht="15.75" customHeight="1" x14ac:dyDescent="0.35">
      <c r="D783" s="2"/>
      <c r="E783" s="2"/>
      <c r="F783" s="2"/>
      <c r="K783" s="5"/>
      <c r="L783" s="5"/>
      <c r="M783" s="5"/>
      <c r="N783" s="5"/>
    </row>
    <row r="784" spans="4:14" ht="15.75" customHeight="1" x14ac:dyDescent="0.35">
      <c r="D784" s="2"/>
      <c r="E784" s="2"/>
      <c r="F784" s="2"/>
      <c r="K784" s="5"/>
      <c r="L784" s="5"/>
      <c r="M784" s="5"/>
      <c r="N784" s="5"/>
    </row>
    <row r="785" spans="4:14" ht="15.75" customHeight="1" x14ac:dyDescent="0.35">
      <c r="D785" s="2"/>
      <c r="E785" s="2"/>
      <c r="F785" s="2"/>
      <c r="K785" s="5"/>
      <c r="L785" s="5"/>
      <c r="M785" s="5"/>
      <c r="N785" s="5"/>
    </row>
    <row r="786" spans="4:14" ht="15.75" customHeight="1" x14ac:dyDescent="0.35">
      <c r="D786" s="2"/>
      <c r="E786" s="2"/>
      <c r="F786" s="2"/>
      <c r="K786" s="5"/>
      <c r="L786" s="5"/>
      <c r="M786" s="5"/>
      <c r="N786" s="5"/>
    </row>
    <row r="787" spans="4:14" ht="15.75" customHeight="1" x14ac:dyDescent="0.35">
      <c r="D787" s="2"/>
      <c r="E787" s="2"/>
      <c r="F787" s="2"/>
      <c r="K787" s="5"/>
      <c r="L787" s="5"/>
      <c r="M787" s="5"/>
      <c r="N787" s="5"/>
    </row>
    <row r="788" spans="4:14" ht="15.75" customHeight="1" x14ac:dyDescent="0.35">
      <c r="D788" s="2"/>
      <c r="E788" s="2"/>
      <c r="F788" s="2"/>
      <c r="K788" s="5"/>
      <c r="L788" s="5"/>
      <c r="M788" s="5"/>
      <c r="N788" s="5"/>
    </row>
    <row r="789" spans="4:14" ht="15.75" customHeight="1" x14ac:dyDescent="0.35">
      <c r="D789" s="2"/>
      <c r="E789" s="2"/>
      <c r="F789" s="2"/>
      <c r="K789" s="5"/>
      <c r="L789" s="5"/>
      <c r="M789" s="5"/>
      <c r="N789" s="5"/>
    </row>
    <row r="790" spans="4:14" ht="15.75" customHeight="1" x14ac:dyDescent="0.35">
      <c r="D790" s="2"/>
      <c r="E790" s="2"/>
      <c r="F790" s="2"/>
      <c r="K790" s="5"/>
      <c r="L790" s="5"/>
      <c r="M790" s="5"/>
      <c r="N790" s="5"/>
    </row>
    <row r="791" spans="4:14" ht="15.75" customHeight="1" x14ac:dyDescent="0.35">
      <c r="D791" s="2"/>
      <c r="E791" s="2"/>
      <c r="F791" s="2"/>
      <c r="K791" s="5"/>
      <c r="L791" s="5"/>
      <c r="M791" s="5"/>
      <c r="N791" s="5"/>
    </row>
    <row r="792" spans="4:14" ht="15.75" customHeight="1" x14ac:dyDescent="0.35">
      <c r="D792" s="2"/>
      <c r="E792" s="2"/>
      <c r="F792" s="2"/>
      <c r="K792" s="5"/>
      <c r="L792" s="5"/>
      <c r="M792" s="5"/>
      <c r="N792" s="5"/>
    </row>
    <row r="793" spans="4:14" ht="15.75" customHeight="1" x14ac:dyDescent="0.35">
      <c r="D793" s="2"/>
      <c r="E793" s="2"/>
      <c r="F793" s="2"/>
      <c r="K793" s="5"/>
      <c r="L793" s="5"/>
      <c r="M793" s="5"/>
      <c r="N793" s="5"/>
    </row>
    <row r="794" spans="4:14" ht="15.75" customHeight="1" x14ac:dyDescent="0.35">
      <c r="D794" s="2"/>
      <c r="E794" s="2"/>
      <c r="F794" s="2"/>
      <c r="K794" s="5"/>
      <c r="L794" s="5"/>
      <c r="M794" s="5"/>
      <c r="N794" s="5"/>
    </row>
    <row r="795" spans="4:14" ht="15.75" customHeight="1" x14ac:dyDescent="0.35">
      <c r="D795" s="2"/>
      <c r="E795" s="2"/>
      <c r="F795" s="2"/>
      <c r="K795" s="5"/>
      <c r="L795" s="5"/>
      <c r="M795" s="5"/>
      <c r="N795" s="5"/>
    </row>
    <row r="796" spans="4:14" ht="15.75" customHeight="1" x14ac:dyDescent="0.35">
      <c r="D796" s="2"/>
      <c r="E796" s="2"/>
      <c r="F796" s="2"/>
      <c r="K796" s="5"/>
      <c r="L796" s="5"/>
      <c r="M796" s="5"/>
      <c r="N796" s="5"/>
    </row>
    <row r="797" spans="4:14" ht="15.75" customHeight="1" x14ac:dyDescent="0.35">
      <c r="D797" s="2"/>
      <c r="E797" s="2"/>
      <c r="F797" s="2"/>
      <c r="K797" s="5"/>
      <c r="L797" s="5"/>
      <c r="M797" s="5"/>
      <c r="N797" s="5"/>
    </row>
    <row r="798" spans="4:14" ht="15.75" customHeight="1" x14ac:dyDescent="0.35">
      <c r="D798" s="2"/>
      <c r="E798" s="2"/>
      <c r="F798" s="2"/>
      <c r="K798" s="5"/>
      <c r="L798" s="5"/>
      <c r="M798" s="5"/>
      <c r="N798" s="5"/>
    </row>
    <row r="799" spans="4:14" ht="15.75" customHeight="1" x14ac:dyDescent="0.35">
      <c r="D799" s="2"/>
      <c r="E799" s="2"/>
      <c r="F799" s="2"/>
      <c r="K799" s="5"/>
      <c r="L799" s="5"/>
      <c r="M799" s="5"/>
      <c r="N799" s="5"/>
    </row>
    <row r="800" spans="4:14" ht="15.75" customHeight="1" x14ac:dyDescent="0.35">
      <c r="D800" s="2"/>
      <c r="E800" s="2"/>
      <c r="F800" s="2"/>
      <c r="K800" s="5"/>
      <c r="L800" s="5"/>
      <c r="M800" s="5"/>
      <c r="N800" s="5"/>
    </row>
    <row r="801" spans="4:14" ht="15.75" customHeight="1" x14ac:dyDescent="0.35">
      <c r="D801" s="2"/>
      <c r="E801" s="2"/>
      <c r="F801" s="2"/>
      <c r="K801" s="5"/>
      <c r="L801" s="5"/>
      <c r="M801" s="5"/>
      <c r="N801" s="5"/>
    </row>
    <row r="802" spans="4:14" ht="15.75" customHeight="1" x14ac:dyDescent="0.35">
      <c r="D802" s="2"/>
      <c r="E802" s="2"/>
      <c r="F802" s="2"/>
      <c r="K802" s="5"/>
      <c r="L802" s="5"/>
      <c r="M802" s="5"/>
      <c r="N802" s="5"/>
    </row>
    <row r="803" spans="4:14" ht="15.75" customHeight="1" x14ac:dyDescent="0.35">
      <c r="D803" s="2"/>
      <c r="E803" s="2"/>
      <c r="F803" s="2"/>
      <c r="K803" s="5"/>
      <c r="L803" s="5"/>
      <c r="M803" s="5"/>
      <c r="N803" s="5"/>
    </row>
    <row r="804" spans="4:14" ht="15.75" customHeight="1" x14ac:dyDescent="0.35">
      <c r="D804" s="2"/>
      <c r="E804" s="2"/>
      <c r="F804" s="2"/>
      <c r="K804" s="5"/>
      <c r="L804" s="5"/>
      <c r="M804" s="5"/>
      <c r="N804" s="5"/>
    </row>
    <row r="805" spans="4:14" ht="15.75" customHeight="1" x14ac:dyDescent="0.35">
      <c r="D805" s="2"/>
      <c r="E805" s="2"/>
      <c r="F805" s="2"/>
      <c r="K805" s="5"/>
      <c r="L805" s="5"/>
      <c r="M805" s="5"/>
      <c r="N805" s="5"/>
    </row>
    <row r="806" spans="4:14" ht="15.75" customHeight="1" x14ac:dyDescent="0.35">
      <c r="D806" s="2"/>
      <c r="E806" s="2"/>
      <c r="F806" s="2"/>
      <c r="K806" s="5"/>
      <c r="L806" s="5"/>
      <c r="M806" s="5"/>
      <c r="N806" s="5"/>
    </row>
    <row r="807" spans="4:14" ht="15.75" customHeight="1" x14ac:dyDescent="0.35">
      <c r="D807" s="2"/>
      <c r="E807" s="2"/>
      <c r="F807" s="2"/>
      <c r="K807" s="5"/>
      <c r="L807" s="5"/>
      <c r="M807" s="5"/>
      <c r="N807" s="5"/>
    </row>
    <row r="808" spans="4:14" ht="15.75" customHeight="1" x14ac:dyDescent="0.35">
      <c r="D808" s="2"/>
      <c r="E808" s="2"/>
      <c r="F808" s="2"/>
      <c r="K808" s="5"/>
      <c r="L808" s="5"/>
      <c r="M808" s="5"/>
      <c r="N808" s="5"/>
    </row>
    <row r="809" spans="4:14" ht="15.75" customHeight="1" x14ac:dyDescent="0.35">
      <c r="D809" s="2"/>
      <c r="E809" s="2"/>
      <c r="F809" s="2"/>
      <c r="K809" s="5"/>
      <c r="L809" s="5"/>
      <c r="M809" s="5"/>
      <c r="N809" s="5"/>
    </row>
    <row r="810" spans="4:14" ht="15.75" customHeight="1" x14ac:dyDescent="0.35">
      <c r="D810" s="2"/>
      <c r="E810" s="2"/>
      <c r="F810" s="2"/>
      <c r="K810" s="5"/>
      <c r="L810" s="5"/>
      <c r="M810" s="5"/>
      <c r="N810" s="5"/>
    </row>
    <row r="811" spans="4:14" ht="15.75" customHeight="1" x14ac:dyDescent="0.35">
      <c r="D811" s="2"/>
      <c r="E811" s="2"/>
      <c r="F811" s="2"/>
      <c r="K811" s="5"/>
      <c r="L811" s="5"/>
      <c r="M811" s="5"/>
      <c r="N811" s="5"/>
    </row>
    <row r="812" spans="4:14" ht="15.75" customHeight="1" x14ac:dyDescent="0.35">
      <c r="D812" s="2"/>
      <c r="E812" s="2"/>
      <c r="F812" s="2"/>
      <c r="K812" s="5"/>
      <c r="L812" s="5"/>
      <c r="M812" s="5"/>
      <c r="N812" s="5"/>
    </row>
    <row r="813" spans="4:14" ht="15.75" customHeight="1" x14ac:dyDescent="0.35">
      <c r="D813" s="2"/>
      <c r="E813" s="2"/>
      <c r="F813" s="2"/>
      <c r="K813" s="5"/>
      <c r="L813" s="5"/>
      <c r="M813" s="5"/>
      <c r="N813" s="5"/>
    </row>
    <row r="814" spans="4:14" ht="15.75" customHeight="1" x14ac:dyDescent="0.35">
      <c r="D814" s="2"/>
      <c r="E814" s="2"/>
      <c r="F814" s="2"/>
      <c r="K814" s="5"/>
      <c r="L814" s="5"/>
      <c r="M814" s="5"/>
      <c r="N814" s="5"/>
    </row>
    <row r="815" spans="4:14" ht="15.75" customHeight="1" x14ac:dyDescent="0.35">
      <c r="D815" s="2"/>
      <c r="E815" s="2"/>
      <c r="F815" s="2"/>
      <c r="K815" s="5"/>
      <c r="L815" s="5"/>
      <c r="M815" s="5"/>
      <c r="N815" s="5"/>
    </row>
    <row r="816" spans="4:14" ht="15.75" customHeight="1" x14ac:dyDescent="0.35">
      <c r="D816" s="2"/>
      <c r="E816" s="2"/>
      <c r="F816" s="2"/>
      <c r="K816" s="5"/>
      <c r="L816" s="5"/>
      <c r="M816" s="5"/>
      <c r="N816" s="5"/>
    </row>
    <row r="817" spans="4:14" ht="15.75" customHeight="1" x14ac:dyDescent="0.35">
      <c r="D817" s="2"/>
      <c r="E817" s="2"/>
      <c r="F817" s="2"/>
      <c r="K817" s="5"/>
      <c r="L817" s="5"/>
      <c r="M817" s="5"/>
      <c r="N817" s="5"/>
    </row>
    <row r="818" spans="4:14" ht="15.75" customHeight="1" x14ac:dyDescent="0.35">
      <c r="D818" s="2"/>
      <c r="E818" s="2"/>
      <c r="F818" s="2"/>
      <c r="K818" s="5"/>
      <c r="L818" s="5"/>
      <c r="M818" s="5"/>
      <c r="N818" s="5"/>
    </row>
    <row r="819" spans="4:14" ht="15.75" customHeight="1" x14ac:dyDescent="0.35">
      <c r="D819" s="2"/>
      <c r="E819" s="2"/>
      <c r="F819" s="2"/>
      <c r="K819" s="5"/>
      <c r="L819" s="5"/>
      <c r="M819" s="5"/>
      <c r="N819" s="5"/>
    </row>
    <row r="820" spans="4:14" ht="15.75" customHeight="1" x14ac:dyDescent="0.35">
      <c r="D820" s="2"/>
      <c r="E820" s="2"/>
      <c r="F820" s="2"/>
      <c r="K820" s="5"/>
      <c r="L820" s="5"/>
      <c r="M820" s="5"/>
      <c r="N820" s="5"/>
    </row>
    <row r="821" spans="4:14" ht="15.75" customHeight="1" x14ac:dyDescent="0.35">
      <c r="D821" s="2"/>
      <c r="E821" s="2"/>
      <c r="F821" s="2"/>
      <c r="K821" s="5"/>
      <c r="L821" s="5"/>
      <c r="M821" s="5"/>
      <c r="N821" s="5"/>
    </row>
    <row r="822" spans="4:14" ht="15.75" customHeight="1" x14ac:dyDescent="0.35">
      <c r="D822" s="2"/>
      <c r="E822" s="2"/>
      <c r="F822" s="2"/>
      <c r="K822" s="5"/>
      <c r="L822" s="5"/>
      <c r="M822" s="5"/>
      <c r="N822" s="5"/>
    </row>
    <row r="823" spans="4:14" ht="15.75" customHeight="1" x14ac:dyDescent="0.35">
      <c r="D823" s="2"/>
      <c r="E823" s="2"/>
      <c r="F823" s="2"/>
      <c r="K823" s="5"/>
      <c r="L823" s="5"/>
      <c r="M823" s="5"/>
      <c r="N823" s="5"/>
    </row>
    <row r="824" spans="4:14" ht="15.75" customHeight="1" x14ac:dyDescent="0.35">
      <c r="D824" s="2"/>
      <c r="E824" s="2"/>
      <c r="F824" s="2"/>
      <c r="K824" s="5"/>
      <c r="L824" s="5"/>
      <c r="M824" s="5"/>
      <c r="N824" s="5"/>
    </row>
    <row r="825" spans="4:14" ht="15.75" customHeight="1" x14ac:dyDescent="0.35">
      <c r="D825" s="2"/>
      <c r="E825" s="2"/>
      <c r="F825" s="2"/>
      <c r="K825" s="5"/>
      <c r="L825" s="5"/>
      <c r="M825" s="5"/>
      <c r="N825" s="5"/>
    </row>
    <row r="826" spans="4:14" ht="15.75" customHeight="1" x14ac:dyDescent="0.35">
      <c r="D826" s="2"/>
      <c r="E826" s="2"/>
      <c r="F826" s="2"/>
      <c r="K826" s="5"/>
      <c r="L826" s="5"/>
      <c r="M826" s="5"/>
      <c r="N826" s="5"/>
    </row>
    <row r="827" spans="4:14" ht="15.75" customHeight="1" x14ac:dyDescent="0.35">
      <c r="D827" s="2"/>
      <c r="E827" s="2"/>
      <c r="F827" s="2"/>
      <c r="K827" s="5"/>
      <c r="L827" s="5"/>
      <c r="M827" s="5"/>
      <c r="N827" s="5"/>
    </row>
    <row r="828" spans="4:14" ht="15.75" customHeight="1" x14ac:dyDescent="0.35">
      <c r="D828" s="2"/>
      <c r="E828" s="2"/>
      <c r="F828" s="2"/>
      <c r="K828" s="5"/>
      <c r="L828" s="5"/>
      <c r="M828" s="5"/>
      <c r="N828" s="5"/>
    </row>
    <row r="829" spans="4:14" ht="15.75" customHeight="1" x14ac:dyDescent="0.35">
      <c r="D829" s="2"/>
      <c r="E829" s="2"/>
      <c r="F829" s="2"/>
      <c r="K829" s="5"/>
      <c r="L829" s="5"/>
      <c r="M829" s="5"/>
      <c r="N829" s="5"/>
    </row>
    <row r="830" spans="4:14" ht="15.75" customHeight="1" x14ac:dyDescent="0.35">
      <c r="D830" s="2"/>
      <c r="E830" s="2"/>
      <c r="F830" s="2"/>
      <c r="K830" s="5"/>
      <c r="L830" s="5"/>
      <c r="M830" s="5"/>
      <c r="N830" s="5"/>
    </row>
    <row r="831" spans="4:14" ht="15.75" customHeight="1" x14ac:dyDescent="0.35">
      <c r="D831" s="2"/>
      <c r="E831" s="2"/>
      <c r="F831" s="2"/>
      <c r="K831" s="5"/>
      <c r="L831" s="5"/>
      <c r="M831" s="5"/>
      <c r="N831" s="5"/>
    </row>
    <row r="832" spans="4:14" ht="15.75" customHeight="1" x14ac:dyDescent="0.35">
      <c r="D832" s="2"/>
      <c r="E832" s="2"/>
      <c r="F832" s="2"/>
      <c r="K832" s="5"/>
      <c r="L832" s="5"/>
      <c r="M832" s="5"/>
      <c r="N832" s="5"/>
    </row>
    <row r="833" spans="4:14" ht="15.75" customHeight="1" x14ac:dyDescent="0.35">
      <c r="D833" s="2"/>
      <c r="E833" s="2"/>
      <c r="F833" s="2"/>
      <c r="K833" s="5"/>
      <c r="L833" s="5"/>
      <c r="M833" s="5"/>
      <c r="N833" s="5"/>
    </row>
    <row r="834" spans="4:14" ht="15.75" customHeight="1" x14ac:dyDescent="0.35">
      <c r="D834" s="2"/>
      <c r="E834" s="2"/>
      <c r="F834" s="2"/>
      <c r="K834" s="5"/>
      <c r="L834" s="5"/>
      <c r="M834" s="5"/>
      <c r="N834" s="5"/>
    </row>
    <row r="835" spans="4:14" ht="15.75" customHeight="1" x14ac:dyDescent="0.35">
      <c r="D835" s="2"/>
      <c r="E835" s="2"/>
      <c r="F835" s="2"/>
      <c r="K835" s="5"/>
      <c r="L835" s="5"/>
      <c r="M835" s="5"/>
      <c r="N835" s="5"/>
    </row>
    <row r="836" spans="4:14" ht="15.75" customHeight="1" x14ac:dyDescent="0.35">
      <c r="D836" s="2"/>
      <c r="E836" s="2"/>
      <c r="F836" s="2"/>
      <c r="K836" s="5"/>
      <c r="L836" s="5"/>
      <c r="M836" s="5"/>
      <c r="N836" s="5"/>
    </row>
    <row r="837" spans="4:14" ht="15.75" customHeight="1" x14ac:dyDescent="0.35">
      <c r="D837" s="2"/>
      <c r="E837" s="2"/>
      <c r="F837" s="2"/>
      <c r="K837" s="5"/>
      <c r="L837" s="5"/>
      <c r="M837" s="5"/>
      <c r="N837" s="5"/>
    </row>
    <row r="838" spans="4:14" ht="15.75" customHeight="1" x14ac:dyDescent="0.35">
      <c r="D838" s="2"/>
      <c r="E838" s="2"/>
      <c r="F838" s="2"/>
      <c r="K838" s="5"/>
      <c r="L838" s="5"/>
      <c r="M838" s="5"/>
      <c r="N838" s="5"/>
    </row>
    <row r="839" spans="4:14" ht="15.75" customHeight="1" x14ac:dyDescent="0.35">
      <c r="D839" s="2"/>
      <c r="E839" s="2"/>
      <c r="F839" s="2"/>
      <c r="K839" s="5"/>
      <c r="L839" s="5"/>
      <c r="M839" s="5"/>
      <c r="N839" s="5"/>
    </row>
    <row r="840" spans="4:14" ht="15.75" customHeight="1" x14ac:dyDescent="0.35">
      <c r="D840" s="2"/>
      <c r="E840" s="2"/>
      <c r="F840" s="2"/>
      <c r="K840" s="5"/>
      <c r="L840" s="5"/>
      <c r="M840" s="5"/>
      <c r="N840" s="5"/>
    </row>
    <row r="841" spans="4:14" ht="15.75" customHeight="1" x14ac:dyDescent="0.35">
      <c r="D841" s="2"/>
      <c r="E841" s="2"/>
      <c r="F841" s="2"/>
      <c r="K841" s="5"/>
      <c r="L841" s="5"/>
      <c r="M841" s="5"/>
      <c r="N841" s="5"/>
    </row>
    <row r="842" spans="4:14" ht="15.75" customHeight="1" x14ac:dyDescent="0.35">
      <c r="D842" s="2"/>
      <c r="E842" s="2"/>
      <c r="F842" s="2"/>
      <c r="K842" s="5"/>
      <c r="L842" s="5"/>
      <c r="M842" s="5"/>
      <c r="N842" s="5"/>
    </row>
    <row r="843" spans="4:14" ht="15.75" customHeight="1" x14ac:dyDescent="0.35">
      <c r="D843" s="2"/>
      <c r="E843" s="2"/>
      <c r="F843" s="2"/>
      <c r="K843" s="5"/>
      <c r="L843" s="5"/>
      <c r="M843" s="5"/>
      <c r="N843" s="5"/>
    </row>
    <row r="844" spans="4:14" ht="15.75" customHeight="1" x14ac:dyDescent="0.35">
      <c r="D844" s="2"/>
      <c r="E844" s="2"/>
      <c r="F844" s="2"/>
      <c r="K844" s="5"/>
      <c r="L844" s="5"/>
      <c r="M844" s="5"/>
      <c r="N844" s="5"/>
    </row>
    <row r="845" spans="4:14" ht="15.75" customHeight="1" x14ac:dyDescent="0.35">
      <c r="D845" s="2"/>
      <c r="E845" s="2"/>
      <c r="F845" s="2"/>
      <c r="K845" s="5"/>
      <c r="L845" s="5"/>
      <c r="M845" s="5"/>
      <c r="N845" s="5"/>
    </row>
    <row r="846" spans="4:14" ht="15.75" customHeight="1" x14ac:dyDescent="0.35">
      <c r="D846" s="2"/>
      <c r="E846" s="2"/>
      <c r="F846" s="2"/>
      <c r="K846" s="5"/>
      <c r="L846" s="5"/>
      <c r="M846" s="5"/>
      <c r="N846" s="5"/>
    </row>
    <row r="847" spans="4:14" ht="15.75" customHeight="1" x14ac:dyDescent="0.35">
      <c r="D847" s="2"/>
      <c r="E847" s="2"/>
      <c r="F847" s="2"/>
      <c r="K847" s="5"/>
      <c r="L847" s="5"/>
      <c r="M847" s="5"/>
      <c r="N847" s="5"/>
    </row>
    <row r="848" spans="4:14" ht="15.75" customHeight="1" x14ac:dyDescent="0.35">
      <c r="D848" s="2"/>
      <c r="E848" s="2"/>
      <c r="F848" s="2"/>
      <c r="K848" s="5"/>
      <c r="L848" s="5"/>
      <c r="M848" s="5"/>
      <c r="N848" s="5"/>
    </row>
    <row r="849" spans="4:14" ht="15.75" customHeight="1" x14ac:dyDescent="0.35">
      <c r="D849" s="2"/>
      <c r="E849" s="2"/>
      <c r="F849" s="2"/>
      <c r="K849" s="5"/>
      <c r="L849" s="5"/>
      <c r="M849" s="5"/>
      <c r="N849" s="5"/>
    </row>
    <row r="850" spans="4:14" ht="15.75" customHeight="1" x14ac:dyDescent="0.35">
      <c r="D850" s="2"/>
      <c r="E850" s="2"/>
      <c r="F850" s="2"/>
      <c r="K850" s="5"/>
      <c r="L850" s="5"/>
      <c r="M850" s="5"/>
      <c r="N850" s="5"/>
    </row>
    <row r="851" spans="4:14" ht="15.75" customHeight="1" x14ac:dyDescent="0.35">
      <c r="D851" s="2"/>
      <c r="E851" s="2"/>
      <c r="F851" s="2"/>
      <c r="K851" s="5"/>
      <c r="L851" s="5"/>
      <c r="M851" s="5"/>
      <c r="N851" s="5"/>
    </row>
    <row r="852" spans="4:14" ht="15.75" customHeight="1" x14ac:dyDescent="0.35">
      <c r="D852" s="2"/>
      <c r="E852" s="2"/>
      <c r="F852" s="2"/>
      <c r="K852" s="5"/>
      <c r="L852" s="5"/>
      <c r="M852" s="5"/>
      <c r="N852" s="5"/>
    </row>
    <row r="853" spans="4:14" ht="15.75" customHeight="1" x14ac:dyDescent="0.35">
      <c r="D853" s="2"/>
      <c r="E853" s="2"/>
      <c r="F853" s="2"/>
      <c r="K853" s="5"/>
      <c r="L853" s="5"/>
      <c r="M853" s="5"/>
      <c r="N853" s="5"/>
    </row>
    <row r="854" spans="4:14" ht="15.75" customHeight="1" x14ac:dyDescent="0.35">
      <c r="D854" s="2"/>
      <c r="E854" s="2"/>
      <c r="F854" s="2"/>
      <c r="K854" s="5"/>
      <c r="L854" s="5"/>
      <c r="M854" s="5"/>
      <c r="N854" s="5"/>
    </row>
    <row r="855" spans="4:14" ht="15.75" customHeight="1" x14ac:dyDescent="0.35">
      <c r="D855" s="2"/>
      <c r="E855" s="2"/>
      <c r="F855" s="2"/>
      <c r="K855" s="5"/>
      <c r="L855" s="5"/>
      <c r="M855" s="5"/>
      <c r="N855" s="5"/>
    </row>
    <row r="856" spans="4:14" ht="15.75" customHeight="1" x14ac:dyDescent="0.35">
      <c r="D856" s="2"/>
      <c r="E856" s="2"/>
      <c r="F856" s="2"/>
      <c r="K856" s="5"/>
      <c r="L856" s="5"/>
      <c r="M856" s="5"/>
      <c r="N856" s="5"/>
    </row>
    <row r="857" spans="4:14" ht="15.75" customHeight="1" x14ac:dyDescent="0.35">
      <c r="D857" s="2"/>
      <c r="E857" s="2"/>
      <c r="F857" s="2"/>
      <c r="K857" s="5"/>
      <c r="L857" s="5"/>
      <c r="M857" s="5"/>
      <c r="N857" s="5"/>
    </row>
    <row r="858" spans="4:14" ht="15.75" customHeight="1" x14ac:dyDescent="0.35">
      <c r="D858" s="2"/>
      <c r="E858" s="2"/>
      <c r="F858" s="2"/>
      <c r="K858" s="5"/>
      <c r="L858" s="5"/>
      <c r="M858" s="5"/>
      <c r="N858" s="5"/>
    </row>
    <row r="859" spans="4:14" ht="15.75" customHeight="1" x14ac:dyDescent="0.35">
      <c r="D859" s="2"/>
      <c r="E859" s="2"/>
      <c r="F859" s="2"/>
      <c r="K859" s="5"/>
      <c r="L859" s="5"/>
      <c r="M859" s="5"/>
      <c r="N859" s="5"/>
    </row>
    <row r="860" spans="4:14" ht="15.75" customHeight="1" x14ac:dyDescent="0.35">
      <c r="D860" s="2"/>
      <c r="E860" s="2"/>
      <c r="F860" s="2"/>
      <c r="K860" s="5"/>
      <c r="L860" s="5"/>
      <c r="M860" s="5"/>
      <c r="N860" s="5"/>
    </row>
    <row r="861" spans="4:14" ht="15.75" customHeight="1" x14ac:dyDescent="0.35">
      <c r="D861" s="2"/>
      <c r="E861" s="2"/>
      <c r="F861" s="2"/>
      <c r="K861" s="5"/>
      <c r="L861" s="5"/>
      <c r="M861" s="5"/>
      <c r="N861" s="5"/>
    </row>
    <row r="862" spans="4:14" ht="15.75" customHeight="1" x14ac:dyDescent="0.35">
      <c r="D862" s="2"/>
      <c r="E862" s="2"/>
      <c r="F862" s="2"/>
      <c r="K862" s="5"/>
      <c r="L862" s="5"/>
      <c r="M862" s="5"/>
      <c r="N862" s="5"/>
    </row>
    <row r="863" spans="4:14" ht="15.75" customHeight="1" x14ac:dyDescent="0.35">
      <c r="D863" s="2"/>
      <c r="E863" s="2"/>
      <c r="F863" s="2"/>
      <c r="K863" s="5"/>
      <c r="L863" s="5"/>
      <c r="M863" s="5"/>
      <c r="N863" s="5"/>
    </row>
    <row r="864" spans="4:14" ht="15.75" customHeight="1" x14ac:dyDescent="0.35">
      <c r="D864" s="2"/>
      <c r="E864" s="2"/>
      <c r="F864" s="2"/>
      <c r="K864" s="5"/>
      <c r="L864" s="5"/>
      <c r="M864" s="5"/>
      <c r="N864" s="5"/>
    </row>
    <row r="865" spans="4:14" ht="15.75" customHeight="1" x14ac:dyDescent="0.35">
      <c r="D865" s="2"/>
      <c r="E865" s="2"/>
      <c r="F865" s="2"/>
      <c r="K865" s="5"/>
      <c r="L865" s="5"/>
      <c r="M865" s="5"/>
      <c r="N865" s="5"/>
    </row>
    <row r="866" spans="4:14" ht="15.75" customHeight="1" x14ac:dyDescent="0.35">
      <c r="D866" s="2"/>
      <c r="E866" s="2"/>
      <c r="F866" s="2"/>
      <c r="K866" s="5"/>
      <c r="L866" s="5"/>
      <c r="M866" s="5"/>
      <c r="N866" s="5"/>
    </row>
    <row r="867" spans="4:14" ht="15.75" customHeight="1" x14ac:dyDescent="0.35">
      <c r="D867" s="2"/>
      <c r="E867" s="2"/>
      <c r="F867" s="2"/>
      <c r="K867" s="5"/>
      <c r="L867" s="5"/>
      <c r="M867" s="5"/>
      <c r="N867" s="5"/>
    </row>
    <row r="868" spans="4:14" ht="15.75" customHeight="1" x14ac:dyDescent="0.35">
      <c r="D868" s="2"/>
      <c r="E868" s="2"/>
      <c r="F868" s="2"/>
      <c r="K868" s="5"/>
      <c r="L868" s="5"/>
      <c r="M868" s="5"/>
      <c r="N868" s="5"/>
    </row>
    <row r="869" spans="4:14" ht="15.75" customHeight="1" x14ac:dyDescent="0.35">
      <c r="D869" s="2"/>
      <c r="E869" s="2"/>
      <c r="F869" s="2"/>
      <c r="K869" s="5"/>
      <c r="L869" s="5"/>
      <c r="M869" s="5"/>
      <c r="N869" s="5"/>
    </row>
    <row r="870" spans="4:14" ht="15.75" customHeight="1" x14ac:dyDescent="0.35">
      <c r="D870" s="2"/>
      <c r="E870" s="2"/>
      <c r="F870" s="2"/>
      <c r="K870" s="5"/>
      <c r="L870" s="5"/>
      <c r="M870" s="5"/>
      <c r="N870" s="5"/>
    </row>
    <row r="871" spans="4:14" ht="15.75" customHeight="1" x14ac:dyDescent="0.35">
      <c r="D871" s="2"/>
      <c r="E871" s="2"/>
      <c r="F871" s="2"/>
      <c r="K871" s="5"/>
      <c r="L871" s="5"/>
      <c r="M871" s="5"/>
      <c r="N871" s="5"/>
    </row>
    <row r="872" spans="4:14" ht="15.75" customHeight="1" x14ac:dyDescent="0.35">
      <c r="D872" s="2"/>
      <c r="E872" s="2"/>
      <c r="F872" s="2"/>
      <c r="K872" s="5"/>
      <c r="L872" s="5"/>
      <c r="M872" s="5"/>
      <c r="N872" s="5"/>
    </row>
    <row r="873" spans="4:14" ht="15.75" customHeight="1" x14ac:dyDescent="0.35">
      <c r="D873" s="2"/>
      <c r="E873" s="2"/>
      <c r="F873" s="2"/>
      <c r="K873" s="5"/>
      <c r="L873" s="5"/>
      <c r="M873" s="5"/>
      <c r="N873" s="5"/>
    </row>
    <row r="874" spans="4:14" ht="15.75" customHeight="1" x14ac:dyDescent="0.35">
      <c r="D874" s="2"/>
      <c r="E874" s="2"/>
      <c r="F874" s="2"/>
      <c r="K874" s="5"/>
      <c r="L874" s="5"/>
      <c r="M874" s="5"/>
      <c r="N874" s="5"/>
    </row>
    <row r="875" spans="4:14" ht="15.75" customHeight="1" x14ac:dyDescent="0.35">
      <c r="D875" s="2"/>
      <c r="E875" s="2"/>
      <c r="F875" s="2"/>
      <c r="K875" s="5"/>
      <c r="L875" s="5"/>
      <c r="M875" s="5"/>
      <c r="N875" s="5"/>
    </row>
    <row r="876" spans="4:14" ht="15.75" customHeight="1" x14ac:dyDescent="0.35">
      <c r="D876" s="2"/>
      <c r="E876" s="2"/>
      <c r="F876" s="2"/>
      <c r="K876" s="5"/>
      <c r="L876" s="5"/>
      <c r="M876" s="5"/>
      <c r="N876" s="5"/>
    </row>
    <row r="877" spans="4:14" ht="15.75" customHeight="1" x14ac:dyDescent="0.35">
      <c r="D877" s="2"/>
      <c r="E877" s="2"/>
      <c r="F877" s="2"/>
      <c r="K877" s="5"/>
      <c r="L877" s="5"/>
      <c r="M877" s="5"/>
      <c r="N877" s="5"/>
    </row>
    <row r="878" spans="4:14" ht="15.75" customHeight="1" x14ac:dyDescent="0.35">
      <c r="D878" s="2"/>
      <c r="E878" s="2"/>
      <c r="F878" s="2"/>
      <c r="K878" s="5"/>
      <c r="L878" s="5"/>
      <c r="M878" s="5"/>
      <c r="N878" s="5"/>
    </row>
    <row r="879" spans="4:14" ht="15.75" customHeight="1" x14ac:dyDescent="0.35">
      <c r="D879" s="2"/>
      <c r="E879" s="2"/>
      <c r="F879" s="2"/>
      <c r="K879" s="5"/>
      <c r="L879" s="5"/>
      <c r="M879" s="5"/>
      <c r="N879" s="5"/>
    </row>
    <row r="880" spans="4:14" ht="15.75" customHeight="1" x14ac:dyDescent="0.35">
      <c r="D880" s="2"/>
      <c r="E880" s="2"/>
      <c r="F880" s="2"/>
      <c r="K880" s="5"/>
      <c r="L880" s="5"/>
      <c r="M880" s="5"/>
      <c r="N880" s="5"/>
    </row>
    <row r="881" spans="4:14" ht="15.75" customHeight="1" x14ac:dyDescent="0.35">
      <c r="D881" s="2"/>
      <c r="E881" s="2"/>
      <c r="F881" s="2"/>
      <c r="K881" s="5"/>
      <c r="L881" s="5"/>
      <c r="M881" s="5"/>
      <c r="N881" s="5"/>
    </row>
    <row r="882" spans="4:14" ht="15.75" customHeight="1" x14ac:dyDescent="0.35">
      <c r="D882" s="2"/>
      <c r="E882" s="2"/>
      <c r="F882" s="2"/>
      <c r="K882" s="5"/>
      <c r="L882" s="5"/>
      <c r="M882" s="5"/>
      <c r="N882" s="5"/>
    </row>
    <row r="883" spans="4:14" ht="15.75" customHeight="1" x14ac:dyDescent="0.35">
      <c r="D883" s="2"/>
      <c r="E883" s="2"/>
      <c r="F883" s="2"/>
      <c r="K883" s="5"/>
      <c r="L883" s="5"/>
      <c r="M883" s="5"/>
      <c r="N883" s="5"/>
    </row>
    <row r="884" spans="4:14" ht="15.75" customHeight="1" x14ac:dyDescent="0.35">
      <c r="D884" s="2"/>
      <c r="E884" s="2"/>
      <c r="F884" s="2"/>
      <c r="K884" s="5"/>
      <c r="L884" s="5"/>
      <c r="M884" s="5"/>
      <c r="N884" s="5"/>
    </row>
    <row r="885" spans="4:14" ht="15.75" customHeight="1" x14ac:dyDescent="0.35">
      <c r="D885" s="2"/>
      <c r="E885" s="2"/>
      <c r="F885" s="2"/>
      <c r="K885" s="5"/>
      <c r="L885" s="5"/>
      <c r="M885" s="5"/>
      <c r="N885" s="5"/>
    </row>
    <row r="886" spans="4:14" ht="15.75" customHeight="1" x14ac:dyDescent="0.35">
      <c r="D886" s="2"/>
      <c r="E886" s="2"/>
      <c r="F886" s="2"/>
      <c r="K886" s="5"/>
      <c r="L886" s="5"/>
      <c r="M886" s="5"/>
      <c r="N886" s="5"/>
    </row>
    <row r="887" spans="4:14" ht="15.75" customHeight="1" x14ac:dyDescent="0.35">
      <c r="D887" s="2"/>
      <c r="E887" s="2"/>
      <c r="F887" s="2"/>
      <c r="K887" s="5"/>
      <c r="L887" s="5"/>
      <c r="M887" s="5"/>
      <c r="N887" s="5"/>
    </row>
    <row r="888" spans="4:14" ht="15.75" customHeight="1" x14ac:dyDescent="0.35">
      <c r="D888" s="2"/>
      <c r="E888" s="2"/>
      <c r="F888" s="2"/>
      <c r="K888" s="5"/>
      <c r="L888" s="5"/>
      <c r="M888" s="5"/>
      <c r="N888" s="5"/>
    </row>
    <row r="889" spans="4:14" ht="15.75" customHeight="1" x14ac:dyDescent="0.35">
      <c r="D889" s="2"/>
      <c r="E889" s="2"/>
      <c r="F889" s="2"/>
      <c r="K889" s="5"/>
      <c r="L889" s="5"/>
      <c r="M889" s="5"/>
      <c r="N889" s="5"/>
    </row>
    <row r="890" spans="4:14" ht="15.75" customHeight="1" x14ac:dyDescent="0.35">
      <c r="D890" s="2"/>
      <c r="E890" s="2"/>
      <c r="F890" s="2"/>
      <c r="K890" s="5"/>
      <c r="L890" s="5"/>
      <c r="M890" s="5"/>
      <c r="N890" s="5"/>
    </row>
    <row r="891" spans="4:14" ht="15.75" customHeight="1" x14ac:dyDescent="0.35">
      <c r="D891" s="2"/>
      <c r="E891" s="2"/>
      <c r="F891" s="2"/>
      <c r="K891" s="5"/>
      <c r="L891" s="5"/>
      <c r="M891" s="5"/>
      <c r="N891" s="5"/>
    </row>
    <row r="892" spans="4:14" ht="15.75" customHeight="1" x14ac:dyDescent="0.35">
      <c r="D892" s="2"/>
      <c r="E892" s="2"/>
      <c r="F892" s="2"/>
      <c r="K892" s="5"/>
      <c r="L892" s="5"/>
      <c r="M892" s="5"/>
      <c r="N892" s="5"/>
    </row>
    <row r="893" spans="4:14" ht="15.75" customHeight="1" x14ac:dyDescent="0.35">
      <c r="D893" s="2"/>
      <c r="E893" s="2"/>
      <c r="F893" s="2"/>
      <c r="K893" s="5"/>
      <c r="L893" s="5"/>
      <c r="M893" s="5"/>
      <c r="N893" s="5"/>
    </row>
    <row r="894" spans="4:14" ht="15.75" customHeight="1" x14ac:dyDescent="0.35">
      <c r="D894" s="2"/>
      <c r="E894" s="2"/>
      <c r="F894" s="2"/>
      <c r="K894" s="5"/>
      <c r="L894" s="5"/>
      <c r="M894" s="5"/>
      <c r="N894" s="5"/>
    </row>
    <row r="895" spans="4:14" ht="15.75" customHeight="1" x14ac:dyDescent="0.35">
      <c r="D895" s="2"/>
      <c r="E895" s="2"/>
      <c r="F895" s="2"/>
      <c r="K895" s="5"/>
      <c r="L895" s="5"/>
      <c r="M895" s="5"/>
      <c r="N895" s="5"/>
    </row>
    <row r="896" spans="4:14" ht="15.75" customHeight="1" x14ac:dyDescent="0.35">
      <c r="D896" s="2"/>
      <c r="E896" s="2"/>
      <c r="F896" s="2"/>
      <c r="K896" s="5"/>
      <c r="L896" s="5"/>
      <c r="M896" s="5"/>
      <c r="N896" s="5"/>
    </row>
    <row r="897" spans="4:14" ht="15.75" customHeight="1" x14ac:dyDescent="0.35">
      <c r="D897" s="2"/>
      <c r="E897" s="2"/>
      <c r="F897" s="2"/>
      <c r="K897" s="5"/>
      <c r="L897" s="5"/>
      <c r="M897" s="5"/>
      <c r="N897" s="5"/>
    </row>
    <row r="898" spans="4:14" ht="15.75" customHeight="1" x14ac:dyDescent="0.35">
      <c r="D898" s="2"/>
      <c r="E898" s="2"/>
      <c r="F898" s="2"/>
      <c r="K898" s="5"/>
      <c r="L898" s="5"/>
      <c r="M898" s="5"/>
      <c r="N898" s="5"/>
    </row>
    <row r="899" spans="4:14" ht="15.75" customHeight="1" x14ac:dyDescent="0.35">
      <c r="D899" s="2"/>
      <c r="E899" s="2"/>
      <c r="F899" s="2"/>
      <c r="K899" s="5"/>
      <c r="L899" s="5"/>
      <c r="M899" s="5"/>
      <c r="N899" s="5"/>
    </row>
    <row r="900" spans="4:14" ht="15.75" customHeight="1" x14ac:dyDescent="0.35">
      <c r="D900" s="2"/>
      <c r="E900" s="2"/>
      <c r="F900" s="2"/>
      <c r="K900" s="5"/>
      <c r="L900" s="5"/>
      <c r="M900" s="5"/>
      <c r="N900" s="5"/>
    </row>
    <row r="901" spans="4:14" ht="15.75" customHeight="1" x14ac:dyDescent="0.35">
      <c r="D901" s="2"/>
      <c r="E901" s="2"/>
      <c r="F901" s="2"/>
      <c r="K901" s="5"/>
      <c r="L901" s="5"/>
      <c r="M901" s="5"/>
      <c r="N901" s="5"/>
    </row>
    <row r="902" spans="4:14" ht="15.75" customHeight="1" x14ac:dyDescent="0.35">
      <c r="D902" s="2"/>
      <c r="E902" s="2"/>
      <c r="F902" s="2"/>
      <c r="K902" s="5"/>
      <c r="L902" s="5"/>
      <c r="M902" s="5"/>
      <c r="N902" s="5"/>
    </row>
    <row r="903" spans="4:14" ht="15.75" customHeight="1" x14ac:dyDescent="0.35">
      <c r="D903" s="2"/>
      <c r="E903" s="2"/>
      <c r="F903" s="2"/>
      <c r="K903" s="5"/>
      <c r="L903" s="5"/>
      <c r="M903" s="5"/>
      <c r="N903" s="5"/>
    </row>
    <row r="904" spans="4:14" ht="15.75" customHeight="1" x14ac:dyDescent="0.35">
      <c r="D904" s="2"/>
      <c r="E904" s="2"/>
      <c r="F904" s="2"/>
      <c r="K904" s="5"/>
      <c r="L904" s="5"/>
      <c r="M904" s="5"/>
      <c r="N904" s="5"/>
    </row>
    <row r="905" spans="4:14" ht="15.75" customHeight="1" x14ac:dyDescent="0.35">
      <c r="D905" s="2"/>
      <c r="E905" s="2"/>
      <c r="F905" s="2"/>
      <c r="K905" s="5"/>
      <c r="L905" s="5"/>
      <c r="M905" s="5"/>
      <c r="N905" s="5"/>
    </row>
    <row r="906" spans="4:14" ht="15.75" customHeight="1" x14ac:dyDescent="0.35">
      <c r="D906" s="2"/>
      <c r="E906" s="2"/>
      <c r="F906" s="2"/>
      <c r="K906" s="5"/>
      <c r="L906" s="5"/>
      <c r="M906" s="5"/>
      <c r="N906" s="5"/>
    </row>
    <row r="907" spans="4:14" ht="15.75" customHeight="1" x14ac:dyDescent="0.35">
      <c r="D907" s="2"/>
      <c r="E907" s="2"/>
      <c r="F907" s="2"/>
      <c r="K907" s="5"/>
      <c r="L907" s="5"/>
      <c r="M907" s="5"/>
      <c r="N907" s="5"/>
    </row>
    <row r="908" spans="4:14" ht="15.75" customHeight="1" x14ac:dyDescent="0.35">
      <c r="D908" s="2"/>
      <c r="E908" s="2"/>
      <c r="F908" s="2"/>
      <c r="K908" s="5"/>
      <c r="L908" s="5"/>
      <c r="M908" s="5"/>
      <c r="N908" s="5"/>
    </row>
    <row r="909" spans="4:14" ht="15.75" customHeight="1" x14ac:dyDescent="0.35">
      <c r="D909" s="2"/>
      <c r="E909" s="2"/>
      <c r="F909" s="2"/>
      <c r="K909" s="5"/>
      <c r="L909" s="5"/>
      <c r="M909" s="5"/>
      <c r="N909" s="5"/>
    </row>
    <row r="910" spans="4:14" ht="15.75" customHeight="1" x14ac:dyDescent="0.35">
      <c r="D910" s="2"/>
      <c r="E910" s="2"/>
      <c r="F910" s="2"/>
      <c r="K910" s="5"/>
      <c r="L910" s="5"/>
      <c r="M910" s="5"/>
      <c r="N910" s="5"/>
    </row>
    <row r="911" spans="4:14" ht="15.75" customHeight="1" x14ac:dyDescent="0.35">
      <c r="D911" s="2"/>
      <c r="E911" s="2"/>
      <c r="F911" s="2"/>
      <c r="K911" s="5"/>
      <c r="L911" s="5"/>
      <c r="M911" s="5"/>
      <c r="N911" s="5"/>
    </row>
    <row r="912" spans="4:14" ht="15.75" customHeight="1" x14ac:dyDescent="0.35">
      <c r="D912" s="2"/>
      <c r="E912" s="2"/>
      <c r="F912" s="2"/>
      <c r="K912" s="5"/>
      <c r="L912" s="5"/>
      <c r="M912" s="5"/>
      <c r="N912" s="5"/>
    </row>
    <row r="913" spans="4:14" ht="15.75" customHeight="1" x14ac:dyDescent="0.35">
      <c r="D913" s="2"/>
      <c r="E913" s="2"/>
      <c r="F913" s="2"/>
      <c r="K913" s="5"/>
      <c r="L913" s="5"/>
      <c r="M913" s="5"/>
      <c r="N913" s="5"/>
    </row>
    <row r="914" spans="4:14" ht="15.75" customHeight="1" x14ac:dyDescent="0.35">
      <c r="D914" s="2"/>
      <c r="E914" s="2"/>
      <c r="F914" s="2"/>
      <c r="K914" s="5"/>
      <c r="L914" s="5"/>
      <c r="M914" s="5"/>
      <c r="N914" s="5"/>
    </row>
    <row r="915" spans="4:14" ht="15.75" customHeight="1" x14ac:dyDescent="0.35">
      <c r="D915" s="2"/>
      <c r="E915" s="2"/>
      <c r="F915" s="2"/>
      <c r="K915" s="5"/>
      <c r="L915" s="5"/>
      <c r="M915" s="5"/>
      <c r="N915" s="5"/>
    </row>
    <row r="916" spans="4:14" ht="15.75" customHeight="1" x14ac:dyDescent="0.35">
      <c r="D916" s="2"/>
      <c r="E916" s="2"/>
      <c r="F916" s="2"/>
      <c r="K916" s="5"/>
      <c r="L916" s="5"/>
      <c r="M916" s="5"/>
      <c r="N916" s="5"/>
    </row>
    <row r="917" spans="4:14" ht="15.75" customHeight="1" x14ac:dyDescent="0.35">
      <c r="D917" s="2"/>
      <c r="E917" s="2"/>
      <c r="F917" s="2"/>
      <c r="K917" s="5"/>
      <c r="L917" s="5"/>
      <c r="M917" s="5"/>
      <c r="N917" s="5"/>
    </row>
    <row r="918" spans="4:14" ht="15.75" customHeight="1" x14ac:dyDescent="0.35">
      <c r="D918" s="2"/>
      <c r="E918" s="2"/>
      <c r="F918" s="2"/>
      <c r="K918" s="5"/>
      <c r="L918" s="5"/>
      <c r="M918" s="5"/>
      <c r="N918" s="5"/>
    </row>
    <row r="919" spans="4:14" ht="15.75" customHeight="1" x14ac:dyDescent="0.35">
      <c r="D919" s="2"/>
      <c r="E919" s="2"/>
      <c r="F919" s="2"/>
      <c r="K919" s="5"/>
      <c r="L919" s="5"/>
      <c r="M919" s="5"/>
      <c r="N919" s="5"/>
    </row>
    <row r="920" spans="4:14" ht="15.75" customHeight="1" x14ac:dyDescent="0.35">
      <c r="D920" s="2"/>
      <c r="E920" s="2"/>
      <c r="F920" s="2"/>
      <c r="K920" s="5"/>
      <c r="L920" s="5"/>
      <c r="M920" s="5"/>
      <c r="N920" s="5"/>
    </row>
    <row r="921" spans="4:14" ht="15.75" customHeight="1" x14ac:dyDescent="0.35">
      <c r="D921" s="2"/>
      <c r="E921" s="2"/>
      <c r="F921" s="2"/>
      <c r="K921" s="5"/>
      <c r="L921" s="5"/>
      <c r="M921" s="5"/>
      <c r="N921" s="5"/>
    </row>
    <row r="922" spans="4:14" ht="15.75" customHeight="1" x14ac:dyDescent="0.35">
      <c r="D922" s="2"/>
      <c r="E922" s="2"/>
      <c r="F922" s="2"/>
      <c r="K922" s="5"/>
      <c r="L922" s="5"/>
      <c r="M922" s="5"/>
      <c r="N922" s="5"/>
    </row>
    <row r="923" spans="4:14" ht="15.75" customHeight="1" x14ac:dyDescent="0.35">
      <c r="D923" s="2"/>
      <c r="E923" s="2"/>
      <c r="F923" s="2"/>
      <c r="K923" s="5"/>
      <c r="L923" s="5"/>
      <c r="M923" s="5"/>
      <c r="N923" s="5"/>
    </row>
    <row r="924" spans="4:14" ht="15.75" customHeight="1" x14ac:dyDescent="0.35">
      <c r="D924" s="2"/>
      <c r="E924" s="2"/>
      <c r="F924" s="2"/>
      <c r="K924" s="5"/>
      <c r="L924" s="5"/>
      <c r="M924" s="5"/>
      <c r="N924" s="5"/>
    </row>
    <row r="925" spans="4:14" ht="15.75" customHeight="1" x14ac:dyDescent="0.35">
      <c r="D925" s="2"/>
      <c r="E925" s="2"/>
      <c r="F925" s="2"/>
      <c r="K925" s="5"/>
      <c r="L925" s="5"/>
      <c r="M925" s="5"/>
      <c r="N925" s="5"/>
    </row>
    <row r="926" spans="4:14" ht="15.75" customHeight="1" x14ac:dyDescent="0.35">
      <c r="D926" s="2"/>
      <c r="E926" s="2"/>
      <c r="F926" s="2"/>
      <c r="K926" s="5"/>
      <c r="L926" s="5"/>
      <c r="M926" s="5"/>
      <c r="N926" s="5"/>
    </row>
    <row r="927" spans="4:14" ht="15.75" customHeight="1" x14ac:dyDescent="0.35">
      <c r="D927" s="2"/>
      <c r="E927" s="2"/>
      <c r="F927" s="2"/>
      <c r="K927" s="5"/>
      <c r="L927" s="5"/>
      <c r="M927" s="5"/>
      <c r="N927" s="5"/>
    </row>
    <row r="928" spans="4:14" ht="15.75" customHeight="1" x14ac:dyDescent="0.35">
      <c r="D928" s="2"/>
      <c r="E928" s="2"/>
      <c r="F928" s="2"/>
      <c r="K928" s="5"/>
      <c r="L928" s="5"/>
      <c r="M928" s="5"/>
      <c r="N928" s="5"/>
    </row>
    <row r="929" spans="4:14" ht="15.75" customHeight="1" x14ac:dyDescent="0.35">
      <c r="D929" s="2"/>
      <c r="E929" s="2"/>
      <c r="F929" s="2"/>
      <c r="K929" s="5"/>
      <c r="L929" s="5"/>
      <c r="M929" s="5"/>
      <c r="N929" s="5"/>
    </row>
    <row r="930" spans="4:14" ht="15.75" customHeight="1" x14ac:dyDescent="0.35">
      <c r="D930" s="2"/>
      <c r="E930" s="2"/>
      <c r="F930" s="2"/>
      <c r="K930" s="5"/>
      <c r="L930" s="5"/>
      <c r="M930" s="5"/>
      <c r="N930" s="5"/>
    </row>
    <row r="931" spans="4:14" ht="15.75" customHeight="1" x14ac:dyDescent="0.35">
      <c r="D931" s="2"/>
      <c r="E931" s="2"/>
      <c r="F931" s="2"/>
      <c r="K931" s="5"/>
      <c r="L931" s="5"/>
      <c r="M931" s="5"/>
      <c r="N931" s="5"/>
    </row>
    <row r="932" spans="4:14" ht="15.75" customHeight="1" x14ac:dyDescent="0.35">
      <c r="D932" s="2"/>
      <c r="E932" s="2"/>
      <c r="F932" s="2"/>
      <c r="K932" s="5"/>
      <c r="L932" s="5"/>
      <c r="M932" s="5"/>
      <c r="N932" s="5"/>
    </row>
    <row r="933" spans="4:14" ht="15.75" customHeight="1" x14ac:dyDescent="0.35">
      <c r="D933" s="2"/>
      <c r="E933" s="2"/>
      <c r="F933" s="2"/>
      <c r="K933" s="5"/>
      <c r="L933" s="5"/>
      <c r="M933" s="5"/>
      <c r="N933" s="5"/>
    </row>
    <row r="934" spans="4:14" ht="15.75" customHeight="1" x14ac:dyDescent="0.35">
      <c r="D934" s="2"/>
      <c r="E934" s="2"/>
      <c r="F934" s="2"/>
      <c r="K934" s="5"/>
      <c r="L934" s="5"/>
      <c r="M934" s="5"/>
      <c r="N934" s="5"/>
    </row>
    <row r="935" spans="4:14" ht="15.75" customHeight="1" x14ac:dyDescent="0.35">
      <c r="D935" s="2"/>
      <c r="E935" s="2"/>
      <c r="F935" s="2"/>
      <c r="K935" s="5"/>
      <c r="L935" s="5"/>
      <c r="M935" s="5"/>
      <c r="N935" s="5"/>
    </row>
    <row r="936" spans="4:14" ht="15.75" customHeight="1" x14ac:dyDescent="0.35">
      <c r="D936" s="2"/>
      <c r="E936" s="2"/>
      <c r="F936" s="2"/>
      <c r="K936" s="5"/>
      <c r="L936" s="5"/>
      <c r="M936" s="5"/>
      <c r="N936" s="5"/>
    </row>
    <row r="937" spans="4:14" ht="15.75" customHeight="1" x14ac:dyDescent="0.35">
      <c r="D937" s="2"/>
      <c r="E937" s="2"/>
      <c r="F937" s="2"/>
      <c r="K937" s="5"/>
      <c r="L937" s="5"/>
      <c r="M937" s="5"/>
      <c r="N937" s="5"/>
    </row>
    <row r="938" spans="4:14" ht="15.75" customHeight="1" x14ac:dyDescent="0.35">
      <c r="D938" s="2"/>
      <c r="E938" s="2"/>
      <c r="F938" s="2"/>
      <c r="K938" s="5"/>
      <c r="L938" s="5"/>
      <c r="M938" s="5"/>
      <c r="N938" s="5"/>
    </row>
    <row r="939" spans="4:14" ht="15.75" customHeight="1" x14ac:dyDescent="0.35">
      <c r="D939" s="2"/>
      <c r="E939" s="2"/>
      <c r="F939" s="2"/>
      <c r="K939" s="5"/>
      <c r="L939" s="5"/>
      <c r="M939" s="5"/>
      <c r="N939" s="5"/>
    </row>
    <row r="940" spans="4:14" ht="15.75" customHeight="1" x14ac:dyDescent="0.35">
      <c r="D940" s="2"/>
      <c r="E940" s="2"/>
      <c r="F940" s="2"/>
      <c r="K940" s="5"/>
      <c r="L940" s="5"/>
      <c r="M940" s="5"/>
      <c r="N940" s="5"/>
    </row>
    <row r="941" spans="4:14" ht="15.75" customHeight="1" x14ac:dyDescent="0.35">
      <c r="D941" s="2"/>
      <c r="E941" s="2"/>
      <c r="F941" s="2"/>
      <c r="K941" s="5"/>
      <c r="L941" s="5"/>
      <c r="M941" s="5"/>
      <c r="N941" s="5"/>
    </row>
    <row r="942" spans="4:14" ht="15.75" customHeight="1" x14ac:dyDescent="0.35">
      <c r="D942" s="2"/>
      <c r="E942" s="2"/>
      <c r="F942" s="2"/>
      <c r="K942" s="5"/>
      <c r="L942" s="5"/>
      <c r="M942" s="5"/>
      <c r="N942" s="5"/>
    </row>
    <row r="943" spans="4:14" ht="15.75" customHeight="1" x14ac:dyDescent="0.35">
      <c r="D943" s="2"/>
      <c r="E943" s="2"/>
      <c r="F943" s="2"/>
      <c r="K943" s="5"/>
      <c r="L943" s="5"/>
      <c r="M943" s="5"/>
      <c r="N943" s="5"/>
    </row>
    <row r="944" spans="4:14" ht="15.75" customHeight="1" x14ac:dyDescent="0.35">
      <c r="D944" s="2"/>
      <c r="E944" s="2"/>
      <c r="F944" s="2"/>
      <c r="K944" s="5"/>
      <c r="L944" s="5"/>
      <c r="M944" s="5"/>
      <c r="N944" s="5"/>
    </row>
    <row r="945" spans="4:14" ht="15.75" customHeight="1" x14ac:dyDescent="0.35">
      <c r="D945" s="2"/>
      <c r="E945" s="2"/>
      <c r="F945" s="2"/>
      <c r="K945" s="5"/>
      <c r="L945" s="5"/>
      <c r="M945" s="5"/>
      <c r="N945" s="5"/>
    </row>
    <row r="946" spans="4:14" ht="15.75" customHeight="1" x14ac:dyDescent="0.35">
      <c r="D946" s="2"/>
      <c r="E946" s="2"/>
      <c r="F946" s="2"/>
      <c r="K946" s="5"/>
      <c r="L946" s="5"/>
      <c r="M946" s="5"/>
      <c r="N946" s="5"/>
    </row>
    <row r="947" spans="4:14" ht="15.75" customHeight="1" x14ac:dyDescent="0.35">
      <c r="D947" s="2"/>
      <c r="E947" s="2"/>
      <c r="F947" s="2"/>
      <c r="K947" s="5"/>
      <c r="L947" s="5"/>
      <c r="M947" s="5"/>
      <c r="N947" s="5"/>
    </row>
    <row r="948" spans="4:14" ht="15.75" customHeight="1" x14ac:dyDescent="0.35">
      <c r="D948" s="2"/>
      <c r="E948" s="2"/>
      <c r="F948" s="2"/>
      <c r="K948" s="5"/>
      <c r="L948" s="5"/>
      <c r="M948" s="5"/>
      <c r="N948" s="5"/>
    </row>
    <row r="949" spans="4:14" ht="15.75" customHeight="1" x14ac:dyDescent="0.35">
      <c r="D949" s="2"/>
      <c r="E949" s="2"/>
      <c r="F949" s="2"/>
      <c r="K949" s="5"/>
      <c r="L949" s="5"/>
      <c r="M949" s="5"/>
      <c r="N949" s="5"/>
    </row>
    <row r="950" spans="4:14" ht="15.75" customHeight="1" x14ac:dyDescent="0.35">
      <c r="D950" s="2"/>
      <c r="E950" s="2"/>
      <c r="F950" s="2"/>
      <c r="K950" s="5"/>
      <c r="L950" s="5"/>
      <c r="M950" s="5"/>
      <c r="N950" s="5"/>
    </row>
    <row r="951" spans="4:14" ht="15.75" customHeight="1" x14ac:dyDescent="0.35">
      <c r="D951" s="2"/>
      <c r="E951" s="2"/>
      <c r="F951" s="2"/>
      <c r="K951" s="5"/>
      <c r="L951" s="5"/>
      <c r="M951" s="5"/>
      <c r="N951" s="5"/>
    </row>
    <row r="952" spans="4:14" ht="15.75" customHeight="1" x14ac:dyDescent="0.35">
      <c r="D952" s="2"/>
      <c r="E952" s="2"/>
      <c r="F952" s="2"/>
      <c r="K952" s="5"/>
      <c r="L952" s="5"/>
      <c r="M952" s="5"/>
      <c r="N952" s="5"/>
    </row>
    <row r="953" spans="4:14" ht="15.75" customHeight="1" x14ac:dyDescent="0.35">
      <c r="D953" s="2"/>
      <c r="E953" s="2"/>
      <c r="F953" s="2"/>
      <c r="K953" s="5"/>
      <c r="L953" s="5"/>
      <c r="M953" s="5"/>
      <c r="N953" s="5"/>
    </row>
    <row r="954" spans="4:14" ht="15.75" customHeight="1" x14ac:dyDescent="0.35">
      <c r="D954" s="2"/>
      <c r="E954" s="2"/>
      <c r="F954" s="2"/>
      <c r="K954" s="5"/>
      <c r="L954" s="5"/>
      <c r="M954" s="5"/>
      <c r="N954" s="5"/>
    </row>
    <row r="955" spans="4:14" ht="15.75" customHeight="1" x14ac:dyDescent="0.35">
      <c r="D955" s="2"/>
      <c r="E955" s="2"/>
      <c r="F955" s="2"/>
      <c r="K955" s="5"/>
      <c r="L955" s="5"/>
      <c r="M955" s="5"/>
      <c r="N955" s="5"/>
    </row>
    <row r="956" spans="4:14" ht="15.75" customHeight="1" x14ac:dyDescent="0.35">
      <c r="D956" s="2"/>
      <c r="E956" s="2"/>
      <c r="F956" s="2"/>
      <c r="K956" s="5"/>
      <c r="L956" s="5"/>
      <c r="M956" s="5"/>
      <c r="N956" s="5"/>
    </row>
    <row r="957" spans="4:14" ht="15.75" customHeight="1" x14ac:dyDescent="0.35">
      <c r="D957" s="2"/>
      <c r="E957" s="2"/>
      <c r="F957" s="2"/>
      <c r="K957" s="5"/>
      <c r="L957" s="5"/>
      <c r="M957" s="5"/>
      <c r="N957" s="5"/>
    </row>
    <row r="958" spans="4:14" ht="15.75" customHeight="1" x14ac:dyDescent="0.35">
      <c r="D958" s="2"/>
      <c r="E958" s="2"/>
      <c r="F958" s="2"/>
      <c r="K958" s="5"/>
      <c r="L958" s="5"/>
      <c r="M958" s="5"/>
      <c r="N958" s="5"/>
    </row>
    <row r="959" spans="4:14" ht="15.75" customHeight="1" x14ac:dyDescent="0.35">
      <c r="D959" s="2"/>
      <c r="E959" s="2"/>
      <c r="F959" s="2"/>
      <c r="K959" s="5"/>
      <c r="L959" s="5"/>
      <c r="M959" s="5"/>
      <c r="N959" s="5"/>
    </row>
    <row r="960" spans="4:14" ht="15.75" customHeight="1" x14ac:dyDescent="0.35">
      <c r="D960" s="2"/>
      <c r="E960" s="2"/>
      <c r="F960" s="2"/>
      <c r="K960" s="5"/>
      <c r="L960" s="5"/>
      <c r="M960" s="5"/>
      <c r="N960" s="5"/>
    </row>
    <row r="961" spans="4:14" ht="15.75" customHeight="1" x14ac:dyDescent="0.35">
      <c r="D961" s="2"/>
      <c r="E961" s="2"/>
      <c r="F961" s="2"/>
      <c r="K961" s="5"/>
      <c r="L961" s="5"/>
      <c r="M961" s="5"/>
      <c r="N961" s="5"/>
    </row>
    <row r="962" spans="4:14" ht="15.75" customHeight="1" x14ac:dyDescent="0.35">
      <c r="D962" s="2"/>
      <c r="E962" s="2"/>
      <c r="F962" s="2"/>
      <c r="K962" s="5"/>
      <c r="L962" s="5"/>
      <c r="M962" s="5"/>
      <c r="N962" s="5"/>
    </row>
    <row r="963" spans="4:14" ht="15.75" customHeight="1" x14ac:dyDescent="0.35">
      <c r="D963" s="2"/>
      <c r="E963" s="2"/>
      <c r="F963" s="2"/>
      <c r="K963" s="5"/>
      <c r="L963" s="5"/>
      <c r="M963" s="5"/>
      <c r="N963" s="5"/>
    </row>
    <row r="964" spans="4:14" ht="15.75" customHeight="1" x14ac:dyDescent="0.35">
      <c r="D964" s="2"/>
      <c r="E964" s="2"/>
      <c r="F964" s="2"/>
      <c r="K964" s="5"/>
      <c r="L964" s="5"/>
      <c r="M964" s="5"/>
      <c r="N964" s="5"/>
    </row>
    <row r="965" spans="4:14" ht="15.75" customHeight="1" x14ac:dyDescent="0.35">
      <c r="D965" s="2"/>
      <c r="E965" s="2"/>
      <c r="F965" s="2"/>
      <c r="K965" s="5"/>
      <c r="L965" s="5"/>
      <c r="M965" s="5"/>
      <c r="N965" s="5"/>
    </row>
    <row r="966" spans="4:14" ht="15.75" customHeight="1" x14ac:dyDescent="0.35">
      <c r="D966" s="2"/>
      <c r="E966" s="2"/>
      <c r="F966" s="2"/>
      <c r="K966" s="5"/>
      <c r="L966" s="5"/>
      <c r="M966" s="5"/>
      <c r="N966" s="5"/>
    </row>
    <row r="967" spans="4:14" ht="15.75" customHeight="1" x14ac:dyDescent="0.35">
      <c r="D967" s="2"/>
      <c r="E967" s="2"/>
      <c r="F967" s="2"/>
      <c r="K967" s="5"/>
      <c r="L967" s="5"/>
      <c r="M967" s="5"/>
      <c r="N967" s="5"/>
    </row>
    <row r="968" spans="4:14" ht="15.75" customHeight="1" x14ac:dyDescent="0.35">
      <c r="D968" s="2"/>
      <c r="E968" s="2"/>
      <c r="F968" s="2"/>
      <c r="K968" s="5"/>
      <c r="L968" s="5"/>
      <c r="M968" s="5"/>
      <c r="N968" s="5"/>
    </row>
    <row r="969" spans="4:14" ht="15.75" customHeight="1" x14ac:dyDescent="0.35">
      <c r="D969" s="2"/>
      <c r="E969" s="2"/>
      <c r="F969" s="2"/>
      <c r="K969" s="5"/>
      <c r="L969" s="5"/>
      <c r="M969" s="5"/>
      <c r="N969" s="5"/>
    </row>
    <row r="970" spans="4:14" ht="15.75" customHeight="1" x14ac:dyDescent="0.35">
      <c r="D970" s="2"/>
      <c r="E970" s="2"/>
      <c r="F970" s="2"/>
      <c r="K970" s="5"/>
      <c r="L970" s="5"/>
      <c r="M970" s="5"/>
      <c r="N970" s="5"/>
    </row>
    <row r="971" spans="4:14" ht="15.75" customHeight="1" x14ac:dyDescent="0.35">
      <c r="D971" s="2"/>
      <c r="E971" s="2"/>
      <c r="F971" s="2"/>
      <c r="K971" s="5"/>
      <c r="L971" s="5"/>
      <c r="M971" s="5"/>
      <c r="N971" s="5"/>
    </row>
    <row r="972" spans="4:14" ht="15.75" customHeight="1" x14ac:dyDescent="0.35">
      <c r="D972" s="2"/>
      <c r="E972" s="2"/>
      <c r="F972" s="2"/>
      <c r="K972" s="5"/>
      <c r="L972" s="5"/>
      <c r="M972" s="5"/>
      <c r="N972" s="5"/>
    </row>
    <row r="973" spans="4:14" ht="15.75" customHeight="1" x14ac:dyDescent="0.35">
      <c r="D973" s="2"/>
      <c r="E973" s="2"/>
      <c r="F973" s="2"/>
      <c r="K973" s="5"/>
      <c r="L973" s="5"/>
      <c r="M973" s="5"/>
      <c r="N973" s="5"/>
    </row>
    <row r="974" spans="4:14" ht="15.75" customHeight="1" x14ac:dyDescent="0.35">
      <c r="D974" s="2"/>
      <c r="E974" s="2"/>
      <c r="F974" s="2"/>
      <c r="K974" s="5"/>
      <c r="L974" s="5"/>
      <c r="M974" s="5"/>
      <c r="N974" s="5"/>
    </row>
    <row r="975" spans="4:14" ht="15.75" customHeight="1" x14ac:dyDescent="0.35">
      <c r="D975" s="2"/>
      <c r="E975" s="2"/>
      <c r="F975" s="2"/>
      <c r="K975" s="5"/>
      <c r="L975" s="5"/>
      <c r="M975" s="5"/>
      <c r="N975" s="5"/>
    </row>
    <row r="976" spans="4:14" ht="15.75" customHeight="1" x14ac:dyDescent="0.35">
      <c r="D976" s="2"/>
      <c r="E976" s="2"/>
      <c r="F976" s="2"/>
      <c r="K976" s="5"/>
      <c r="L976" s="5"/>
      <c r="M976" s="5"/>
      <c r="N976" s="5"/>
    </row>
    <row r="977" spans="4:14" ht="15.75" customHeight="1" x14ac:dyDescent="0.35">
      <c r="D977" s="2"/>
      <c r="E977" s="2"/>
      <c r="F977" s="2"/>
      <c r="K977" s="5"/>
      <c r="L977" s="5"/>
      <c r="M977" s="5"/>
      <c r="N977" s="5"/>
    </row>
    <row r="978" spans="4:14" ht="15.75" customHeight="1" x14ac:dyDescent="0.35">
      <c r="D978" s="2"/>
      <c r="E978" s="2"/>
      <c r="F978" s="2"/>
      <c r="K978" s="5"/>
      <c r="L978" s="5"/>
      <c r="M978" s="5"/>
      <c r="N978" s="5"/>
    </row>
    <row r="979" spans="4:14" ht="15.75" customHeight="1" x14ac:dyDescent="0.35">
      <c r="D979" s="2"/>
      <c r="E979" s="2"/>
      <c r="F979" s="2"/>
      <c r="K979" s="5"/>
      <c r="L979" s="5"/>
      <c r="M979" s="5"/>
      <c r="N979" s="5"/>
    </row>
    <row r="980" spans="4:14" ht="15.75" customHeight="1" x14ac:dyDescent="0.35">
      <c r="D980" s="2"/>
      <c r="E980" s="2"/>
      <c r="F980" s="2"/>
      <c r="K980" s="5"/>
      <c r="L980" s="5"/>
      <c r="M980" s="5"/>
      <c r="N980" s="5"/>
    </row>
    <row r="981" spans="4:14" ht="15.75" customHeight="1" x14ac:dyDescent="0.35">
      <c r="D981" s="2"/>
      <c r="E981" s="2"/>
      <c r="F981" s="2"/>
      <c r="K981" s="5"/>
      <c r="L981" s="5"/>
      <c r="M981" s="5"/>
      <c r="N981" s="5"/>
    </row>
    <row r="982" spans="4:14" ht="15.75" customHeight="1" x14ac:dyDescent="0.35">
      <c r="D982" s="2"/>
      <c r="E982" s="2"/>
      <c r="F982" s="2"/>
      <c r="K982" s="5"/>
      <c r="L982" s="5"/>
      <c r="M982" s="5"/>
      <c r="N982" s="5"/>
    </row>
    <row r="983" spans="4:14" ht="15.75" customHeight="1" x14ac:dyDescent="0.35">
      <c r="D983" s="2"/>
      <c r="E983" s="2"/>
      <c r="F983" s="2"/>
      <c r="K983" s="5"/>
      <c r="L983" s="5"/>
      <c r="M983" s="5"/>
      <c r="N983" s="5"/>
    </row>
    <row r="984" spans="4:14" ht="15.75" customHeight="1" x14ac:dyDescent="0.35">
      <c r="D984" s="2"/>
      <c r="E984" s="2"/>
      <c r="F984" s="2"/>
      <c r="K984" s="5"/>
      <c r="L984" s="5"/>
      <c r="M984" s="5"/>
      <c r="N984" s="5"/>
    </row>
    <row r="985" spans="4:14" ht="15.75" customHeight="1" x14ac:dyDescent="0.35">
      <c r="D985" s="2"/>
      <c r="E985" s="2"/>
      <c r="F985" s="2"/>
      <c r="K985" s="5"/>
      <c r="L985" s="5"/>
      <c r="M985" s="5"/>
      <c r="N985" s="5"/>
    </row>
    <row r="986" spans="4:14" ht="15.75" customHeight="1" x14ac:dyDescent="0.35">
      <c r="D986" s="2"/>
      <c r="E986" s="2"/>
      <c r="F986" s="2"/>
      <c r="K986" s="5"/>
      <c r="L986" s="5"/>
      <c r="M986" s="5"/>
      <c r="N986" s="5"/>
    </row>
    <row r="987" spans="4:14" ht="15.75" customHeight="1" x14ac:dyDescent="0.35">
      <c r="D987" s="2"/>
      <c r="E987" s="2"/>
      <c r="F987" s="2"/>
      <c r="K987" s="5"/>
      <c r="L987" s="5"/>
      <c r="M987" s="5"/>
      <c r="N987" s="5"/>
    </row>
    <row r="988" spans="4:14" ht="15.75" customHeight="1" x14ac:dyDescent="0.35">
      <c r="D988" s="2"/>
      <c r="E988" s="2"/>
      <c r="F988" s="2"/>
      <c r="K988" s="5"/>
      <c r="L988" s="5"/>
      <c r="M988" s="5"/>
      <c r="N988" s="5"/>
    </row>
    <row r="989" spans="4:14" ht="15.75" customHeight="1" x14ac:dyDescent="0.35">
      <c r="D989" s="2"/>
      <c r="E989" s="2"/>
      <c r="F989" s="2"/>
      <c r="K989" s="5"/>
      <c r="L989" s="5"/>
      <c r="M989" s="5"/>
      <c r="N989" s="5"/>
    </row>
    <row r="990" spans="4:14" ht="15.75" customHeight="1" x14ac:dyDescent="0.35">
      <c r="D990" s="2"/>
      <c r="E990" s="2"/>
      <c r="F990" s="2"/>
      <c r="K990" s="5"/>
      <c r="L990" s="5"/>
      <c r="M990" s="5"/>
      <c r="N990" s="5"/>
    </row>
    <row r="991" spans="4:14" ht="15.75" customHeight="1" x14ac:dyDescent="0.35">
      <c r="D991" s="2"/>
      <c r="E991" s="2"/>
      <c r="F991" s="2"/>
      <c r="K991" s="5"/>
      <c r="L991" s="5"/>
      <c r="M991" s="5"/>
      <c r="N991" s="5"/>
    </row>
    <row r="992" spans="4:14" ht="15.75" customHeight="1" x14ac:dyDescent="0.35">
      <c r="D992" s="2"/>
      <c r="E992" s="2"/>
      <c r="F992" s="2"/>
      <c r="K992" s="5"/>
      <c r="L992" s="5"/>
      <c r="M992" s="5"/>
      <c r="N992" s="5"/>
    </row>
    <row r="993" spans="4:14" ht="15.75" customHeight="1" x14ac:dyDescent="0.35">
      <c r="D993" s="2"/>
      <c r="E993" s="2"/>
      <c r="F993" s="2"/>
      <c r="K993" s="5"/>
      <c r="L993" s="5"/>
      <c r="M993" s="5"/>
      <c r="N993" s="5"/>
    </row>
    <row r="994" spans="4:14" ht="15.75" customHeight="1" x14ac:dyDescent="0.35">
      <c r="D994" s="2"/>
      <c r="E994" s="2"/>
      <c r="F994" s="2"/>
      <c r="K994" s="5"/>
      <c r="L994" s="5"/>
      <c r="M994" s="5"/>
      <c r="N994" s="5"/>
    </row>
    <row r="995" spans="4:14" ht="15.75" customHeight="1" x14ac:dyDescent="0.35">
      <c r="D995" s="2"/>
      <c r="E995" s="2"/>
      <c r="F995" s="2"/>
      <c r="K995" s="5"/>
      <c r="L995" s="5"/>
      <c r="M995" s="5"/>
      <c r="N995" s="5"/>
    </row>
    <row r="996" spans="4:14" ht="15.75" customHeight="1" x14ac:dyDescent="0.35">
      <c r="D996" s="2"/>
      <c r="E996" s="2"/>
      <c r="F996" s="2"/>
      <c r="K996" s="5"/>
      <c r="L996" s="5"/>
      <c r="M996" s="5"/>
      <c r="N996" s="5"/>
    </row>
    <row r="997" spans="4:14" ht="15.75" customHeight="1" x14ac:dyDescent="0.35">
      <c r="D997" s="2"/>
      <c r="E997" s="2"/>
      <c r="F997" s="2"/>
      <c r="K997" s="5"/>
      <c r="L997" s="5"/>
      <c r="M997" s="5"/>
      <c r="N997" s="5"/>
    </row>
    <row r="998" spans="4:14" ht="15.75" customHeight="1" x14ac:dyDescent="0.35">
      <c r="D998" s="2"/>
      <c r="E998" s="2"/>
      <c r="F998" s="2"/>
      <c r="K998" s="5"/>
      <c r="L998" s="5"/>
      <c r="M998" s="5"/>
      <c r="N998" s="5"/>
    </row>
    <row r="999" spans="4:14" ht="15.75" customHeight="1" x14ac:dyDescent="0.35">
      <c r="D999" s="2"/>
      <c r="E999" s="2"/>
      <c r="F999" s="2"/>
      <c r="K999" s="5"/>
      <c r="L999" s="5"/>
      <c r="M999" s="5"/>
      <c r="N999" s="5"/>
    </row>
    <row r="1000" spans="4:14" ht="15.75" customHeight="1" x14ac:dyDescent="0.35">
      <c r="D1000" s="2"/>
      <c r="E1000" s="2"/>
      <c r="F1000" s="2"/>
      <c r="K1000" s="5"/>
      <c r="L1000" s="5"/>
      <c r="M1000" s="5"/>
      <c r="N1000" s="5"/>
    </row>
  </sheetData>
  <conditionalFormatting sqref="O6 A5:N88">
    <cfRule type="expression" dxfId="0" priority="1">
      <formula>$I5=$K$2</formula>
    </cfRule>
  </conditionalFormatting>
  <dataValidations count="1">
    <dataValidation type="list" allowBlank="1" showInputMessage="1" showErrorMessage="1" sqref="K2" xr:uid="{8CA0C400-A731-48A0-985F-FFD21CF72F72}">
      <formula1>Locations</formula1>
    </dataValidation>
  </dataValidations>
  <pageMargins left="0.7" right="0.7" top="0.75" bottom="0.75" header="0" footer="0"/>
  <pageSetup paperSize="9" orientation="portrait" r:id="rId1"/>
  <headerFooter>
    <oddHeader>&amp;L&amp;"Arial"&amp;10&amp;K0000FF[AMD Official Use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D12" sqref="D12"/>
    </sheetView>
  </sheetViews>
  <sheetFormatPr defaultColWidth="12.6640625" defaultRowHeight="15" customHeight="1" x14ac:dyDescent="0.3"/>
  <cols>
    <col min="1" max="1" width="19.6640625" customWidth="1"/>
    <col min="2" max="3" width="17" customWidth="1"/>
    <col min="4" max="26" width="7.6640625" customWidth="1"/>
  </cols>
  <sheetData>
    <row r="1" spans="1:3" ht="19.5" x14ac:dyDescent="0.45">
      <c r="A1" s="4" t="s">
        <v>1</v>
      </c>
      <c r="B1" s="4"/>
      <c r="C1" s="4"/>
    </row>
    <row r="3" spans="1:3" ht="14.5" x14ac:dyDescent="0.35">
      <c r="A3" s="6" t="s">
        <v>11</v>
      </c>
      <c r="B3" s="12"/>
    </row>
    <row r="4" spans="1:3" ht="14.5" x14ac:dyDescent="0.35">
      <c r="A4" s="6" t="s">
        <v>25</v>
      </c>
      <c r="B4" s="12">
        <f>SUM(Amount_Paid)</f>
        <v>45711.929999999993</v>
      </c>
    </row>
    <row r="5" spans="1:3" ht="14.5" x14ac:dyDescent="0.35">
      <c r="A5" s="6" t="s">
        <v>26</v>
      </c>
      <c r="B5" s="12"/>
    </row>
    <row r="7" spans="1:3" ht="14.5" x14ac:dyDescent="0.35">
      <c r="A7" s="15" t="s">
        <v>27</v>
      </c>
      <c r="B7" s="18" t="s">
        <v>29</v>
      </c>
      <c r="C7" s="18" t="s">
        <v>42</v>
      </c>
    </row>
    <row r="8" spans="1:3" ht="14.5" x14ac:dyDescent="0.35">
      <c r="A8" s="6" t="s">
        <v>44</v>
      </c>
      <c r="B8">
        <f>COUNTIFS(Location,A8)</f>
        <v>40</v>
      </c>
      <c r="C8" s="12">
        <f>SUMIFS(Amount_Paid,Location,A8)</f>
        <v>24082.739999999998</v>
      </c>
    </row>
    <row r="9" spans="1:3" ht="14.5" x14ac:dyDescent="0.35">
      <c r="A9" s="6" t="s">
        <v>45</v>
      </c>
      <c r="B9">
        <f>COUNTIFS(Location,A9)</f>
        <v>44</v>
      </c>
      <c r="C9" s="12">
        <f>SUMIFS(Amount_Paid,Location,A9)</f>
        <v>21629.190000000006</v>
      </c>
    </row>
    <row r="10" spans="1:3" ht="14.5" x14ac:dyDescent="0.35">
      <c r="A10" s="29" t="s">
        <v>398</v>
      </c>
      <c r="C10" s="1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headerFooter>
    <oddHeader>&amp;L&amp;"Arial"&amp;10&amp;K0000FF[AMD Official Use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2.6640625" defaultRowHeight="15" customHeight="1" x14ac:dyDescent="0.3"/>
  <cols>
    <col min="1" max="1" width="11.6640625" customWidth="1"/>
    <col min="2" max="2" width="7.9140625" customWidth="1"/>
    <col min="3" max="3" width="21.5" customWidth="1"/>
    <col min="4" max="26" width="7.6640625" customWidth="1"/>
  </cols>
  <sheetData>
    <row r="1" spans="1:3" ht="19.5" x14ac:dyDescent="0.45">
      <c r="A1" s="24" t="s">
        <v>62</v>
      </c>
      <c r="B1" s="24"/>
      <c r="C1" s="24"/>
    </row>
    <row r="2" spans="1:3" ht="14.5" x14ac:dyDescent="0.35">
      <c r="A2" s="8"/>
      <c r="B2" s="9"/>
    </row>
    <row r="3" spans="1:3" ht="14.5" x14ac:dyDescent="0.35">
      <c r="A3" s="25" t="s">
        <v>64</v>
      </c>
      <c r="B3" s="26" t="s">
        <v>68</v>
      </c>
      <c r="C3" s="27" t="s">
        <v>71</v>
      </c>
    </row>
    <row r="4" spans="1:3" ht="14.5" x14ac:dyDescent="0.35">
      <c r="A4" s="8">
        <v>43831</v>
      </c>
      <c r="B4" s="9" t="str">
        <f t="shared" ref="B4:B15" si="0">TEXT(A4,"ddd")</f>
        <v>Wed</v>
      </c>
      <c r="C4" s="6" t="s">
        <v>73</v>
      </c>
    </row>
    <row r="5" spans="1:3" ht="14.5" x14ac:dyDescent="0.35">
      <c r="A5" s="8">
        <v>43857</v>
      </c>
      <c r="B5" s="9" t="str">
        <f t="shared" si="0"/>
        <v>Mon</v>
      </c>
      <c r="C5" s="6" t="s">
        <v>75</v>
      </c>
    </row>
    <row r="6" spans="1:3" ht="14.5" x14ac:dyDescent="0.35">
      <c r="A6" s="8">
        <v>43931</v>
      </c>
      <c r="B6" s="9" t="str">
        <f t="shared" si="0"/>
        <v>Fri</v>
      </c>
      <c r="C6" s="6" t="s">
        <v>76</v>
      </c>
    </row>
    <row r="7" spans="1:3" ht="14.5" x14ac:dyDescent="0.35">
      <c r="A7" s="8">
        <v>43932</v>
      </c>
      <c r="B7" s="9" t="str">
        <f t="shared" si="0"/>
        <v>Sat</v>
      </c>
      <c r="C7" s="6" t="s">
        <v>78</v>
      </c>
    </row>
    <row r="8" spans="1:3" ht="14.5" x14ac:dyDescent="0.35">
      <c r="A8" s="8">
        <v>43933</v>
      </c>
      <c r="B8" s="9" t="str">
        <f t="shared" si="0"/>
        <v>Sun</v>
      </c>
      <c r="C8" s="6" t="s">
        <v>80</v>
      </c>
    </row>
    <row r="9" spans="1:3" ht="14.5" x14ac:dyDescent="0.35">
      <c r="A9" s="8">
        <v>43934</v>
      </c>
      <c r="B9" s="9" t="str">
        <f t="shared" si="0"/>
        <v>Mon</v>
      </c>
      <c r="C9" s="6" t="s">
        <v>83</v>
      </c>
    </row>
    <row r="10" spans="1:3" ht="14.5" x14ac:dyDescent="0.35">
      <c r="A10" s="8">
        <v>43946</v>
      </c>
      <c r="B10" s="9" t="str">
        <f t="shared" si="0"/>
        <v>Sat</v>
      </c>
      <c r="C10" s="6" t="s">
        <v>84</v>
      </c>
    </row>
    <row r="11" spans="1:3" ht="14.5" x14ac:dyDescent="0.35">
      <c r="A11" s="8">
        <v>43990</v>
      </c>
      <c r="B11" s="9" t="str">
        <f t="shared" si="0"/>
        <v>Mon</v>
      </c>
      <c r="C11" s="6" t="s">
        <v>86</v>
      </c>
    </row>
    <row r="12" spans="1:3" ht="14.5" x14ac:dyDescent="0.35">
      <c r="A12" s="8">
        <v>44109</v>
      </c>
      <c r="B12" s="9" t="str">
        <f t="shared" si="0"/>
        <v>Mon</v>
      </c>
      <c r="C12" s="6" t="s">
        <v>87</v>
      </c>
    </row>
    <row r="13" spans="1:3" ht="14.5" x14ac:dyDescent="0.35">
      <c r="A13" s="8">
        <v>44190</v>
      </c>
      <c r="B13" s="9" t="str">
        <f t="shared" si="0"/>
        <v>Fri</v>
      </c>
      <c r="C13" s="6" t="s">
        <v>88</v>
      </c>
    </row>
    <row r="14" spans="1:3" ht="14.5" x14ac:dyDescent="0.35">
      <c r="A14" s="8">
        <v>44191</v>
      </c>
      <c r="B14" s="9" t="str">
        <f t="shared" si="0"/>
        <v>Sat</v>
      </c>
      <c r="C14" s="6" t="s">
        <v>89</v>
      </c>
    </row>
    <row r="15" spans="1:3" ht="14.5" x14ac:dyDescent="0.35">
      <c r="A15" s="8">
        <v>44193</v>
      </c>
      <c r="B15" s="9" t="str">
        <f t="shared" si="0"/>
        <v>Mon</v>
      </c>
      <c r="C15" s="6" t="s">
        <v>90</v>
      </c>
    </row>
    <row r="16" spans="1:3" ht="14.5" x14ac:dyDescent="0.35">
      <c r="A16" s="8"/>
      <c r="B16" s="9"/>
    </row>
    <row r="17" spans="1:3" ht="14.5" x14ac:dyDescent="0.35">
      <c r="A17" s="8"/>
      <c r="B17" s="9"/>
    </row>
    <row r="18" spans="1:3" ht="14.5" x14ac:dyDescent="0.35">
      <c r="A18" s="8"/>
      <c r="B18" s="9"/>
    </row>
    <row r="19" spans="1:3" ht="14.5" x14ac:dyDescent="0.35">
      <c r="A19" s="6" t="s">
        <v>92</v>
      </c>
    </row>
    <row r="20" spans="1:3" ht="14.5" x14ac:dyDescent="0.35">
      <c r="A20" s="27" t="s">
        <v>93</v>
      </c>
      <c r="B20" s="27" t="s">
        <v>95</v>
      </c>
      <c r="C20" s="27"/>
    </row>
    <row r="21" spans="1:3" ht="15.75" customHeight="1" x14ac:dyDescent="0.35">
      <c r="A21" s="6" t="s">
        <v>97</v>
      </c>
      <c r="B21" s="6" t="s">
        <v>99</v>
      </c>
    </row>
    <row r="22" spans="1:3" ht="15.75" customHeight="1" x14ac:dyDescent="0.35">
      <c r="A22" s="6">
        <v>2</v>
      </c>
      <c r="B22" s="6" t="s">
        <v>102</v>
      </c>
    </row>
    <row r="23" spans="1:3" ht="15.75" customHeight="1" x14ac:dyDescent="0.35">
      <c r="A23" s="6">
        <v>3</v>
      </c>
      <c r="B23" s="6" t="s">
        <v>103</v>
      </c>
    </row>
    <row r="24" spans="1:3" ht="15.75" customHeight="1" x14ac:dyDescent="0.35">
      <c r="A24" s="6">
        <v>4</v>
      </c>
      <c r="B24" s="6" t="s">
        <v>104</v>
      </c>
    </row>
    <row r="25" spans="1:3" ht="15.75" customHeight="1" x14ac:dyDescent="0.35">
      <c r="A25" s="6">
        <v>5</v>
      </c>
      <c r="B25" s="6" t="s">
        <v>105</v>
      </c>
    </row>
    <row r="26" spans="1:3" ht="15.75" customHeight="1" x14ac:dyDescent="0.35">
      <c r="A26" s="6">
        <v>6</v>
      </c>
      <c r="B26" s="6" t="s">
        <v>106</v>
      </c>
    </row>
    <row r="27" spans="1:3" ht="15.75" customHeight="1" x14ac:dyDescent="0.35">
      <c r="A27" s="6">
        <v>7</v>
      </c>
      <c r="B27" s="6" t="s">
        <v>107</v>
      </c>
    </row>
    <row r="28" spans="1:3" ht="15.75" customHeight="1" x14ac:dyDescent="0.35">
      <c r="A28" s="6">
        <v>11</v>
      </c>
      <c r="B28" s="6" t="s">
        <v>108</v>
      </c>
    </row>
    <row r="29" spans="1:3" ht="15.75" customHeight="1" x14ac:dyDescent="0.35">
      <c r="A29" s="6">
        <v>12</v>
      </c>
      <c r="B29" s="6" t="s">
        <v>110</v>
      </c>
    </row>
    <row r="30" spans="1:3" ht="15.75" customHeight="1" x14ac:dyDescent="0.35">
      <c r="A30" s="6">
        <v>13</v>
      </c>
      <c r="B30" s="6" t="s">
        <v>111</v>
      </c>
    </row>
    <row r="31" spans="1:3" ht="15.75" customHeight="1" x14ac:dyDescent="0.35">
      <c r="A31" s="6">
        <v>14</v>
      </c>
      <c r="B31" s="6" t="s">
        <v>112</v>
      </c>
    </row>
    <row r="32" spans="1:3" ht="15.75" customHeight="1" x14ac:dyDescent="0.35">
      <c r="A32" s="6">
        <v>15</v>
      </c>
      <c r="B32" s="6" t="s">
        <v>113</v>
      </c>
    </row>
    <row r="33" spans="1:2" ht="15.75" customHeight="1" x14ac:dyDescent="0.35">
      <c r="A33" s="6">
        <v>16</v>
      </c>
      <c r="B33" s="6" t="s">
        <v>114</v>
      </c>
    </row>
    <row r="34" spans="1:2" ht="15.75" customHeight="1" x14ac:dyDescent="0.35">
      <c r="A34" s="6">
        <v>17</v>
      </c>
      <c r="B34" s="6" t="s">
        <v>115</v>
      </c>
    </row>
    <row r="35" spans="1:2" ht="15.75" customHeight="1" x14ac:dyDescent="0.35">
      <c r="A35" s="8" t="s">
        <v>116</v>
      </c>
      <c r="B35" s="9"/>
    </row>
    <row r="36" spans="1:2" ht="15.75" customHeight="1" x14ac:dyDescent="0.35">
      <c r="A36" s="8"/>
      <c r="B36" s="9"/>
    </row>
    <row r="37" spans="1:2" ht="15.75" customHeight="1" x14ac:dyDescent="0.35">
      <c r="A37" s="8"/>
      <c r="B37" s="9"/>
    </row>
    <row r="38" spans="1:2" ht="15.75" customHeight="1" x14ac:dyDescent="0.35">
      <c r="A38" s="8"/>
      <c r="B38" s="9"/>
    </row>
    <row r="39" spans="1:2" ht="15.75" customHeight="1" x14ac:dyDescent="0.35">
      <c r="A39" s="8"/>
      <c r="B39" s="9"/>
    </row>
    <row r="40" spans="1:2" ht="15.75" customHeight="1" x14ac:dyDescent="0.35">
      <c r="A40" s="8"/>
      <c r="B40" s="9"/>
    </row>
    <row r="41" spans="1:2" ht="15.75" customHeight="1" x14ac:dyDescent="0.35">
      <c r="A41" s="8"/>
      <c r="B41" s="9"/>
    </row>
    <row r="42" spans="1:2" ht="15.75" customHeight="1" x14ac:dyDescent="0.35">
      <c r="A42" s="8"/>
      <c r="B42" s="9"/>
    </row>
    <row r="43" spans="1:2" ht="15.75" customHeight="1" x14ac:dyDescent="0.35">
      <c r="A43" s="8"/>
      <c r="B43" s="9"/>
    </row>
    <row r="44" spans="1:2" ht="15.75" customHeight="1" x14ac:dyDescent="0.35">
      <c r="A44" s="8"/>
      <c r="B44" s="9"/>
    </row>
    <row r="45" spans="1:2" ht="15.75" customHeight="1" x14ac:dyDescent="0.35">
      <c r="A45" s="8"/>
      <c r="B45" s="9"/>
    </row>
    <row r="46" spans="1:2" ht="15.75" customHeight="1" x14ac:dyDescent="0.35">
      <c r="A46" s="8"/>
      <c r="B46" s="9"/>
    </row>
    <row r="47" spans="1:2" ht="15.75" customHeight="1" x14ac:dyDescent="0.35">
      <c r="A47" s="8"/>
      <c r="B47" s="9"/>
    </row>
    <row r="48" spans="1:2" ht="15.75" customHeight="1" x14ac:dyDescent="0.35">
      <c r="A48" s="8"/>
      <c r="B48" s="9"/>
    </row>
    <row r="49" spans="1:2" ht="15.75" customHeight="1" x14ac:dyDescent="0.35">
      <c r="A49" s="8"/>
      <c r="B49" s="9"/>
    </row>
    <row r="50" spans="1:2" ht="15.75" customHeight="1" x14ac:dyDescent="0.35">
      <c r="A50" s="8"/>
      <c r="B50" s="9"/>
    </row>
    <row r="51" spans="1:2" ht="15.75" customHeight="1" x14ac:dyDescent="0.35">
      <c r="A51" s="8"/>
      <c r="B51" s="9"/>
    </row>
    <row r="52" spans="1:2" ht="15.75" customHeight="1" x14ac:dyDescent="0.35">
      <c r="A52" s="8"/>
      <c r="B52" s="9"/>
    </row>
    <row r="53" spans="1:2" ht="15.75" customHeight="1" x14ac:dyDescent="0.35">
      <c r="A53" s="8"/>
      <c r="B53" s="9"/>
    </row>
    <row r="54" spans="1:2" ht="15.75" customHeight="1" x14ac:dyDescent="0.35">
      <c r="A54" s="8"/>
      <c r="B54" s="9"/>
    </row>
    <row r="55" spans="1:2" ht="15.75" customHeight="1" x14ac:dyDescent="0.35">
      <c r="A55" s="8"/>
      <c r="B55" s="9"/>
    </row>
    <row r="56" spans="1:2" ht="15.75" customHeight="1" x14ac:dyDescent="0.35">
      <c r="A56" s="8"/>
      <c r="B56" s="9"/>
    </row>
    <row r="57" spans="1:2" ht="15.75" customHeight="1" x14ac:dyDescent="0.35">
      <c r="A57" s="8"/>
      <c r="B57" s="9"/>
    </row>
    <row r="58" spans="1:2" ht="15.75" customHeight="1" x14ac:dyDescent="0.35">
      <c r="A58" s="8"/>
      <c r="B58" s="9"/>
    </row>
    <row r="59" spans="1:2" ht="15.75" customHeight="1" x14ac:dyDescent="0.35">
      <c r="A59" s="8"/>
      <c r="B59" s="9"/>
    </row>
    <row r="60" spans="1:2" ht="15.75" customHeight="1" x14ac:dyDescent="0.35">
      <c r="A60" s="8"/>
      <c r="B60" s="9"/>
    </row>
    <row r="61" spans="1:2" ht="15.75" customHeight="1" x14ac:dyDescent="0.35">
      <c r="A61" s="8"/>
      <c r="B61" s="9"/>
    </row>
    <row r="62" spans="1:2" ht="15.75" customHeight="1" x14ac:dyDescent="0.35">
      <c r="A62" s="8"/>
      <c r="B62" s="9"/>
    </row>
    <row r="63" spans="1:2" ht="15.75" customHeight="1" x14ac:dyDescent="0.35">
      <c r="A63" s="8"/>
      <c r="B63" s="9"/>
    </row>
    <row r="64" spans="1:2" ht="15.75" customHeight="1" x14ac:dyDescent="0.35">
      <c r="A64" s="8"/>
      <c r="B64" s="9"/>
    </row>
    <row r="65" spans="1:2" ht="15.75" customHeight="1" x14ac:dyDescent="0.35">
      <c r="A65" s="8"/>
      <c r="B65" s="9"/>
    </row>
    <row r="66" spans="1:2" ht="15.75" customHeight="1" x14ac:dyDescent="0.35">
      <c r="A66" s="8"/>
      <c r="B66" s="9"/>
    </row>
    <row r="67" spans="1:2" ht="15.75" customHeight="1" x14ac:dyDescent="0.35">
      <c r="A67" s="8"/>
      <c r="B67" s="9"/>
    </row>
    <row r="68" spans="1:2" ht="15.75" customHeight="1" x14ac:dyDescent="0.35">
      <c r="A68" s="8"/>
      <c r="B68" s="9"/>
    </row>
    <row r="69" spans="1:2" ht="15.75" customHeight="1" x14ac:dyDescent="0.35">
      <c r="A69" s="8"/>
      <c r="B69" s="9"/>
    </row>
    <row r="70" spans="1:2" ht="15.75" customHeight="1" x14ac:dyDescent="0.35">
      <c r="A70" s="8"/>
      <c r="B70" s="9"/>
    </row>
    <row r="71" spans="1:2" ht="15.75" customHeight="1" x14ac:dyDescent="0.35">
      <c r="A71" s="8"/>
      <c r="B71" s="9"/>
    </row>
    <row r="72" spans="1:2" ht="15.75" customHeight="1" x14ac:dyDescent="0.35">
      <c r="A72" s="8"/>
      <c r="B72" s="9"/>
    </row>
    <row r="73" spans="1:2" ht="15.75" customHeight="1" x14ac:dyDescent="0.35">
      <c r="A73" s="8"/>
      <c r="B73" s="9"/>
    </row>
    <row r="74" spans="1:2" ht="15.75" customHeight="1" x14ac:dyDescent="0.35">
      <c r="A74" s="8"/>
      <c r="B74" s="9"/>
    </row>
    <row r="75" spans="1:2" ht="15.75" customHeight="1" x14ac:dyDescent="0.35">
      <c r="A75" s="8"/>
      <c r="B75" s="9"/>
    </row>
    <row r="76" spans="1:2" ht="15.75" customHeight="1" x14ac:dyDescent="0.35">
      <c r="A76" s="8"/>
      <c r="B76" s="9"/>
    </row>
    <row r="77" spans="1:2" ht="15.75" customHeight="1" x14ac:dyDescent="0.35">
      <c r="A77" s="8"/>
      <c r="B77" s="9"/>
    </row>
    <row r="78" spans="1:2" ht="15.75" customHeight="1" x14ac:dyDescent="0.35">
      <c r="A78" s="8"/>
      <c r="B78" s="9"/>
    </row>
    <row r="79" spans="1:2" ht="15.75" customHeight="1" x14ac:dyDescent="0.35">
      <c r="A79" s="8"/>
      <c r="B79" s="9"/>
    </row>
    <row r="80" spans="1:2" ht="15.75" customHeight="1" x14ac:dyDescent="0.35">
      <c r="A80" s="8"/>
      <c r="B80" s="9"/>
    </row>
    <row r="81" spans="1:2" ht="15.75" customHeight="1" x14ac:dyDescent="0.35">
      <c r="A81" s="8"/>
      <c r="B81" s="9"/>
    </row>
    <row r="82" spans="1:2" ht="15.75" customHeight="1" x14ac:dyDescent="0.35">
      <c r="A82" s="8"/>
      <c r="B82" s="9"/>
    </row>
    <row r="83" spans="1:2" ht="15.75" customHeight="1" x14ac:dyDescent="0.35">
      <c r="A83" s="8"/>
      <c r="B83" s="9"/>
    </row>
    <row r="84" spans="1:2" ht="15.75" customHeight="1" x14ac:dyDescent="0.35">
      <c r="A84" s="8"/>
      <c r="B84" s="9"/>
    </row>
    <row r="85" spans="1:2" ht="15.75" customHeight="1" x14ac:dyDescent="0.35">
      <c r="A85" s="8"/>
      <c r="B85" s="9"/>
    </row>
    <row r="86" spans="1:2" ht="15.75" customHeight="1" x14ac:dyDescent="0.35">
      <c r="A86" s="8"/>
      <c r="B86" s="9"/>
    </row>
    <row r="87" spans="1:2" ht="15.75" customHeight="1" x14ac:dyDescent="0.35">
      <c r="A87" s="8"/>
      <c r="B87" s="9"/>
    </row>
    <row r="88" spans="1:2" ht="15.75" customHeight="1" x14ac:dyDescent="0.35">
      <c r="A88" s="8"/>
      <c r="B88" s="9"/>
    </row>
    <row r="89" spans="1:2" ht="15.75" customHeight="1" x14ac:dyDescent="0.35">
      <c r="A89" s="8"/>
      <c r="B89" s="9"/>
    </row>
    <row r="90" spans="1:2" ht="15.75" customHeight="1" x14ac:dyDescent="0.35">
      <c r="A90" s="8"/>
      <c r="B90" s="9"/>
    </row>
    <row r="91" spans="1:2" ht="15.75" customHeight="1" x14ac:dyDescent="0.35">
      <c r="A91" s="8"/>
      <c r="B91" s="9"/>
    </row>
    <row r="92" spans="1:2" ht="15.75" customHeight="1" x14ac:dyDescent="0.35">
      <c r="A92" s="8"/>
      <c r="B92" s="9"/>
    </row>
    <row r="93" spans="1:2" ht="15.75" customHeight="1" x14ac:dyDescent="0.35">
      <c r="A93" s="8"/>
      <c r="B93" s="9"/>
    </row>
    <row r="94" spans="1:2" ht="15.75" customHeight="1" x14ac:dyDescent="0.35">
      <c r="A94" s="8"/>
      <c r="B94" s="9"/>
    </row>
    <row r="95" spans="1:2" ht="15.75" customHeight="1" x14ac:dyDescent="0.35">
      <c r="A95" s="8"/>
      <c r="B95" s="9"/>
    </row>
    <row r="96" spans="1:2" ht="15.75" customHeight="1" x14ac:dyDescent="0.35">
      <c r="A96" s="8"/>
      <c r="B96" s="9"/>
    </row>
    <row r="97" spans="1:2" ht="15.75" customHeight="1" x14ac:dyDescent="0.35">
      <c r="A97" s="8"/>
      <c r="B97" s="9"/>
    </row>
    <row r="98" spans="1:2" ht="15.75" customHeight="1" x14ac:dyDescent="0.35">
      <c r="A98" s="8"/>
      <c r="B98" s="9"/>
    </row>
    <row r="99" spans="1:2" ht="15.75" customHeight="1" x14ac:dyDescent="0.35">
      <c r="A99" s="8"/>
      <c r="B99" s="9"/>
    </row>
    <row r="100" spans="1:2" ht="15.75" customHeight="1" x14ac:dyDescent="0.35">
      <c r="A100" s="8"/>
      <c r="B100" s="9"/>
    </row>
    <row r="101" spans="1:2" ht="15.75" customHeight="1" x14ac:dyDescent="0.35">
      <c r="A101" s="8"/>
      <c r="B101" s="9"/>
    </row>
    <row r="102" spans="1:2" ht="15.75" customHeight="1" x14ac:dyDescent="0.35">
      <c r="A102" s="8"/>
      <c r="B102" s="9"/>
    </row>
    <row r="103" spans="1:2" ht="15.75" customHeight="1" x14ac:dyDescent="0.35">
      <c r="A103" s="8"/>
      <c r="B103" s="9"/>
    </row>
    <row r="104" spans="1:2" ht="15.75" customHeight="1" x14ac:dyDescent="0.35">
      <c r="A104" s="8"/>
      <c r="B104" s="9"/>
    </row>
    <row r="105" spans="1:2" ht="15.75" customHeight="1" x14ac:dyDescent="0.35">
      <c r="A105" s="8"/>
      <c r="B105" s="9"/>
    </row>
    <row r="106" spans="1:2" ht="15.75" customHeight="1" x14ac:dyDescent="0.35">
      <c r="A106" s="8"/>
      <c r="B106" s="9"/>
    </row>
    <row r="107" spans="1:2" ht="15.75" customHeight="1" x14ac:dyDescent="0.35">
      <c r="A107" s="8"/>
      <c r="B107" s="9"/>
    </row>
    <row r="108" spans="1:2" ht="15.75" customHeight="1" x14ac:dyDescent="0.35">
      <c r="A108" s="8"/>
      <c r="B108" s="9"/>
    </row>
    <row r="109" spans="1:2" ht="15.75" customHeight="1" x14ac:dyDescent="0.35">
      <c r="A109" s="8"/>
      <c r="B109" s="9"/>
    </row>
    <row r="110" spans="1:2" ht="15.75" customHeight="1" x14ac:dyDescent="0.35">
      <c r="A110" s="8"/>
      <c r="B110" s="9"/>
    </row>
    <row r="111" spans="1:2" ht="15.75" customHeight="1" x14ac:dyDescent="0.35">
      <c r="A111" s="8"/>
      <c r="B111" s="9"/>
    </row>
    <row r="112" spans="1:2" ht="15.75" customHeight="1" x14ac:dyDescent="0.35">
      <c r="A112" s="8"/>
      <c r="B112" s="9"/>
    </row>
    <row r="113" spans="1:2" ht="15.75" customHeight="1" x14ac:dyDescent="0.35">
      <c r="A113" s="8"/>
      <c r="B113" s="9"/>
    </row>
    <row r="114" spans="1:2" ht="15.75" customHeight="1" x14ac:dyDescent="0.35">
      <c r="A114" s="8"/>
      <c r="B114" s="9"/>
    </row>
    <row r="115" spans="1:2" ht="15.75" customHeight="1" x14ac:dyDescent="0.35">
      <c r="A115" s="8"/>
      <c r="B115" s="9"/>
    </row>
    <row r="116" spans="1:2" ht="15.75" customHeight="1" x14ac:dyDescent="0.35">
      <c r="A116" s="8"/>
      <c r="B116" s="9"/>
    </row>
    <row r="117" spans="1:2" ht="15.75" customHeight="1" x14ac:dyDescent="0.35">
      <c r="A117" s="8"/>
      <c r="B117" s="9"/>
    </row>
    <row r="118" spans="1:2" ht="15.75" customHeight="1" x14ac:dyDescent="0.35">
      <c r="A118" s="8"/>
      <c r="B118" s="9"/>
    </row>
    <row r="119" spans="1:2" ht="15.75" customHeight="1" x14ac:dyDescent="0.35">
      <c r="A119" s="8"/>
      <c r="B119" s="9"/>
    </row>
    <row r="120" spans="1:2" ht="15.75" customHeight="1" x14ac:dyDescent="0.35">
      <c r="A120" s="8"/>
      <c r="B120" s="9"/>
    </row>
    <row r="121" spans="1:2" ht="15.75" customHeight="1" x14ac:dyDescent="0.35">
      <c r="A121" s="8"/>
      <c r="B121" s="9"/>
    </row>
    <row r="122" spans="1:2" ht="15.75" customHeight="1" x14ac:dyDescent="0.35">
      <c r="A122" s="8"/>
      <c r="B122" s="9"/>
    </row>
    <row r="123" spans="1:2" ht="15.75" customHeight="1" x14ac:dyDescent="0.35">
      <c r="A123" s="8"/>
      <c r="B123" s="9"/>
    </row>
    <row r="124" spans="1:2" ht="15.75" customHeight="1" x14ac:dyDescent="0.35">
      <c r="A124" s="8"/>
      <c r="B124" s="9"/>
    </row>
    <row r="125" spans="1:2" ht="15.75" customHeight="1" x14ac:dyDescent="0.35">
      <c r="A125" s="8"/>
      <c r="B125" s="9"/>
    </row>
    <row r="126" spans="1:2" ht="15.75" customHeight="1" x14ac:dyDescent="0.35">
      <c r="A126" s="8"/>
      <c r="B126" s="9"/>
    </row>
    <row r="127" spans="1:2" ht="15.75" customHeight="1" x14ac:dyDescent="0.35">
      <c r="A127" s="8"/>
      <c r="B127" s="9"/>
    </row>
    <row r="128" spans="1:2" ht="15.75" customHeight="1" x14ac:dyDescent="0.35">
      <c r="A128" s="8"/>
      <c r="B128" s="9"/>
    </row>
    <row r="129" spans="1:2" ht="15.75" customHeight="1" x14ac:dyDescent="0.35">
      <c r="A129" s="8"/>
      <c r="B129" s="9"/>
    </row>
    <row r="130" spans="1:2" ht="15.75" customHeight="1" x14ac:dyDescent="0.35">
      <c r="A130" s="8"/>
      <c r="B130" s="9"/>
    </row>
    <row r="131" spans="1:2" ht="15.75" customHeight="1" x14ac:dyDescent="0.35">
      <c r="A131" s="8"/>
      <c r="B131" s="9"/>
    </row>
    <row r="132" spans="1:2" ht="15.75" customHeight="1" x14ac:dyDescent="0.35">
      <c r="A132" s="8"/>
      <c r="B132" s="9"/>
    </row>
    <row r="133" spans="1:2" ht="15.75" customHeight="1" x14ac:dyDescent="0.35">
      <c r="A133" s="8"/>
      <c r="B133" s="9"/>
    </row>
    <row r="134" spans="1:2" ht="15.75" customHeight="1" x14ac:dyDescent="0.35">
      <c r="A134" s="8"/>
      <c r="B134" s="9"/>
    </row>
    <row r="135" spans="1:2" ht="15.75" customHeight="1" x14ac:dyDescent="0.35">
      <c r="A135" s="8"/>
      <c r="B135" s="9"/>
    </row>
    <row r="136" spans="1:2" ht="15.75" customHeight="1" x14ac:dyDescent="0.35">
      <c r="A136" s="8"/>
      <c r="B136" s="9"/>
    </row>
    <row r="137" spans="1:2" ht="15.75" customHeight="1" x14ac:dyDescent="0.35">
      <c r="A137" s="8"/>
      <c r="B137" s="9"/>
    </row>
    <row r="138" spans="1:2" ht="15.75" customHeight="1" x14ac:dyDescent="0.35">
      <c r="A138" s="8"/>
      <c r="B138" s="9"/>
    </row>
    <row r="139" spans="1:2" ht="15.75" customHeight="1" x14ac:dyDescent="0.35">
      <c r="A139" s="8"/>
      <c r="B139" s="9"/>
    </row>
    <row r="140" spans="1:2" ht="15.75" customHeight="1" x14ac:dyDescent="0.35">
      <c r="A140" s="8"/>
      <c r="B140" s="9"/>
    </row>
    <row r="141" spans="1:2" ht="15.75" customHeight="1" x14ac:dyDescent="0.35">
      <c r="A141" s="8"/>
      <c r="B141" s="9"/>
    </row>
    <row r="142" spans="1:2" ht="15.75" customHeight="1" x14ac:dyDescent="0.35">
      <c r="A142" s="8"/>
      <c r="B142" s="9"/>
    </row>
    <row r="143" spans="1:2" ht="15.75" customHeight="1" x14ac:dyDescent="0.35">
      <c r="A143" s="8"/>
      <c r="B143" s="9"/>
    </row>
    <row r="144" spans="1:2" ht="15.75" customHeight="1" x14ac:dyDescent="0.35">
      <c r="A144" s="8"/>
      <c r="B144" s="9"/>
    </row>
    <row r="145" spans="1:2" ht="15.75" customHeight="1" x14ac:dyDescent="0.35">
      <c r="A145" s="8"/>
      <c r="B145" s="9"/>
    </row>
    <row r="146" spans="1:2" ht="15.75" customHeight="1" x14ac:dyDescent="0.35">
      <c r="A146" s="8"/>
      <c r="B146" s="9"/>
    </row>
    <row r="147" spans="1:2" ht="15.75" customHeight="1" x14ac:dyDescent="0.35">
      <c r="A147" s="8"/>
      <c r="B147" s="9"/>
    </row>
    <row r="148" spans="1:2" ht="15.75" customHeight="1" x14ac:dyDescent="0.35">
      <c r="A148" s="8"/>
      <c r="B148" s="9"/>
    </row>
    <row r="149" spans="1:2" ht="15.75" customHeight="1" x14ac:dyDescent="0.35">
      <c r="A149" s="8"/>
      <c r="B149" s="9"/>
    </row>
    <row r="150" spans="1:2" ht="15.75" customHeight="1" x14ac:dyDescent="0.35">
      <c r="A150" s="8"/>
      <c r="B150" s="9"/>
    </row>
    <row r="151" spans="1:2" ht="15.75" customHeight="1" x14ac:dyDescent="0.35">
      <c r="A151" s="8"/>
      <c r="B151" s="9"/>
    </row>
    <row r="152" spans="1:2" ht="15.75" customHeight="1" x14ac:dyDescent="0.35">
      <c r="A152" s="8"/>
      <c r="B152" s="9"/>
    </row>
    <row r="153" spans="1:2" ht="15.75" customHeight="1" x14ac:dyDescent="0.35">
      <c r="A153" s="8"/>
      <c r="B153" s="9"/>
    </row>
    <row r="154" spans="1:2" ht="15.75" customHeight="1" x14ac:dyDescent="0.35">
      <c r="A154" s="8"/>
      <c r="B154" s="9"/>
    </row>
    <row r="155" spans="1:2" ht="15.75" customHeight="1" x14ac:dyDescent="0.35">
      <c r="A155" s="8"/>
      <c r="B155" s="9"/>
    </row>
    <row r="156" spans="1:2" ht="15.75" customHeight="1" x14ac:dyDescent="0.35">
      <c r="A156" s="8"/>
      <c r="B156" s="9"/>
    </row>
    <row r="157" spans="1:2" ht="15.75" customHeight="1" x14ac:dyDescent="0.35">
      <c r="A157" s="8"/>
      <c r="B157" s="9"/>
    </row>
    <row r="158" spans="1:2" ht="15.75" customHeight="1" x14ac:dyDescent="0.35">
      <c r="A158" s="8"/>
      <c r="B158" s="9"/>
    </row>
    <row r="159" spans="1:2" ht="15.75" customHeight="1" x14ac:dyDescent="0.35">
      <c r="A159" s="8"/>
      <c r="B159" s="9"/>
    </row>
    <row r="160" spans="1:2" ht="15.75" customHeight="1" x14ac:dyDescent="0.35">
      <c r="A160" s="8"/>
      <c r="B160" s="9"/>
    </row>
    <row r="161" spans="1:2" ht="15.75" customHeight="1" x14ac:dyDescent="0.35">
      <c r="A161" s="8"/>
      <c r="B161" s="9"/>
    </row>
    <row r="162" spans="1:2" ht="15.75" customHeight="1" x14ac:dyDescent="0.35">
      <c r="A162" s="8"/>
      <c r="B162" s="9"/>
    </row>
    <row r="163" spans="1:2" ht="15.75" customHeight="1" x14ac:dyDescent="0.35">
      <c r="A163" s="8"/>
      <c r="B163" s="9"/>
    </row>
    <row r="164" spans="1:2" ht="15.75" customHeight="1" x14ac:dyDescent="0.35">
      <c r="A164" s="8"/>
      <c r="B164" s="9"/>
    </row>
    <row r="165" spans="1:2" ht="15.75" customHeight="1" x14ac:dyDescent="0.35">
      <c r="A165" s="8"/>
      <c r="B165" s="9"/>
    </row>
    <row r="166" spans="1:2" ht="15.75" customHeight="1" x14ac:dyDescent="0.35">
      <c r="A166" s="8"/>
      <c r="B166" s="9"/>
    </row>
    <row r="167" spans="1:2" ht="15.75" customHeight="1" x14ac:dyDescent="0.35">
      <c r="A167" s="8"/>
      <c r="B167" s="9"/>
    </row>
    <row r="168" spans="1:2" ht="15.75" customHeight="1" x14ac:dyDescent="0.35">
      <c r="A168" s="8"/>
      <c r="B168" s="9"/>
    </row>
    <row r="169" spans="1:2" ht="15.75" customHeight="1" x14ac:dyDescent="0.35">
      <c r="A169" s="8"/>
      <c r="B169" s="9"/>
    </row>
    <row r="170" spans="1:2" ht="15.75" customHeight="1" x14ac:dyDescent="0.35">
      <c r="A170" s="8"/>
      <c r="B170" s="9"/>
    </row>
    <row r="171" spans="1:2" ht="15.75" customHeight="1" x14ac:dyDescent="0.35">
      <c r="A171" s="8"/>
      <c r="B171" s="9"/>
    </row>
    <row r="172" spans="1:2" ht="15.75" customHeight="1" x14ac:dyDescent="0.35">
      <c r="A172" s="8"/>
      <c r="B172" s="9"/>
    </row>
    <row r="173" spans="1:2" ht="15.75" customHeight="1" x14ac:dyDescent="0.35">
      <c r="A173" s="8"/>
      <c r="B173" s="9"/>
    </row>
    <row r="174" spans="1:2" ht="15.75" customHeight="1" x14ac:dyDescent="0.35">
      <c r="A174" s="8"/>
      <c r="B174" s="9"/>
    </row>
    <row r="175" spans="1:2" ht="15.75" customHeight="1" x14ac:dyDescent="0.35">
      <c r="A175" s="8"/>
      <c r="B175" s="9"/>
    </row>
    <row r="176" spans="1:2" ht="15.75" customHeight="1" x14ac:dyDescent="0.35">
      <c r="A176" s="8"/>
      <c r="B176" s="9"/>
    </row>
    <row r="177" spans="1:2" ht="15.75" customHeight="1" x14ac:dyDescent="0.35">
      <c r="A177" s="8"/>
      <c r="B177" s="9"/>
    </row>
    <row r="178" spans="1:2" ht="15.75" customHeight="1" x14ac:dyDescent="0.35">
      <c r="A178" s="8"/>
      <c r="B178" s="9"/>
    </row>
    <row r="179" spans="1:2" ht="15.75" customHeight="1" x14ac:dyDescent="0.35">
      <c r="A179" s="8"/>
      <c r="B179" s="9"/>
    </row>
    <row r="180" spans="1:2" ht="15.75" customHeight="1" x14ac:dyDescent="0.35">
      <c r="A180" s="8"/>
      <c r="B180" s="9"/>
    </row>
    <row r="181" spans="1:2" ht="15.75" customHeight="1" x14ac:dyDescent="0.35">
      <c r="A181" s="8"/>
      <c r="B181" s="9"/>
    </row>
    <row r="182" spans="1:2" ht="15.75" customHeight="1" x14ac:dyDescent="0.35">
      <c r="A182" s="8"/>
      <c r="B182" s="9"/>
    </row>
    <row r="183" spans="1:2" ht="15.75" customHeight="1" x14ac:dyDescent="0.35">
      <c r="A183" s="8"/>
      <c r="B183" s="9"/>
    </row>
    <row r="184" spans="1:2" ht="15.75" customHeight="1" x14ac:dyDescent="0.35">
      <c r="A184" s="8"/>
      <c r="B184" s="9"/>
    </row>
    <row r="185" spans="1:2" ht="15.75" customHeight="1" x14ac:dyDescent="0.35">
      <c r="A185" s="8"/>
      <c r="B185" s="9"/>
    </row>
    <row r="186" spans="1:2" ht="15.75" customHeight="1" x14ac:dyDescent="0.35">
      <c r="A186" s="8"/>
      <c r="B186" s="9"/>
    </row>
    <row r="187" spans="1:2" ht="15.75" customHeight="1" x14ac:dyDescent="0.35">
      <c r="A187" s="8"/>
      <c r="B187" s="9"/>
    </row>
    <row r="188" spans="1:2" ht="15.75" customHeight="1" x14ac:dyDescent="0.35">
      <c r="A188" s="8"/>
      <c r="B188" s="9"/>
    </row>
    <row r="189" spans="1:2" ht="15.75" customHeight="1" x14ac:dyDescent="0.35">
      <c r="A189" s="8"/>
      <c r="B189" s="9"/>
    </row>
    <row r="190" spans="1:2" ht="15.75" customHeight="1" x14ac:dyDescent="0.35">
      <c r="A190" s="8"/>
      <c r="B190" s="9"/>
    </row>
    <row r="191" spans="1:2" ht="15.75" customHeight="1" x14ac:dyDescent="0.35">
      <c r="A191" s="8"/>
      <c r="B191" s="9"/>
    </row>
    <row r="192" spans="1:2" ht="15.75" customHeight="1" x14ac:dyDescent="0.35">
      <c r="A192" s="8"/>
      <c r="B192" s="9"/>
    </row>
    <row r="193" spans="1:2" ht="15.75" customHeight="1" x14ac:dyDescent="0.35">
      <c r="A193" s="8"/>
      <c r="B193" s="9"/>
    </row>
    <row r="194" spans="1:2" ht="15.75" customHeight="1" x14ac:dyDescent="0.35">
      <c r="A194" s="8"/>
      <c r="B194" s="9"/>
    </row>
    <row r="195" spans="1:2" ht="15.75" customHeight="1" x14ac:dyDescent="0.35">
      <c r="A195" s="8"/>
      <c r="B195" s="9"/>
    </row>
    <row r="196" spans="1:2" ht="15.75" customHeight="1" x14ac:dyDescent="0.35">
      <c r="A196" s="8"/>
      <c r="B196" s="9"/>
    </row>
    <row r="197" spans="1:2" ht="15.75" customHeight="1" x14ac:dyDescent="0.35">
      <c r="A197" s="8"/>
      <c r="B197" s="9"/>
    </row>
    <row r="198" spans="1:2" ht="15.75" customHeight="1" x14ac:dyDescent="0.35">
      <c r="A198" s="8"/>
      <c r="B198" s="9"/>
    </row>
    <row r="199" spans="1:2" ht="15.75" customHeight="1" x14ac:dyDescent="0.35">
      <c r="A199" s="8"/>
      <c r="B199" s="9"/>
    </row>
    <row r="200" spans="1:2" ht="15.75" customHeight="1" x14ac:dyDescent="0.35">
      <c r="A200" s="8"/>
      <c r="B200" s="9"/>
    </row>
    <row r="201" spans="1:2" ht="15.75" customHeight="1" x14ac:dyDescent="0.35">
      <c r="A201" s="8"/>
      <c r="B201" s="9"/>
    </row>
    <row r="202" spans="1:2" ht="15.75" customHeight="1" x14ac:dyDescent="0.35">
      <c r="A202" s="8"/>
      <c r="B202" s="9"/>
    </row>
    <row r="203" spans="1:2" ht="15.75" customHeight="1" x14ac:dyDescent="0.35">
      <c r="A203" s="8"/>
      <c r="B203" s="9"/>
    </row>
    <row r="204" spans="1:2" ht="15.75" customHeight="1" x14ac:dyDescent="0.35">
      <c r="A204" s="8"/>
      <c r="B204" s="9"/>
    </row>
    <row r="205" spans="1:2" ht="15.75" customHeight="1" x14ac:dyDescent="0.35">
      <c r="A205" s="8"/>
      <c r="B205" s="9"/>
    </row>
    <row r="206" spans="1:2" ht="15.75" customHeight="1" x14ac:dyDescent="0.35">
      <c r="A206" s="8"/>
      <c r="B206" s="9"/>
    </row>
    <row r="207" spans="1:2" ht="15.75" customHeight="1" x14ac:dyDescent="0.35">
      <c r="A207" s="8"/>
      <c r="B207" s="9"/>
    </row>
    <row r="208" spans="1:2" ht="15.75" customHeight="1" x14ac:dyDescent="0.35">
      <c r="A208" s="8"/>
      <c r="B208" s="9"/>
    </row>
    <row r="209" spans="1:2" ht="15.75" customHeight="1" x14ac:dyDescent="0.35">
      <c r="A209" s="8"/>
      <c r="B209" s="9"/>
    </row>
    <row r="210" spans="1:2" ht="15.75" customHeight="1" x14ac:dyDescent="0.35">
      <c r="A210" s="8"/>
      <c r="B210" s="9"/>
    </row>
    <row r="211" spans="1:2" ht="15.75" customHeight="1" x14ac:dyDescent="0.35">
      <c r="A211" s="8"/>
      <c r="B211" s="9"/>
    </row>
    <row r="212" spans="1:2" ht="15.75" customHeight="1" x14ac:dyDescent="0.35">
      <c r="A212" s="8"/>
      <c r="B212" s="9"/>
    </row>
    <row r="213" spans="1:2" ht="15.75" customHeight="1" x14ac:dyDescent="0.35">
      <c r="A213" s="8"/>
      <c r="B213" s="9"/>
    </row>
    <row r="214" spans="1:2" ht="15.75" customHeight="1" x14ac:dyDescent="0.35">
      <c r="A214" s="8"/>
      <c r="B214" s="9"/>
    </row>
    <row r="215" spans="1:2" ht="15.75" customHeight="1" x14ac:dyDescent="0.35">
      <c r="A215" s="8"/>
      <c r="B215" s="9"/>
    </row>
    <row r="216" spans="1:2" ht="15.75" customHeight="1" x14ac:dyDescent="0.35">
      <c r="A216" s="8"/>
      <c r="B216" s="9"/>
    </row>
    <row r="217" spans="1:2" ht="15.75" customHeight="1" x14ac:dyDescent="0.35">
      <c r="A217" s="8"/>
      <c r="B217" s="9"/>
    </row>
    <row r="218" spans="1:2" ht="15.75" customHeight="1" x14ac:dyDescent="0.35">
      <c r="A218" s="8"/>
      <c r="B218" s="9"/>
    </row>
    <row r="219" spans="1:2" ht="15.75" customHeight="1" x14ac:dyDescent="0.35">
      <c r="A219" s="8"/>
      <c r="B219" s="9"/>
    </row>
    <row r="220" spans="1:2" ht="15.75" customHeight="1" x14ac:dyDescent="0.35">
      <c r="A220" s="8"/>
      <c r="B220" s="9"/>
    </row>
    <row r="221" spans="1:2" ht="15.75" customHeight="1" x14ac:dyDescent="0.35">
      <c r="A221" s="8"/>
      <c r="B221" s="9"/>
    </row>
    <row r="222" spans="1:2" ht="15.75" customHeight="1" x14ac:dyDescent="0.35">
      <c r="A222" s="8"/>
      <c r="B222" s="9"/>
    </row>
    <row r="223" spans="1:2" ht="15.75" customHeight="1" x14ac:dyDescent="0.35">
      <c r="A223" s="8"/>
      <c r="B223" s="9"/>
    </row>
    <row r="224" spans="1:2" ht="15.75" customHeight="1" x14ac:dyDescent="0.35">
      <c r="A224" s="8"/>
      <c r="B224" s="9"/>
    </row>
    <row r="225" spans="1:2" ht="15.75" customHeight="1" x14ac:dyDescent="0.35">
      <c r="A225" s="8"/>
      <c r="B225" s="9"/>
    </row>
    <row r="226" spans="1:2" ht="15.75" customHeight="1" x14ac:dyDescent="0.35">
      <c r="A226" s="8"/>
      <c r="B226" s="9"/>
    </row>
    <row r="227" spans="1:2" ht="15.75" customHeight="1" x14ac:dyDescent="0.35">
      <c r="A227" s="8"/>
      <c r="B227" s="9"/>
    </row>
    <row r="228" spans="1:2" ht="15.75" customHeight="1" x14ac:dyDescent="0.35">
      <c r="A228" s="8"/>
      <c r="B228" s="9"/>
    </row>
    <row r="229" spans="1:2" ht="15.75" customHeight="1" x14ac:dyDescent="0.35">
      <c r="A229" s="8"/>
      <c r="B229" s="9"/>
    </row>
    <row r="230" spans="1:2" ht="15.75" customHeight="1" x14ac:dyDescent="0.35">
      <c r="A230" s="8"/>
      <c r="B230" s="9"/>
    </row>
    <row r="231" spans="1:2" ht="15.75" customHeight="1" x14ac:dyDescent="0.35">
      <c r="A231" s="8"/>
      <c r="B231" s="9"/>
    </row>
    <row r="232" spans="1:2" ht="15.75" customHeight="1" x14ac:dyDescent="0.35">
      <c r="A232" s="8"/>
      <c r="B232" s="9"/>
    </row>
    <row r="233" spans="1:2" ht="15.75" customHeight="1" x14ac:dyDescent="0.35">
      <c r="A233" s="8"/>
      <c r="B233" s="9"/>
    </row>
    <row r="234" spans="1:2" ht="15.75" customHeight="1" x14ac:dyDescent="0.35">
      <c r="A234" s="8"/>
      <c r="B234" s="9"/>
    </row>
    <row r="235" spans="1:2" ht="15.75" customHeight="1" x14ac:dyDescent="0.35">
      <c r="A235" s="8"/>
      <c r="B235" s="9"/>
    </row>
    <row r="236" spans="1:2" ht="15.75" customHeight="1" x14ac:dyDescent="0.35">
      <c r="A236" s="8"/>
      <c r="B236" s="9"/>
    </row>
    <row r="237" spans="1:2" ht="15.75" customHeight="1" x14ac:dyDescent="0.35">
      <c r="A237" s="8"/>
      <c r="B237" s="9"/>
    </row>
    <row r="238" spans="1:2" ht="15.75" customHeight="1" x14ac:dyDescent="0.35">
      <c r="A238" s="8"/>
      <c r="B238" s="9"/>
    </row>
    <row r="239" spans="1:2" ht="15.75" customHeight="1" x14ac:dyDescent="0.35">
      <c r="A239" s="8"/>
      <c r="B239" s="9"/>
    </row>
    <row r="240" spans="1:2" ht="15.75" customHeight="1" x14ac:dyDescent="0.35">
      <c r="A240" s="8"/>
      <c r="B240" s="9"/>
    </row>
    <row r="241" spans="1:2" ht="15.75" customHeight="1" x14ac:dyDescent="0.35">
      <c r="A241" s="8"/>
      <c r="B241" s="9"/>
    </row>
    <row r="242" spans="1:2" ht="15.75" customHeight="1" x14ac:dyDescent="0.35">
      <c r="A242" s="8"/>
      <c r="B242" s="9"/>
    </row>
    <row r="243" spans="1:2" ht="15.75" customHeight="1" x14ac:dyDescent="0.35">
      <c r="A243" s="8"/>
      <c r="B243" s="9"/>
    </row>
    <row r="244" spans="1:2" ht="15.75" customHeight="1" x14ac:dyDescent="0.35">
      <c r="A244" s="8"/>
      <c r="B244" s="9"/>
    </row>
    <row r="245" spans="1:2" ht="15.75" customHeight="1" x14ac:dyDescent="0.35">
      <c r="A245" s="8"/>
      <c r="B245" s="9"/>
    </row>
    <row r="246" spans="1:2" ht="15.75" customHeight="1" x14ac:dyDescent="0.35">
      <c r="A246" s="8"/>
      <c r="B246" s="9"/>
    </row>
    <row r="247" spans="1:2" ht="15.75" customHeight="1" x14ac:dyDescent="0.35">
      <c r="A247" s="8"/>
      <c r="B247" s="9"/>
    </row>
    <row r="248" spans="1:2" ht="15.75" customHeight="1" x14ac:dyDescent="0.35">
      <c r="A248" s="8"/>
      <c r="B248" s="9"/>
    </row>
    <row r="249" spans="1:2" ht="15.75" customHeight="1" x14ac:dyDescent="0.35">
      <c r="A249" s="8"/>
      <c r="B249" s="9"/>
    </row>
    <row r="250" spans="1:2" ht="15.75" customHeight="1" x14ac:dyDescent="0.35">
      <c r="A250" s="8"/>
      <c r="B250" s="9"/>
    </row>
    <row r="251" spans="1:2" ht="15.75" customHeight="1" x14ac:dyDescent="0.35">
      <c r="A251" s="8"/>
      <c r="B251" s="9"/>
    </row>
    <row r="252" spans="1:2" ht="15.75" customHeight="1" x14ac:dyDescent="0.35">
      <c r="A252" s="8"/>
      <c r="B252" s="9"/>
    </row>
    <row r="253" spans="1:2" ht="15.75" customHeight="1" x14ac:dyDescent="0.35">
      <c r="A253" s="8"/>
      <c r="B253" s="9"/>
    </row>
    <row r="254" spans="1:2" ht="15.75" customHeight="1" x14ac:dyDescent="0.35">
      <c r="A254" s="8"/>
      <c r="B254" s="9"/>
    </row>
    <row r="255" spans="1:2" ht="15.75" customHeight="1" x14ac:dyDescent="0.35">
      <c r="A255" s="8"/>
      <c r="B255" s="9"/>
    </row>
    <row r="256" spans="1:2" ht="15.75" customHeight="1" x14ac:dyDescent="0.35">
      <c r="A256" s="8"/>
      <c r="B256" s="9"/>
    </row>
    <row r="257" spans="1:2" ht="15.75" customHeight="1" x14ac:dyDescent="0.35">
      <c r="A257" s="8"/>
      <c r="B257" s="9"/>
    </row>
    <row r="258" spans="1:2" ht="15.75" customHeight="1" x14ac:dyDescent="0.35">
      <c r="A258" s="8"/>
      <c r="B258" s="9"/>
    </row>
    <row r="259" spans="1:2" ht="15.75" customHeight="1" x14ac:dyDescent="0.35">
      <c r="A259" s="8"/>
      <c r="B259" s="9"/>
    </row>
    <row r="260" spans="1:2" ht="15.75" customHeight="1" x14ac:dyDescent="0.35">
      <c r="A260" s="8"/>
      <c r="B260" s="9"/>
    </row>
    <row r="261" spans="1:2" ht="15.75" customHeight="1" x14ac:dyDescent="0.35">
      <c r="A261" s="8"/>
      <c r="B261" s="9"/>
    </row>
    <row r="262" spans="1:2" ht="15.75" customHeight="1" x14ac:dyDescent="0.35">
      <c r="A262" s="8"/>
      <c r="B262" s="9"/>
    </row>
    <row r="263" spans="1:2" ht="15.75" customHeight="1" x14ac:dyDescent="0.35">
      <c r="A263" s="8"/>
      <c r="B263" s="9"/>
    </row>
    <row r="264" spans="1:2" ht="15.75" customHeight="1" x14ac:dyDescent="0.35">
      <c r="A264" s="8"/>
      <c r="B264" s="9"/>
    </row>
    <row r="265" spans="1:2" ht="15.75" customHeight="1" x14ac:dyDescent="0.35">
      <c r="A265" s="8"/>
      <c r="B265" s="9"/>
    </row>
    <row r="266" spans="1:2" ht="15.75" customHeight="1" x14ac:dyDescent="0.35">
      <c r="A266" s="8"/>
      <c r="B266" s="9"/>
    </row>
    <row r="267" spans="1:2" ht="15.75" customHeight="1" x14ac:dyDescent="0.35">
      <c r="A267" s="8"/>
      <c r="B267" s="9"/>
    </row>
    <row r="268" spans="1:2" ht="15.75" customHeight="1" x14ac:dyDescent="0.35">
      <c r="A268" s="8"/>
      <c r="B268" s="9"/>
    </row>
    <row r="269" spans="1:2" ht="15.75" customHeight="1" x14ac:dyDescent="0.35">
      <c r="A269" s="8"/>
      <c r="B269" s="9"/>
    </row>
    <row r="270" spans="1:2" ht="15.75" customHeight="1" x14ac:dyDescent="0.35">
      <c r="A270" s="8"/>
      <c r="B270" s="9"/>
    </row>
    <row r="271" spans="1:2" ht="15.75" customHeight="1" x14ac:dyDescent="0.35">
      <c r="A271" s="8"/>
      <c r="B271" s="9"/>
    </row>
    <row r="272" spans="1:2" ht="15.75" customHeight="1" x14ac:dyDescent="0.35">
      <c r="A272" s="8"/>
      <c r="B272" s="9"/>
    </row>
    <row r="273" spans="1:2" ht="15.75" customHeight="1" x14ac:dyDescent="0.35">
      <c r="A273" s="8"/>
      <c r="B273" s="9"/>
    </row>
    <row r="274" spans="1:2" ht="15.75" customHeight="1" x14ac:dyDescent="0.35">
      <c r="A274" s="8"/>
      <c r="B274" s="9"/>
    </row>
    <row r="275" spans="1:2" ht="15.75" customHeight="1" x14ac:dyDescent="0.35">
      <c r="A275" s="8"/>
      <c r="B275" s="9"/>
    </row>
    <row r="276" spans="1:2" ht="15.75" customHeight="1" x14ac:dyDescent="0.35">
      <c r="A276" s="8"/>
      <c r="B276" s="9"/>
    </row>
    <row r="277" spans="1:2" ht="15.75" customHeight="1" x14ac:dyDescent="0.35">
      <c r="A277" s="8"/>
      <c r="B277" s="9"/>
    </row>
    <row r="278" spans="1:2" ht="15.75" customHeight="1" x14ac:dyDescent="0.35">
      <c r="A278" s="8"/>
      <c r="B278" s="9"/>
    </row>
    <row r="279" spans="1:2" ht="15.75" customHeight="1" x14ac:dyDescent="0.35">
      <c r="A279" s="8"/>
      <c r="B279" s="9"/>
    </row>
    <row r="280" spans="1:2" ht="15.75" customHeight="1" x14ac:dyDescent="0.35">
      <c r="A280" s="8"/>
      <c r="B280" s="9"/>
    </row>
    <row r="281" spans="1:2" ht="15.75" customHeight="1" x14ac:dyDescent="0.35">
      <c r="A281" s="8"/>
      <c r="B281" s="9"/>
    </row>
    <row r="282" spans="1:2" ht="15.75" customHeight="1" x14ac:dyDescent="0.35">
      <c r="A282" s="8"/>
      <c r="B282" s="9"/>
    </row>
    <row r="283" spans="1:2" ht="15.75" customHeight="1" x14ac:dyDescent="0.35">
      <c r="A283" s="8"/>
      <c r="B283" s="9"/>
    </row>
    <row r="284" spans="1:2" ht="15.75" customHeight="1" x14ac:dyDescent="0.35">
      <c r="A284" s="8"/>
      <c r="B284" s="9"/>
    </row>
    <row r="285" spans="1:2" ht="15.75" customHeight="1" x14ac:dyDescent="0.35">
      <c r="A285" s="8"/>
      <c r="B285" s="9"/>
    </row>
    <row r="286" spans="1:2" ht="15.75" customHeight="1" x14ac:dyDescent="0.35">
      <c r="A286" s="8"/>
      <c r="B286" s="9"/>
    </row>
    <row r="287" spans="1:2" ht="15.75" customHeight="1" x14ac:dyDescent="0.35">
      <c r="A287" s="8"/>
      <c r="B287" s="9"/>
    </row>
    <row r="288" spans="1:2" ht="15.75" customHeight="1" x14ac:dyDescent="0.35">
      <c r="A288" s="8"/>
      <c r="B288" s="9"/>
    </row>
    <row r="289" spans="1:2" ht="15.75" customHeight="1" x14ac:dyDescent="0.35">
      <c r="A289" s="8"/>
      <c r="B289" s="9"/>
    </row>
    <row r="290" spans="1:2" ht="15.75" customHeight="1" x14ac:dyDescent="0.35">
      <c r="A290" s="8"/>
      <c r="B290" s="9"/>
    </row>
    <row r="291" spans="1:2" ht="15.75" customHeight="1" x14ac:dyDescent="0.35">
      <c r="A291" s="8"/>
      <c r="B291" s="9"/>
    </row>
    <row r="292" spans="1:2" ht="15.75" customHeight="1" x14ac:dyDescent="0.35">
      <c r="A292" s="8"/>
      <c r="B292" s="9"/>
    </row>
    <row r="293" spans="1:2" ht="15.75" customHeight="1" x14ac:dyDescent="0.35">
      <c r="A293" s="8"/>
      <c r="B293" s="9"/>
    </row>
    <row r="294" spans="1:2" ht="15.75" customHeight="1" x14ac:dyDescent="0.35">
      <c r="A294" s="8"/>
      <c r="B294" s="9"/>
    </row>
    <row r="295" spans="1:2" ht="15.75" customHeight="1" x14ac:dyDescent="0.35">
      <c r="A295" s="8"/>
      <c r="B295" s="9"/>
    </row>
    <row r="296" spans="1:2" ht="15.75" customHeight="1" x14ac:dyDescent="0.35">
      <c r="A296" s="8"/>
      <c r="B296" s="9"/>
    </row>
    <row r="297" spans="1:2" ht="15.75" customHeight="1" x14ac:dyDescent="0.35">
      <c r="A297" s="8"/>
      <c r="B297" s="9"/>
    </row>
    <row r="298" spans="1:2" ht="15.75" customHeight="1" x14ac:dyDescent="0.35">
      <c r="A298" s="8"/>
      <c r="B298" s="9"/>
    </row>
    <row r="299" spans="1:2" ht="15.75" customHeight="1" x14ac:dyDescent="0.35">
      <c r="A299" s="8"/>
      <c r="B299" s="9"/>
    </row>
    <row r="300" spans="1:2" ht="15.75" customHeight="1" x14ac:dyDescent="0.35">
      <c r="A300" s="8"/>
      <c r="B300" s="9"/>
    </row>
    <row r="301" spans="1:2" ht="15.75" customHeight="1" x14ac:dyDescent="0.35">
      <c r="A301" s="8"/>
      <c r="B301" s="9"/>
    </row>
    <row r="302" spans="1:2" ht="15.75" customHeight="1" x14ac:dyDescent="0.35">
      <c r="A302" s="8"/>
      <c r="B302" s="9"/>
    </row>
    <row r="303" spans="1:2" ht="15.75" customHeight="1" x14ac:dyDescent="0.35">
      <c r="A303" s="8"/>
      <c r="B303" s="9"/>
    </row>
    <row r="304" spans="1:2" ht="15.75" customHeight="1" x14ac:dyDescent="0.35">
      <c r="A304" s="8"/>
      <c r="B304" s="9"/>
    </row>
    <row r="305" spans="1:2" ht="15.75" customHeight="1" x14ac:dyDescent="0.35">
      <c r="A305" s="8"/>
      <c r="B305" s="9"/>
    </row>
    <row r="306" spans="1:2" ht="15.75" customHeight="1" x14ac:dyDescent="0.35">
      <c r="A306" s="8"/>
      <c r="B306" s="9"/>
    </row>
    <row r="307" spans="1:2" ht="15.75" customHeight="1" x14ac:dyDescent="0.35">
      <c r="A307" s="8"/>
      <c r="B307" s="9"/>
    </row>
    <row r="308" spans="1:2" ht="15.75" customHeight="1" x14ac:dyDescent="0.35">
      <c r="A308" s="8"/>
      <c r="B308" s="9"/>
    </row>
    <row r="309" spans="1:2" ht="15.75" customHeight="1" x14ac:dyDescent="0.35">
      <c r="A309" s="8"/>
      <c r="B309" s="9"/>
    </row>
    <row r="310" spans="1:2" ht="15.75" customHeight="1" x14ac:dyDescent="0.35">
      <c r="A310" s="8"/>
      <c r="B310" s="9"/>
    </row>
    <row r="311" spans="1:2" ht="15.75" customHeight="1" x14ac:dyDescent="0.35">
      <c r="A311" s="8"/>
      <c r="B311" s="9"/>
    </row>
    <row r="312" spans="1:2" ht="15.75" customHeight="1" x14ac:dyDescent="0.35">
      <c r="A312" s="8"/>
      <c r="B312" s="9"/>
    </row>
    <row r="313" spans="1:2" ht="15.75" customHeight="1" x14ac:dyDescent="0.35">
      <c r="A313" s="8"/>
      <c r="B313" s="9"/>
    </row>
    <row r="314" spans="1:2" ht="15.75" customHeight="1" x14ac:dyDescent="0.35">
      <c r="A314" s="8"/>
      <c r="B314" s="9"/>
    </row>
    <row r="315" spans="1:2" ht="15.75" customHeight="1" x14ac:dyDescent="0.35">
      <c r="A315" s="8"/>
      <c r="B315" s="9"/>
    </row>
    <row r="316" spans="1:2" ht="15.75" customHeight="1" x14ac:dyDescent="0.35">
      <c r="A316" s="8"/>
      <c r="B316" s="9"/>
    </row>
    <row r="317" spans="1:2" ht="15.75" customHeight="1" x14ac:dyDescent="0.35">
      <c r="A317" s="8"/>
      <c r="B317" s="9"/>
    </row>
    <row r="318" spans="1:2" ht="15.75" customHeight="1" x14ac:dyDescent="0.35">
      <c r="A318" s="8"/>
      <c r="B318" s="9"/>
    </row>
    <row r="319" spans="1:2" ht="15.75" customHeight="1" x14ac:dyDescent="0.35">
      <c r="A319" s="8"/>
      <c r="B319" s="9"/>
    </row>
    <row r="320" spans="1:2" ht="15.75" customHeight="1" x14ac:dyDescent="0.35">
      <c r="A320" s="8"/>
      <c r="B320" s="9"/>
    </row>
    <row r="321" spans="1:2" ht="15.75" customHeight="1" x14ac:dyDescent="0.35">
      <c r="A321" s="8"/>
      <c r="B321" s="9"/>
    </row>
    <row r="322" spans="1:2" ht="15.75" customHeight="1" x14ac:dyDescent="0.35">
      <c r="A322" s="8"/>
      <c r="B322" s="9"/>
    </row>
    <row r="323" spans="1:2" ht="15.75" customHeight="1" x14ac:dyDescent="0.35">
      <c r="A323" s="8"/>
      <c r="B323" s="9"/>
    </row>
    <row r="324" spans="1:2" ht="15.75" customHeight="1" x14ac:dyDescent="0.35">
      <c r="A324" s="8"/>
      <c r="B324" s="9"/>
    </row>
    <row r="325" spans="1:2" ht="15.75" customHeight="1" x14ac:dyDescent="0.35">
      <c r="A325" s="8"/>
      <c r="B325" s="9"/>
    </row>
    <row r="326" spans="1:2" ht="15.75" customHeight="1" x14ac:dyDescent="0.35">
      <c r="A326" s="8"/>
      <c r="B326" s="9"/>
    </row>
    <row r="327" spans="1:2" ht="15.75" customHeight="1" x14ac:dyDescent="0.35">
      <c r="A327" s="8"/>
      <c r="B327" s="9"/>
    </row>
    <row r="328" spans="1:2" ht="15.75" customHeight="1" x14ac:dyDescent="0.35">
      <c r="A328" s="8"/>
      <c r="B328" s="9"/>
    </row>
    <row r="329" spans="1:2" ht="15.75" customHeight="1" x14ac:dyDescent="0.35">
      <c r="A329" s="8"/>
      <c r="B329" s="9"/>
    </row>
    <row r="330" spans="1:2" ht="15.75" customHeight="1" x14ac:dyDescent="0.35">
      <c r="A330" s="8"/>
      <c r="B330" s="9"/>
    </row>
    <row r="331" spans="1:2" ht="15.75" customHeight="1" x14ac:dyDescent="0.35">
      <c r="A331" s="8"/>
      <c r="B331" s="9"/>
    </row>
    <row r="332" spans="1:2" ht="15.75" customHeight="1" x14ac:dyDescent="0.35">
      <c r="A332" s="8"/>
      <c r="B332" s="9"/>
    </row>
    <row r="333" spans="1:2" ht="15.75" customHeight="1" x14ac:dyDescent="0.35">
      <c r="A333" s="8"/>
      <c r="B333" s="9"/>
    </row>
    <row r="334" spans="1:2" ht="15.75" customHeight="1" x14ac:dyDescent="0.35">
      <c r="A334" s="8"/>
      <c r="B334" s="9"/>
    </row>
    <row r="335" spans="1:2" ht="15.75" customHeight="1" x14ac:dyDescent="0.35">
      <c r="A335" s="8"/>
      <c r="B335" s="9"/>
    </row>
    <row r="336" spans="1:2" ht="15.75" customHeight="1" x14ac:dyDescent="0.35">
      <c r="A336" s="8"/>
      <c r="B336" s="9"/>
    </row>
    <row r="337" spans="1:2" ht="15.75" customHeight="1" x14ac:dyDescent="0.35">
      <c r="A337" s="8"/>
      <c r="B337" s="9"/>
    </row>
    <row r="338" spans="1:2" ht="15.75" customHeight="1" x14ac:dyDescent="0.35">
      <c r="A338" s="8"/>
      <c r="B338" s="9"/>
    </row>
    <row r="339" spans="1:2" ht="15.75" customHeight="1" x14ac:dyDescent="0.35">
      <c r="A339" s="8"/>
      <c r="B339" s="9"/>
    </row>
    <row r="340" spans="1:2" ht="15.75" customHeight="1" x14ac:dyDescent="0.35">
      <c r="A340" s="8"/>
      <c r="B340" s="9"/>
    </row>
    <row r="341" spans="1:2" ht="15.75" customHeight="1" x14ac:dyDescent="0.35">
      <c r="A341" s="8"/>
      <c r="B341" s="9"/>
    </row>
    <row r="342" spans="1:2" ht="15.75" customHeight="1" x14ac:dyDescent="0.35">
      <c r="A342" s="8"/>
      <c r="B342" s="9"/>
    </row>
    <row r="343" spans="1:2" ht="15.75" customHeight="1" x14ac:dyDescent="0.35">
      <c r="A343" s="8"/>
      <c r="B343" s="9"/>
    </row>
    <row r="344" spans="1:2" ht="15.75" customHeight="1" x14ac:dyDescent="0.35">
      <c r="A344" s="8"/>
      <c r="B344" s="9"/>
    </row>
    <row r="345" spans="1:2" ht="15.75" customHeight="1" x14ac:dyDescent="0.35">
      <c r="A345" s="8"/>
      <c r="B345" s="9"/>
    </row>
    <row r="346" spans="1:2" ht="15.75" customHeight="1" x14ac:dyDescent="0.35">
      <c r="A346" s="8"/>
      <c r="B346" s="9"/>
    </row>
    <row r="347" spans="1:2" ht="15.75" customHeight="1" x14ac:dyDescent="0.35">
      <c r="A347" s="8"/>
      <c r="B347" s="9"/>
    </row>
    <row r="348" spans="1:2" ht="15.75" customHeight="1" x14ac:dyDescent="0.35">
      <c r="A348" s="8"/>
      <c r="B348" s="9"/>
    </row>
    <row r="349" spans="1:2" ht="15.75" customHeight="1" x14ac:dyDescent="0.35">
      <c r="A349" s="8"/>
      <c r="B349" s="9"/>
    </row>
    <row r="350" spans="1:2" ht="15.75" customHeight="1" x14ac:dyDescent="0.35">
      <c r="A350" s="8"/>
      <c r="B350" s="9"/>
    </row>
    <row r="351" spans="1:2" ht="15.75" customHeight="1" x14ac:dyDescent="0.35">
      <c r="A351" s="8"/>
      <c r="B351" s="9"/>
    </row>
    <row r="352" spans="1:2" ht="15.75" customHeight="1" x14ac:dyDescent="0.35">
      <c r="A352" s="8"/>
      <c r="B352" s="9"/>
    </row>
    <row r="353" spans="1:2" ht="15.75" customHeight="1" x14ac:dyDescent="0.35">
      <c r="A353" s="8"/>
      <c r="B353" s="9"/>
    </row>
    <row r="354" spans="1:2" ht="15.75" customHeight="1" x14ac:dyDescent="0.35">
      <c r="A354" s="8"/>
      <c r="B354" s="9"/>
    </row>
    <row r="355" spans="1:2" ht="15.75" customHeight="1" x14ac:dyDescent="0.35">
      <c r="A355" s="8"/>
      <c r="B355" s="9"/>
    </row>
    <row r="356" spans="1:2" ht="15.75" customHeight="1" x14ac:dyDescent="0.35">
      <c r="A356" s="8"/>
      <c r="B356" s="9"/>
    </row>
    <row r="357" spans="1:2" ht="15.75" customHeight="1" x14ac:dyDescent="0.35">
      <c r="A357" s="8"/>
      <c r="B357" s="9"/>
    </row>
    <row r="358" spans="1:2" ht="15.75" customHeight="1" x14ac:dyDescent="0.35">
      <c r="A358" s="8"/>
      <c r="B358" s="9"/>
    </row>
    <row r="359" spans="1:2" ht="15.75" customHeight="1" x14ac:dyDescent="0.35">
      <c r="A359" s="8"/>
      <c r="B359" s="9"/>
    </row>
    <row r="360" spans="1:2" ht="15.75" customHeight="1" x14ac:dyDescent="0.35">
      <c r="A360" s="8"/>
      <c r="B360" s="9"/>
    </row>
    <row r="361" spans="1:2" ht="15.75" customHeight="1" x14ac:dyDescent="0.35">
      <c r="A361" s="8"/>
      <c r="B361" s="9"/>
    </row>
    <row r="362" spans="1:2" ht="15.75" customHeight="1" x14ac:dyDescent="0.35">
      <c r="A362" s="8"/>
      <c r="B362" s="9"/>
    </row>
    <row r="363" spans="1:2" ht="15.75" customHeight="1" x14ac:dyDescent="0.35">
      <c r="A363" s="8"/>
      <c r="B363" s="9"/>
    </row>
    <row r="364" spans="1:2" ht="15.75" customHeight="1" x14ac:dyDescent="0.35">
      <c r="A364" s="8"/>
      <c r="B364" s="9"/>
    </row>
    <row r="365" spans="1:2" ht="15.75" customHeight="1" x14ac:dyDescent="0.35">
      <c r="A365" s="8"/>
      <c r="B365" s="9"/>
    </row>
    <row r="366" spans="1:2" ht="15.75" customHeight="1" x14ac:dyDescent="0.35">
      <c r="A366" s="8"/>
      <c r="B366" s="9"/>
    </row>
    <row r="367" spans="1:2" ht="15.75" customHeight="1" x14ac:dyDescent="0.35">
      <c r="A367" s="8"/>
      <c r="B367" s="9"/>
    </row>
    <row r="368" spans="1:2" ht="15.75" customHeight="1" x14ac:dyDescent="0.35">
      <c r="A368" s="8"/>
      <c r="B368" s="9"/>
    </row>
    <row r="369" spans="1:2" ht="15.75" customHeight="1" x14ac:dyDescent="0.35">
      <c r="A369" s="8"/>
      <c r="B369" s="9"/>
    </row>
    <row r="370" spans="1:2" ht="15.75" customHeight="1" x14ac:dyDescent="0.35">
      <c r="A370" s="8"/>
      <c r="B370" s="9"/>
    </row>
    <row r="371" spans="1:2" ht="15.75" customHeight="1" x14ac:dyDescent="0.35">
      <c r="A371" s="8"/>
      <c r="B371" s="9"/>
    </row>
    <row r="372" spans="1:2" ht="15.75" customHeight="1" x14ac:dyDescent="0.35">
      <c r="A372" s="8"/>
      <c r="B372" s="9"/>
    </row>
    <row r="373" spans="1:2" ht="15.75" customHeight="1" x14ac:dyDescent="0.35">
      <c r="A373" s="8"/>
      <c r="B373" s="9"/>
    </row>
    <row r="374" spans="1:2" ht="15.75" customHeight="1" x14ac:dyDescent="0.35">
      <c r="A374" s="8"/>
      <c r="B374" s="9"/>
    </row>
    <row r="375" spans="1:2" ht="15.75" customHeight="1" x14ac:dyDescent="0.35">
      <c r="A375" s="8"/>
      <c r="B375" s="9"/>
    </row>
    <row r="376" spans="1:2" ht="15.75" customHeight="1" x14ac:dyDescent="0.35">
      <c r="A376" s="8"/>
      <c r="B376" s="9"/>
    </row>
    <row r="377" spans="1:2" ht="15.75" customHeight="1" x14ac:dyDescent="0.35">
      <c r="A377" s="8"/>
      <c r="B377" s="9"/>
    </row>
    <row r="378" spans="1:2" ht="15.75" customHeight="1" x14ac:dyDescent="0.35">
      <c r="A378" s="8"/>
      <c r="B378" s="9"/>
    </row>
    <row r="379" spans="1:2" ht="15.75" customHeight="1" x14ac:dyDescent="0.35">
      <c r="A379" s="8"/>
      <c r="B379" s="9"/>
    </row>
    <row r="380" spans="1:2" ht="15.75" customHeight="1" x14ac:dyDescent="0.35">
      <c r="A380" s="8"/>
      <c r="B380" s="9"/>
    </row>
    <row r="381" spans="1:2" ht="15.75" customHeight="1" x14ac:dyDescent="0.35">
      <c r="A381" s="8"/>
      <c r="B381" s="9"/>
    </row>
    <row r="382" spans="1:2" ht="15.75" customHeight="1" x14ac:dyDescent="0.35">
      <c r="A382" s="8"/>
      <c r="B382" s="9"/>
    </row>
    <row r="383" spans="1:2" ht="15.75" customHeight="1" x14ac:dyDescent="0.35">
      <c r="A383" s="8"/>
      <c r="B383" s="9"/>
    </row>
    <row r="384" spans="1:2" ht="15.75" customHeight="1" x14ac:dyDescent="0.35">
      <c r="A384" s="8"/>
      <c r="B384" s="9"/>
    </row>
    <row r="385" spans="1:2" ht="15.75" customHeight="1" x14ac:dyDescent="0.35">
      <c r="A385" s="8"/>
      <c r="B385" s="9"/>
    </row>
    <row r="386" spans="1:2" ht="15.75" customHeight="1" x14ac:dyDescent="0.35">
      <c r="A386" s="8"/>
      <c r="B386" s="9"/>
    </row>
    <row r="387" spans="1:2" ht="15.75" customHeight="1" x14ac:dyDescent="0.35">
      <c r="A387" s="8"/>
      <c r="B387" s="9"/>
    </row>
    <row r="388" spans="1:2" ht="15.75" customHeight="1" x14ac:dyDescent="0.35">
      <c r="A388" s="8"/>
      <c r="B388" s="9"/>
    </row>
    <row r="389" spans="1:2" ht="15.75" customHeight="1" x14ac:dyDescent="0.35">
      <c r="A389" s="8"/>
      <c r="B389" s="9"/>
    </row>
    <row r="390" spans="1:2" ht="15.75" customHeight="1" x14ac:dyDescent="0.35">
      <c r="A390" s="8"/>
      <c r="B390" s="9"/>
    </row>
    <row r="391" spans="1:2" ht="15.75" customHeight="1" x14ac:dyDescent="0.35">
      <c r="A391" s="8"/>
      <c r="B391" s="9"/>
    </row>
    <row r="392" spans="1:2" ht="15.75" customHeight="1" x14ac:dyDescent="0.35">
      <c r="A392" s="8"/>
      <c r="B392" s="9"/>
    </row>
    <row r="393" spans="1:2" ht="15.75" customHeight="1" x14ac:dyDescent="0.35">
      <c r="A393" s="8"/>
      <c r="B393" s="9"/>
    </row>
    <row r="394" spans="1:2" ht="15.75" customHeight="1" x14ac:dyDescent="0.35">
      <c r="A394" s="8"/>
      <c r="B394" s="9"/>
    </row>
    <row r="395" spans="1:2" ht="15.75" customHeight="1" x14ac:dyDescent="0.35">
      <c r="A395" s="8"/>
      <c r="B395" s="9"/>
    </row>
    <row r="396" spans="1:2" ht="15.75" customHeight="1" x14ac:dyDescent="0.35">
      <c r="A396" s="8"/>
      <c r="B396" s="9"/>
    </row>
    <row r="397" spans="1:2" ht="15.75" customHeight="1" x14ac:dyDescent="0.35">
      <c r="A397" s="8"/>
      <c r="B397" s="9"/>
    </row>
    <row r="398" spans="1:2" ht="15.75" customHeight="1" x14ac:dyDescent="0.35">
      <c r="A398" s="8"/>
      <c r="B398" s="9"/>
    </row>
    <row r="399" spans="1:2" ht="15.75" customHeight="1" x14ac:dyDescent="0.35">
      <c r="A399" s="8"/>
      <c r="B399" s="9"/>
    </row>
    <row r="400" spans="1:2" ht="15.75" customHeight="1" x14ac:dyDescent="0.35">
      <c r="A400" s="8"/>
      <c r="B400" s="9"/>
    </row>
    <row r="401" spans="1:2" ht="15.75" customHeight="1" x14ac:dyDescent="0.35">
      <c r="A401" s="8"/>
      <c r="B401" s="9"/>
    </row>
    <row r="402" spans="1:2" ht="15.75" customHeight="1" x14ac:dyDescent="0.35">
      <c r="A402" s="8"/>
      <c r="B402" s="9"/>
    </row>
    <row r="403" spans="1:2" ht="15.75" customHeight="1" x14ac:dyDescent="0.35">
      <c r="A403" s="8"/>
      <c r="B403" s="9"/>
    </row>
    <row r="404" spans="1:2" ht="15.75" customHeight="1" x14ac:dyDescent="0.35">
      <c r="A404" s="8"/>
      <c r="B404" s="9"/>
    </row>
    <row r="405" spans="1:2" ht="15.75" customHeight="1" x14ac:dyDescent="0.35">
      <c r="A405" s="8"/>
      <c r="B405" s="9"/>
    </row>
    <row r="406" spans="1:2" ht="15.75" customHeight="1" x14ac:dyDescent="0.35">
      <c r="A406" s="8"/>
      <c r="B406" s="9"/>
    </row>
    <row r="407" spans="1:2" ht="15.75" customHeight="1" x14ac:dyDescent="0.35">
      <c r="A407" s="8"/>
      <c r="B407" s="9"/>
    </row>
    <row r="408" spans="1:2" ht="15.75" customHeight="1" x14ac:dyDescent="0.35">
      <c r="A408" s="8"/>
      <c r="B408" s="9"/>
    </row>
    <row r="409" spans="1:2" ht="15.75" customHeight="1" x14ac:dyDescent="0.35">
      <c r="A409" s="8"/>
      <c r="B409" s="9"/>
    </row>
    <row r="410" spans="1:2" ht="15.75" customHeight="1" x14ac:dyDescent="0.35">
      <c r="A410" s="8"/>
      <c r="B410" s="9"/>
    </row>
    <row r="411" spans="1:2" ht="15.75" customHeight="1" x14ac:dyDescent="0.35">
      <c r="A411" s="8"/>
      <c r="B411" s="9"/>
    </row>
    <row r="412" spans="1:2" ht="15.75" customHeight="1" x14ac:dyDescent="0.35">
      <c r="A412" s="8"/>
      <c r="B412" s="9"/>
    </row>
    <row r="413" spans="1:2" ht="15.75" customHeight="1" x14ac:dyDescent="0.35">
      <c r="A413" s="8"/>
      <c r="B413" s="9"/>
    </row>
    <row r="414" spans="1:2" ht="15.75" customHeight="1" x14ac:dyDescent="0.35">
      <c r="A414" s="8"/>
      <c r="B414" s="9"/>
    </row>
    <row r="415" spans="1:2" ht="15.75" customHeight="1" x14ac:dyDescent="0.35">
      <c r="A415" s="8"/>
      <c r="B415" s="9"/>
    </row>
    <row r="416" spans="1:2" ht="15.75" customHeight="1" x14ac:dyDescent="0.35">
      <c r="A416" s="8"/>
      <c r="B416" s="9"/>
    </row>
    <row r="417" spans="1:2" ht="15.75" customHeight="1" x14ac:dyDescent="0.35">
      <c r="A417" s="8"/>
      <c r="B417" s="9"/>
    </row>
    <row r="418" spans="1:2" ht="15.75" customHeight="1" x14ac:dyDescent="0.35">
      <c r="A418" s="8"/>
      <c r="B418" s="9"/>
    </row>
    <row r="419" spans="1:2" ht="15.75" customHeight="1" x14ac:dyDescent="0.35">
      <c r="A419" s="8"/>
      <c r="B419" s="9"/>
    </row>
    <row r="420" spans="1:2" ht="15.75" customHeight="1" x14ac:dyDescent="0.35">
      <c r="A420" s="8"/>
      <c r="B420" s="9"/>
    </row>
    <row r="421" spans="1:2" ht="15.75" customHeight="1" x14ac:dyDescent="0.35">
      <c r="A421" s="8"/>
      <c r="B421" s="9"/>
    </row>
    <row r="422" spans="1:2" ht="15.75" customHeight="1" x14ac:dyDescent="0.35">
      <c r="A422" s="8"/>
      <c r="B422" s="9"/>
    </row>
    <row r="423" spans="1:2" ht="15.75" customHeight="1" x14ac:dyDescent="0.35">
      <c r="A423" s="8"/>
      <c r="B423" s="9"/>
    </row>
    <row r="424" spans="1:2" ht="15.75" customHeight="1" x14ac:dyDescent="0.35">
      <c r="A424" s="8"/>
      <c r="B424" s="9"/>
    </row>
    <row r="425" spans="1:2" ht="15.75" customHeight="1" x14ac:dyDescent="0.35">
      <c r="A425" s="8"/>
      <c r="B425" s="9"/>
    </row>
    <row r="426" spans="1:2" ht="15.75" customHeight="1" x14ac:dyDescent="0.35">
      <c r="A426" s="8"/>
      <c r="B426" s="9"/>
    </row>
    <row r="427" spans="1:2" ht="15.75" customHeight="1" x14ac:dyDescent="0.35">
      <c r="A427" s="8"/>
      <c r="B427" s="9"/>
    </row>
    <row r="428" spans="1:2" ht="15.75" customHeight="1" x14ac:dyDescent="0.35">
      <c r="A428" s="8"/>
      <c r="B428" s="9"/>
    </row>
    <row r="429" spans="1:2" ht="15.75" customHeight="1" x14ac:dyDescent="0.35">
      <c r="A429" s="8"/>
      <c r="B429" s="9"/>
    </row>
    <row r="430" spans="1:2" ht="15.75" customHeight="1" x14ac:dyDescent="0.35">
      <c r="A430" s="8"/>
      <c r="B430" s="9"/>
    </row>
    <row r="431" spans="1:2" ht="15.75" customHeight="1" x14ac:dyDescent="0.35">
      <c r="A431" s="8"/>
      <c r="B431" s="9"/>
    </row>
    <row r="432" spans="1:2" ht="15.75" customHeight="1" x14ac:dyDescent="0.35">
      <c r="A432" s="8"/>
      <c r="B432" s="9"/>
    </row>
    <row r="433" spans="1:2" ht="15.75" customHeight="1" x14ac:dyDescent="0.35">
      <c r="A433" s="8"/>
      <c r="B433" s="9"/>
    </row>
    <row r="434" spans="1:2" ht="15.75" customHeight="1" x14ac:dyDescent="0.35">
      <c r="A434" s="8"/>
      <c r="B434" s="9"/>
    </row>
    <row r="435" spans="1:2" ht="15.75" customHeight="1" x14ac:dyDescent="0.35">
      <c r="A435" s="8"/>
      <c r="B435" s="9"/>
    </row>
    <row r="436" spans="1:2" ht="15.75" customHeight="1" x14ac:dyDescent="0.35">
      <c r="A436" s="8"/>
      <c r="B436" s="9"/>
    </row>
    <row r="437" spans="1:2" ht="15.75" customHeight="1" x14ac:dyDescent="0.35">
      <c r="A437" s="8"/>
      <c r="B437" s="9"/>
    </row>
    <row r="438" spans="1:2" ht="15.75" customHeight="1" x14ac:dyDescent="0.35">
      <c r="A438" s="8"/>
      <c r="B438" s="9"/>
    </row>
    <row r="439" spans="1:2" ht="15.75" customHeight="1" x14ac:dyDescent="0.35">
      <c r="A439" s="8"/>
      <c r="B439" s="9"/>
    </row>
    <row r="440" spans="1:2" ht="15.75" customHeight="1" x14ac:dyDescent="0.35">
      <c r="A440" s="8"/>
      <c r="B440" s="9"/>
    </row>
    <row r="441" spans="1:2" ht="15.75" customHeight="1" x14ac:dyDescent="0.35">
      <c r="A441" s="8"/>
      <c r="B441" s="9"/>
    </row>
    <row r="442" spans="1:2" ht="15.75" customHeight="1" x14ac:dyDescent="0.35">
      <c r="A442" s="8"/>
      <c r="B442" s="9"/>
    </row>
    <row r="443" spans="1:2" ht="15.75" customHeight="1" x14ac:dyDescent="0.35">
      <c r="A443" s="8"/>
      <c r="B443" s="9"/>
    </row>
    <row r="444" spans="1:2" ht="15.75" customHeight="1" x14ac:dyDescent="0.35">
      <c r="A444" s="8"/>
      <c r="B444" s="9"/>
    </row>
    <row r="445" spans="1:2" ht="15.75" customHeight="1" x14ac:dyDescent="0.35">
      <c r="A445" s="8"/>
      <c r="B445" s="9"/>
    </row>
    <row r="446" spans="1:2" ht="15.75" customHeight="1" x14ac:dyDescent="0.35">
      <c r="A446" s="8"/>
      <c r="B446" s="9"/>
    </row>
    <row r="447" spans="1:2" ht="15.75" customHeight="1" x14ac:dyDescent="0.35">
      <c r="A447" s="8"/>
      <c r="B447" s="9"/>
    </row>
    <row r="448" spans="1:2" ht="15.75" customHeight="1" x14ac:dyDescent="0.35">
      <c r="A448" s="8"/>
      <c r="B448" s="9"/>
    </row>
    <row r="449" spans="1:2" ht="15.75" customHeight="1" x14ac:dyDescent="0.35">
      <c r="A449" s="8"/>
      <c r="B449" s="9"/>
    </row>
    <row r="450" spans="1:2" ht="15.75" customHeight="1" x14ac:dyDescent="0.35">
      <c r="A450" s="8"/>
      <c r="B450" s="9"/>
    </row>
    <row r="451" spans="1:2" ht="15.75" customHeight="1" x14ac:dyDescent="0.35">
      <c r="A451" s="8"/>
      <c r="B451" s="9"/>
    </row>
    <row r="452" spans="1:2" ht="15.75" customHeight="1" x14ac:dyDescent="0.35">
      <c r="A452" s="8"/>
      <c r="B452" s="9"/>
    </row>
    <row r="453" spans="1:2" ht="15.75" customHeight="1" x14ac:dyDescent="0.35">
      <c r="A453" s="8"/>
      <c r="B453" s="9"/>
    </row>
    <row r="454" spans="1:2" ht="15.75" customHeight="1" x14ac:dyDescent="0.35">
      <c r="A454" s="8"/>
      <c r="B454" s="9"/>
    </row>
    <row r="455" spans="1:2" ht="15.75" customHeight="1" x14ac:dyDescent="0.35">
      <c r="A455" s="8"/>
      <c r="B455" s="9"/>
    </row>
    <row r="456" spans="1:2" ht="15.75" customHeight="1" x14ac:dyDescent="0.35">
      <c r="A456" s="8"/>
      <c r="B456" s="9"/>
    </row>
    <row r="457" spans="1:2" ht="15.75" customHeight="1" x14ac:dyDescent="0.35">
      <c r="A457" s="8"/>
      <c r="B457" s="9"/>
    </row>
    <row r="458" spans="1:2" ht="15.75" customHeight="1" x14ac:dyDescent="0.35">
      <c r="A458" s="8"/>
      <c r="B458" s="9"/>
    </row>
    <row r="459" spans="1:2" ht="15.75" customHeight="1" x14ac:dyDescent="0.35">
      <c r="A459" s="8"/>
      <c r="B459" s="9"/>
    </row>
    <row r="460" spans="1:2" ht="15.75" customHeight="1" x14ac:dyDescent="0.35">
      <c r="A460" s="8"/>
      <c r="B460" s="9"/>
    </row>
    <row r="461" spans="1:2" ht="15.75" customHeight="1" x14ac:dyDescent="0.35">
      <c r="A461" s="8"/>
      <c r="B461" s="9"/>
    </row>
    <row r="462" spans="1:2" ht="15.75" customHeight="1" x14ac:dyDescent="0.35">
      <c r="A462" s="8"/>
      <c r="B462" s="9"/>
    </row>
    <row r="463" spans="1:2" ht="15.75" customHeight="1" x14ac:dyDescent="0.35">
      <c r="A463" s="8"/>
      <c r="B463" s="9"/>
    </row>
    <row r="464" spans="1:2" ht="15.75" customHeight="1" x14ac:dyDescent="0.35">
      <c r="A464" s="8"/>
      <c r="B464" s="9"/>
    </row>
    <row r="465" spans="1:2" ht="15.75" customHeight="1" x14ac:dyDescent="0.35">
      <c r="A465" s="8"/>
      <c r="B465" s="9"/>
    </row>
    <row r="466" spans="1:2" ht="15.75" customHeight="1" x14ac:dyDescent="0.35">
      <c r="A466" s="8"/>
      <c r="B466" s="9"/>
    </row>
    <row r="467" spans="1:2" ht="15.75" customHeight="1" x14ac:dyDescent="0.35">
      <c r="A467" s="8"/>
      <c r="B467" s="9"/>
    </row>
    <row r="468" spans="1:2" ht="15.75" customHeight="1" x14ac:dyDescent="0.35">
      <c r="A468" s="8"/>
      <c r="B468" s="9"/>
    </row>
    <row r="469" spans="1:2" ht="15.75" customHeight="1" x14ac:dyDescent="0.35">
      <c r="A469" s="8"/>
      <c r="B469" s="9"/>
    </row>
    <row r="470" spans="1:2" ht="15.75" customHeight="1" x14ac:dyDescent="0.35">
      <c r="A470" s="8"/>
      <c r="B470" s="9"/>
    </row>
    <row r="471" spans="1:2" ht="15.75" customHeight="1" x14ac:dyDescent="0.35">
      <c r="A471" s="8"/>
      <c r="B471" s="9"/>
    </row>
    <row r="472" spans="1:2" ht="15.75" customHeight="1" x14ac:dyDescent="0.35">
      <c r="A472" s="8"/>
      <c r="B472" s="9"/>
    </row>
    <row r="473" spans="1:2" ht="15.75" customHeight="1" x14ac:dyDescent="0.35">
      <c r="A473" s="8"/>
      <c r="B473" s="9"/>
    </row>
    <row r="474" spans="1:2" ht="15.75" customHeight="1" x14ac:dyDescent="0.35">
      <c r="A474" s="8"/>
      <c r="B474" s="9"/>
    </row>
    <row r="475" spans="1:2" ht="15.75" customHeight="1" x14ac:dyDescent="0.35">
      <c r="A475" s="8"/>
      <c r="B475" s="9"/>
    </row>
    <row r="476" spans="1:2" ht="15.75" customHeight="1" x14ac:dyDescent="0.35">
      <c r="A476" s="8"/>
      <c r="B476" s="9"/>
    </row>
    <row r="477" spans="1:2" ht="15.75" customHeight="1" x14ac:dyDescent="0.35">
      <c r="A477" s="8"/>
      <c r="B477" s="9"/>
    </row>
    <row r="478" spans="1:2" ht="15.75" customHeight="1" x14ac:dyDescent="0.35">
      <c r="A478" s="8"/>
      <c r="B478" s="9"/>
    </row>
    <row r="479" spans="1:2" ht="15.75" customHeight="1" x14ac:dyDescent="0.35">
      <c r="A479" s="8"/>
      <c r="B479" s="9"/>
    </row>
    <row r="480" spans="1:2" ht="15.75" customHeight="1" x14ac:dyDescent="0.35">
      <c r="A480" s="8"/>
      <c r="B480" s="9"/>
    </row>
    <row r="481" spans="1:2" ht="15.75" customHeight="1" x14ac:dyDescent="0.35">
      <c r="A481" s="8"/>
      <c r="B481" s="9"/>
    </row>
    <row r="482" spans="1:2" ht="15.75" customHeight="1" x14ac:dyDescent="0.35">
      <c r="A482" s="8"/>
      <c r="B482" s="9"/>
    </row>
    <row r="483" spans="1:2" ht="15.75" customHeight="1" x14ac:dyDescent="0.35">
      <c r="A483" s="8"/>
      <c r="B483" s="9"/>
    </row>
    <row r="484" spans="1:2" ht="15.75" customHeight="1" x14ac:dyDescent="0.35">
      <c r="A484" s="8"/>
      <c r="B484" s="9"/>
    </row>
    <row r="485" spans="1:2" ht="15.75" customHeight="1" x14ac:dyDescent="0.35">
      <c r="A485" s="8"/>
      <c r="B485" s="9"/>
    </row>
    <row r="486" spans="1:2" ht="15.75" customHeight="1" x14ac:dyDescent="0.35">
      <c r="A486" s="8"/>
      <c r="B486" s="9"/>
    </row>
    <row r="487" spans="1:2" ht="15.75" customHeight="1" x14ac:dyDescent="0.35">
      <c r="A487" s="8"/>
      <c r="B487" s="9"/>
    </row>
    <row r="488" spans="1:2" ht="15.75" customHeight="1" x14ac:dyDescent="0.35">
      <c r="A488" s="8"/>
      <c r="B488" s="9"/>
    </row>
    <row r="489" spans="1:2" ht="15.75" customHeight="1" x14ac:dyDescent="0.35">
      <c r="A489" s="8"/>
      <c r="B489" s="9"/>
    </row>
    <row r="490" spans="1:2" ht="15.75" customHeight="1" x14ac:dyDescent="0.35">
      <c r="A490" s="8"/>
      <c r="B490" s="9"/>
    </row>
    <row r="491" spans="1:2" ht="15.75" customHeight="1" x14ac:dyDescent="0.35">
      <c r="A491" s="8"/>
      <c r="B491" s="9"/>
    </row>
    <row r="492" spans="1:2" ht="15.75" customHeight="1" x14ac:dyDescent="0.35">
      <c r="A492" s="8"/>
      <c r="B492" s="9"/>
    </row>
    <row r="493" spans="1:2" ht="15.75" customHeight="1" x14ac:dyDescent="0.35">
      <c r="A493" s="8"/>
      <c r="B493" s="9"/>
    </row>
    <row r="494" spans="1:2" ht="15.75" customHeight="1" x14ac:dyDescent="0.35">
      <c r="A494" s="8"/>
      <c r="B494" s="9"/>
    </row>
    <row r="495" spans="1:2" ht="15.75" customHeight="1" x14ac:dyDescent="0.35">
      <c r="A495" s="8"/>
      <c r="B495" s="9"/>
    </row>
    <row r="496" spans="1:2" ht="15.75" customHeight="1" x14ac:dyDescent="0.35">
      <c r="A496" s="8"/>
      <c r="B496" s="9"/>
    </row>
    <row r="497" spans="1:2" ht="15.75" customHeight="1" x14ac:dyDescent="0.35">
      <c r="A497" s="8"/>
      <c r="B497" s="9"/>
    </row>
    <row r="498" spans="1:2" ht="15.75" customHeight="1" x14ac:dyDescent="0.35">
      <c r="A498" s="8"/>
      <c r="B498" s="9"/>
    </row>
    <row r="499" spans="1:2" ht="15.75" customHeight="1" x14ac:dyDescent="0.35">
      <c r="A499" s="8"/>
      <c r="B499" s="9"/>
    </row>
    <row r="500" spans="1:2" ht="15.75" customHeight="1" x14ac:dyDescent="0.35">
      <c r="A500" s="8"/>
      <c r="B500" s="9"/>
    </row>
    <row r="501" spans="1:2" ht="15.75" customHeight="1" x14ac:dyDescent="0.35">
      <c r="A501" s="8"/>
      <c r="B501" s="9"/>
    </row>
    <row r="502" spans="1:2" ht="15.75" customHeight="1" x14ac:dyDescent="0.35">
      <c r="A502" s="8"/>
      <c r="B502" s="9"/>
    </row>
    <row r="503" spans="1:2" ht="15.75" customHeight="1" x14ac:dyDescent="0.35">
      <c r="A503" s="8"/>
      <c r="B503" s="9"/>
    </row>
    <row r="504" spans="1:2" ht="15.75" customHeight="1" x14ac:dyDescent="0.35">
      <c r="A504" s="8"/>
      <c r="B504" s="9"/>
    </row>
    <row r="505" spans="1:2" ht="15.75" customHeight="1" x14ac:dyDescent="0.35">
      <c r="A505" s="8"/>
      <c r="B505" s="9"/>
    </row>
    <row r="506" spans="1:2" ht="15.75" customHeight="1" x14ac:dyDescent="0.35">
      <c r="A506" s="8"/>
      <c r="B506" s="9"/>
    </row>
    <row r="507" spans="1:2" ht="15.75" customHeight="1" x14ac:dyDescent="0.35">
      <c r="A507" s="8"/>
      <c r="B507" s="9"/>
    </row>
    <row r="508" spans="1:2" ht="15.75" customHeight="1" x14ac:dyDescent="0.35">
      <c r="A508" s="8"/>
      <c r="B508" s="9"/>
    </row>
    <row r="509" spans="1:2" ht="15.75" customHeight="1" x14ac:dyDescent="0.35">
      <c r="A509" s="8"/>
      <c r="B509" s="9"/>
    </row>
    <row r="510" spans="1:2" ht="15.75" customHeight="1" x14ac:dyDescent="0.35">
      <c r="A510" s="8"/>
      <c r="B510" s="9"/>
    </row>
    <row r="511" spans="1:2" ht="15.75" customHeight="1" x14ac:dyDescent="0.35">
      <c r="A511" s="8"/>
      <c r="B511" s="9"/>
    </row>
    <row r="512" spans="1:2" ht="15.75" customHeight="1" x14ac:dyDescent="0.35">
      <c r="A512" s="8"/>
      <c r="B512" s="9"/>
    </row>
    <row r="513" spans="1:2" ht="15.75" customHeight="1" x14ac:dyDescent="0.35">
      <c r="A513" s="8"/>
      <c r="B513" s="9"/>
    </row>
    <row r="514" spans="1:2" ht="15.75" customHeight="1" x14ac:dyDescent="0.35">
      <c r="A514" s="8"/>
      <c r="B514" s="9"/>
    </row>
    <row r="515" spans="1:2" ht="15.75" customHeight="1" x14ac:dyDescent="0.35">
      <c r="A515" s="8"/>
      <c r="B515" s="9"/>
    </row>
    <row r="516" spans="1:2" ht="15.75" customHeight="1" x14ac:dyDescent="0.35">
      <c r="A516" s="8"/>
      <c r="B516" s="9"/>
    </row>
    <row r="517" spans="1:2" ht="15.75" customHeight="1" x14ac:dyDescent="0.35">
      <c r="A517" s="8"/>
      <c r="B517" s="9"/>
    </row>
    <row r="518" spans="1:2" ht="15.75" customHeight="1" x14ac:dyDescent="0.35">
      <c r="A518" s="8"/>
      <c r="B518" s="9"/>
    </row>
    <row r="519" spans="1:2" ht="15.75" customHeight="1" x14ac:dyDescent="0.35">
      <c r="A519" s="8"/>
      <c r="B519" s="9"/>
    </row>
    <row r="520" spans="1:2" ht="15.75" customHeight="1" x14ac:dyDescent="0.35">
      <c r="A520" s="8"/>
      <c r="B520" s="9"/>
    </row>
    <row r="521" spans="1:2" ht="15.75" customHeight="1" x14ac:dyDescent="0.35">
      <c r="A521" s="8"/>
      <c r="B521" s="9"/>
    </row>
    <row r="522" spans="1:2" ht="15.75" customHeight="1" x14ac:dyDescent="0.35">
      <c r="A522" s="8"/>
      <c r="B522" s="9"/>
    </row>
    <row r="523" spans="1:2" ht="15.75" customHeight="1" x14ac:dyDescent="0.35">
      <c r="A523" s="8"/>
      <c r="B523" s="9"/>
    </row>
    <row r="524" spans="1:2" ht="15.75" customHeight="1" x14ac:dyDescent="0.35">
      <c r="A524" s="8"/>
      <c r="B524" s="9"/>
    </row>
    <row r="525" spans="1:2" ht="15.75" customHeight="1" x14ac:dyDescent="0.35">
      <c r="A525" s="8"/>
      <c r="B525" s="9"/>
    </row>
    <row r="526" spans="1:2" ht="15.75" customHeight="1" x14ac:dyDescent="0.35">
      <c r="A526" s="8"/>
      <c r="B526" s="9"/>
    </row>
    <row r="527" spans="1:2" ht="15.75" customHeight="1" x14ac:dyDescent="0.35">
      <c r="A527" s="8"/>
      <c r="B527" s="9"/>
    </row>
    <row r="528" spans="1:2" ht="15.75" customHeight="1" x14ac:dyDescent="0.35">
      <c r="A528" s="8"/>
      <c r="B528" s="9"/>
    </row>
    <row r="529" spans="1:2" ht="15.75" customHeight="1" x14ac:dyDescent="0.35">
      <c r="A529" s="8"/>
      <c r="B529" s="9"/>
    </row>
    <row r="530" spans="1:2" ht="15.75" customHeight="1" x14ac:dyDescent="0.35">
      <c r="A530" s="8"/>
      <c r="B530" s="9"/>
    </row>
    <row r="531" spans="1:2" ht="15.75" customHeight="1" x14ac:dyDescent="0.35">
      <c r="A531" s="8"/>
      <c r="B531" s="9"/>
    </row>
    <row r="532" spans="1:2" ht="15.75" customHeight="1" x14ac:dyDescent="0.35">
      <c r="A532" s="8"/>
      <c r="B532" s="9"/>
    </row>
    <row r="533" spans="1:2" ht="15.75" customHeight="1" x14ac:dyDescent="0.35">
      <c r="A533" s="8"/>
      <c r="B533" s="9"/>
    </row>
    <row r="534" spans="1:2" ht="15.75" customHeight="1" x14ac:dyDescent="0.35">
      <c r="A534" s="8"/>
      <c r="B534" s="9"/>
    </row>
    <row r="535" spans="1:2" ht="15.75" customHeight="1" x14ac:dyDescent="0.35">
      <c r="A535" s="8"/>
      <c r="B535" s="9"/>
    </row>
    <row r="536" spans="1:2" ht="15.75" customHeight="1" x14ac:dyDescent="0.35">
      <c r="A536" s="8"/>
      <c r="B536" s="9"/>
    </row>
    <row r="537" spans="1:2" ht="15.75" customHeight="1" x14ac:dyDescent="0.35">
      <c r="A537" s="8"/>
      <c r="B537" s="9"/>
    </row>
    <row r="538" spans="1:2" ht="15.75" customHeight="1" x14ac:dyDescent="0.35">
      <c r="A538" s="8"/>
      <c r="B538" s="9"/>
    </row>
    <row r="539" spans="1:2" ht="15.75" customHeight="1" x14ac:dyDescent="0.35">
      <c r="A539" s="8"/>
      <c r="B539" s="9"/>
    </row>
    <row r="540" spans="1:2" ht="15.75" customHeight="1" x14ac:dyDescent="0.35">
      <c r="A540" s="8"/>
      <c r="B540" s="9"/>
    </row>
    <row r="541" spans="1:2" ht="15.75" customHeight="1" x14ac:dyDescent="0.35">
      <c r="A541" s="8"/>
      <c r="B541" s="9"/>
    </row>
    <row r="542" spans="1:2" ht="15.75" customHeight="1" x14ac:dyDescent="0.35">
      <c r="A542" s="8"/>
      <c r="B542" s="9"/>
    </row>
    <row r="543" spans="1:2" ht="15.75" customHeight="1" x14ac:dyDescent="0.35">
      <c r="A543" s="8"/>
      <c r="B543" s="9"/>
    </row>
    <row r="544" spans="1:2" ht="15.75" customHeight="1" x14ac:dyDescent="0.35">
      <c r="A544" s="8"/>
      <c r="B544" s="9"/>
    </row>
    <row r="545" spans="1:2" ht="15.75" customHeight="1" x14ac:dyDescent="0.35">
      <c r="A545" s="8"/>
      <c r="B545" s="9"/>
    </row>
    <row r="546" spans="1:2" ht="15.75" customHeight="1" x14ac:dyDescent="0.35">
      <c r="A546" s="8"/>
      <c r="B546" s="9"/>
    </row>
    <row r="547" spans="1:2" ht="15.75" customHeight="1" x14ac:dyDescent="0.35">
      <c r="A547" s="8"/>
      <c r="B547" s="9"/>
    </row>
    <row r="548" spans="1:2" ht="15.75" customHeight="1" x14ac:dyDescent="0.35">
      <c r="A548" s="8"/>
      <c r="B548" s="9"/>
    </row>
    <row r="549" spans="1:2" ht="15.75" customHeight="1" x14ac:dyDescent="0.35">
      <c r="A549" s="8"/>
      <c r="B549" s="9"/>
    </row>
    <row r="550" spans="1:2" ht="15.75" customHeight="1" x14ac:dyDescent="0.35">
      <c r="A550" s="8"/>
      <c r="B550" s="9"/>
    </row>
    <row r="551" spans="1:2" ht="15.75" customHeight="1" x14ac:dyDescent="0.35">
      <c r="A551" s="8"/>
      <c r="B551" s="9"/>
    </row>
    <row r="552" spans="1:2" ht="15.75" customHeight="1" x14ac:dyDescent="0.35">
      <c r="A552" s="8"/>
      <c r="B552" s="9"/>
    </row>
    <row r="553" spans="1:2" ht="15.75" customHeight="1" x14ac:dyDescent="0.35">
      <c r="A553" s="8"/>
      <c r="B553" s="9"/>
    </row>
    <row r="554" spans="1:2" ht="15.75" customHeight="1" x14ac:dyDescent="0.35">
      <c r="A554" s="8"/>
      <c r="B554" s="9"/>
    </row>
    <row r="555" spans="1:2" ht="15.75" customHeight="1" x14ac:dyDescent="0.35">
      <c r="A555" s="8"/>
      <c r="B555" s="9"/>
    </row>
    <row r="556" spans="1:2" ht="15.75" customHeight="1" x14ac:dyDescent="0.35">
      <c r="A556" s="8"/>
      <c r="B556" s="9"/>
    </row>
    <row r="557" spans="1:2" ht="15.75" customHeight="1" x14ac:dyDescent="0.35">
      <c r="A557" s="8"/>
      <c r="B557" s="9"/>
    </row>
    <row r="558" spans="1:2" ht="15.75" customHeight="1" x14ac:dyDescent="0.35">
      <c r="A558" s="8"/>
      <c r="B558" s="9"/>
    </row>
    <row r="559" spans="1:2" ht="15.75" customHeight="1" x14ac:dyDescent="0.35">
      <c r="A559" s="8"/>
      <c r="B559" s="9"/>
    </row>
    <row r="560" spans="1:2" ht="15.75" customHeight="1" x14ac:dyDescent="0.35">
      <c r="A560" s="8"/>
      <c r="B560" s="9"/>
    </row>
    <row r="561" spans="1:2" ht="15.75" customHeight="1" x14ac:dyDescent="0.35">
      <c r="A561" s="8"/>
      <c r="B561" s="9"/>
    </row>
    <row r="562" spans="1:2" ht="15.75" customHeight="1" x14ac:dyDescent="0.35">
      <c r="A562" s="8"/>
      <c r="B562" s="9"/>
    </row>
    <row r="563" spans="1:2" ht="15.75" customHeight="1" x14ac:dyDescent="0.35">
      <c r="A563" s="8"/>
      <c r="B563" s="9"/>
    </row>
    <row r="564" spans="1:2" ht="15.75" customHeight="1" x14ac:dyDescent="0.35">
      <c r="A564" s="8"/>
      <c r="B564" s="9"/>
    </row>
    <row r="565" spans="1:2" ht="15.75" customHeight="1" x14ac:dyDescent="0.35">
      <c r="A565" s="8"/>
      <c r="B565" s="9"/>
    </row>
    <row r="566" spans="1:2" ht="15.75" customHeight="1" x14ac:dyDescent="0.35">
      <c r="A566" s="8"/>
      <c r="B566" s="9"/>
    </row>
    <row r="567" spans="1:2" ht="15.75" customHeight="1" x14ac:dyDescent="0.35">
      <c r="A567" s="8"/>
      <c r="B567" s="9"/>
    </row>
    <row r="568" spans="1:2" ht="15.75" customHeight="1" x14ac:dyDescent="0.35">
      <c r="A568" s="8"/>
      <c r="B568" s="9"/>
    </row>
    <row r="569" spans="1:2" ht="15.75" customHeight="1" x14ac:dyDescent="0.35">
      <c r="A569" s="8"/>
      <c r="B569" s="9"/>
    </row>
    <row r="570" spans="1:2" ht="15.75" customHeight="1" x14ac:dyDescent="0.35">
      <c r="A570" s="8"/>
      <c r="B570" s="9"/>
    </row>
    <row r="571" spans="1:2" ht="15.75" customHeight="1" x14ac:dyDescent="0.35">
      <c r="A571" s="8"/>
      <c r="B571" s="9"/>
    </row>
    <row r="572" spans="1:2" ht="15.75" customHeight="1" x14ac:dyDescent="0.35">
      <c r="A572" s="8"/>
      <c r="B572" s="9"/>
    </row>
    <row r="573" spans="1:2" ht="15.75" customHeight="1" x14ac:dyDescent="0.35">
      <c r="A573" s="8"/>
      <c r="B573" s="9"/>
    </row>
    <row r="574" spans="1:2" ht="15.75" customHeight="1" x14ac:dyDescent="0.35">
      <c r="A574" s="8"/>
      <c r="B574" s="9"/>
    </row>
    <row r="575" spans="1:2" ht="15.75" customHeight="1" x14ac:dyDescent="0.35">
      <c r="A575" s="8"/>
      <c r="B575" s="9"/>
    </row>
    <row r="576" spans="1:2" ht="15.75" customHeight="1" x14ac:dyDescent="0.35">
      <c r="A576" s="8"/>
      <c r="B576" s="9"/>
    </row>
    <row r="577" spans="1:2" ht="15.75" customHeight="1" x14ac:dyDescent="0.35">
      <c r="A577" s="8"/>
      <c r="B577" s="9"/>
    </row>
    <row r="578" spans="1:2" ht="15.75" customHeight="1" x14ac:dyDescent="0.35">
      <c r="A578" s="8"/>
      <c r="B578" s="9"/>
    </row>
    <row r="579" spans="1:2" ht="15.75" customHeight="1" x14ac:dyDescent="0.35">
      <c r="A579" s="8"/>
      <c r="B579" s="9"/>
    </row>
    <row r="580" spans="1:2" ht="15.75" customHeight="1" x14ac:dyDescent="0.35">
      <c r="A580" s="8"/>
      <c r="B580" s="9"/>
    </row>
    <row r="581" spans="1:2" ht="15.75" customHeight="1" x14ac:dyDescent="0.35">
      <c r="A581" s="8"/>
      <c r="B581" s="9"/>
    </row>
    <row r="582" spans="1:2" ht="15.75" customHeight="1" x14ac:dyDescent="0.35">
      <c r="A582" s="8"/>
      <c r="B582" s="9"/>
    </row>
    <row r="583" spans="1:2" ht="15.75" customHeight="1" x14ac:dyDescent="0.35">
      <c r="A583" s="8"/>
      <c r="B583" s="9"/>
    </row>
    <row r="584" spans="1:2" ht="15.75" customHeight="1" x14ac:dyDescent="0.35">
      <c r="A584" s="8"/>
      <c r="B584" s="9"/>
    </row>
    <row r="585" spans="1:2" ht="15.75" customHeight="1" x14ac:dyDescent="0.35">
      <c r="A585" s="8"/>
      <c r="B585" s="9"/>
    </row>
    <row r="586" spans="1:2" ht="15.75" customHeight="1" x14ac:dyDescent="0.35">
      <c r="A586" s="8"/>
      <c r="B586" s="9"/>
    </row>
    <row r="587" spans="1:2" ht="15.75" customHeight="1" x14ac:dyDescent="0.35">
      <c r="A587" s="8"/>
      <c r="B587" s="9"/>
    </row>
    <row r="588" spans="1:2" ht="15.75" customHeight="1" x14ac:dyDescent="0.35">
      <c r="A588" s="8"/>
      <c r="B588" s="9"/>
    </row>
    <row r="589" spans="1:2" ht="15.75" customHeight="1" x14ac:dyDescent="0.35">
      <c r="A589" s="8"/>
      <c r="B589" s="9"/>
    </row>
    <row r="590" spans="1:2" ht="15.75" customHeight="1" x14ac:dyDescent="0.35">
      <c r="A590" s="8"/>
      <c r="B590" s="9"/>
    </row>
    <row r="591" spans="1:2" ht="15.75" customHeight="1" x14ac:dyDescent="0.35">
      <c r="A591" s="8"/>
      <c r="B591" s="9"/>
    </row>
    <row r="592" spans="1:2" ht="15.75" customHeight="1" x14ac:dyDescent="0.35">
      <c r="A592" s="8"/>
      <c r="B592" s="9"/>
    </row>
    <row r="593" spans="1:2" ht="15.75" customHeight="1" x14ac:dyDescent="0.35">
      <c r="A593" s="8"/>
      <c r="B593" s="9"/>
    </row>
    <row r="594" spans="1:2" ht="15.75" customHeight="1" x14ac:dyDescent="0.35">
      <c r="A594" s="8"/>
      <c r="B594" s="9"/>
    </row>
    <row r="595" spans="1:2" ht="15.75" customHeight="1" x14ac:dyDescent="0.35">
      <c r="A595" s="8"/>
      <c r="B595" s="9"/>
    </row>
    <row r="596" spans="1:2" ht="15.75" customHeight="1" x14ac:dyDescent="0.35">
      <c r="A596" s="8"/>
      <c r="B596" s="9"/>
    </row>
    <row r="597" spans="1:2" ht="15.75" customHeight="1" x14ac:dyDescent="0.35">
      <c r="A597" s="8"/>
      <c r="B597" s="9"/>
    </row>
    <row r="598" spans="1:2" ht="15.75" customHeight="1" x14ac:dyDescent="0.35">
      <c r="A598" s="8"/>
      <c r="B598" s="9"/>
    </row>
    <row r="599" spans="1:2" ht="15.75" customHeight="1" x14ac:dyDescent="0.35">
      <c r="A599" s="8"/>
      <c r="B599" s="9"/>
    </row>
    <row r="600" spans="1:2" ht="15.75" customHeight="1" x14ac:dyDescent="0.35">
      <c r="A600" s="8"/>
      <c r="B600" s="9"/>
    </row>
    <row r="601" spans="1:2" ht="15.75" customHeight="1" x14ac:dyDescent="0.35">
      <c r="A601" s="8"/>
      <c r="B601" s="9"/>
    </row>
    <row r="602" spans="1:2" ht="15.75" customHeight="1" x14ac:dyDescent="0.35">
      <c r="A602" s="8"/>
      <c r="B602" s="9"/>
    </row>
    <row r="603" spans="1:2" ht="15.75" customHeight="1" x14ac:dyDescent="0.35">
      <c r="A603" s="8"/>
      <c r="B603" s="9"/>
    </row>
    <row r="604" spans="1:2" ht="15.75" customHeight="1" x14ac:dyDescent="0.35">
      <c r="A604" s="8"/>
      <c r="B604" s="9"/>
    </row>
    <row r="605" spans="1:2" ht="15.75" customHeight="1" x14ac:dyDescent="0.35">
      <c r="A605" s="8"/>
      <c r="B605" s="9"/>
    </row>
    <row r="606" spans="1:2" ht="15.75" customHeight="1" x14ac:dyDescent="0.35">
      <c r="A606" s="8"/>
      <c r="B606" s="9"/>
    </row>
    <row r="607" spans="1:2" ht="15.75" customHeight="1" x14ac:dyDescent="0.35">
      <c r="A607" s="8"/>
      <c r="B607" s="9"/>
    </row>
    <row r="608" spans="1:2" ht="15.75" customHeight="1" x14ac:dyDescent="0.35">
      <c r="A608" s="8"/>
      <c r="B608" s="9"/>
    </row>
    <row r="609" spans="1:2" ht="15.75" customHeight="1" x14ac:dyDescent="0.35">
      <c r="A609" s="8"/>
      <c r="B609" s="9"/>
    </row>
    <row r="610" spans="1:2" ht="15.75" customHeight="1" x14ac:dyDescent="0.35">
      <c r="A610" s="8"/>
      <c r="B610" s="9"/>
    </row>
    <row r="611" spans="1:2" ht="15.75" customHeight="1" x14ac:dyDescent="0.35">
      <c r="A611" s="8"/>
      <c r="B611" s="9"/>
    </row>
    <row r="612" spans="1:2" ht="15.75" customHeight="1" x14ac:dyDescent="0.35">
      <c r="A612" s="8"/>
      <c r="B612" s="9"/>
    </row>
    <row r="613" spans="1:2" ht="15.75" customHeight="1" x14ac:dyDescent="0.35">
      <c r="A613" s="8"/>
      <c r="B613" s="9"/>
    </row>
    <row r="614" spans="1:2" ht="15.75" customHeight="1" x14ac:dyDescent="0.35">
      <c r="A614" s="8"/>
      <c r="B614" s="9"/>
    </row>
    <row r="615" spans="1:2" ht="15.75" customHeight="1" x14ac:dyDescent="0.35">
      <c r="A615" s="8"/>
      <c r="B615" s="9"/>
    </row>
    <row r="616" spans="1:2" ht="15.75" customHeight="1" x14ac:dyDescent="0.35">
      <c r="A616" s="8"/>
      <c r="B616" s="9"/>
    </row>
    <row r="617" spans="1:2" ht="15.75" customHeight="1" x14ac:dyDescent="0.35">
      <c r="A617" s="8"/>
      <c r="B617" s="9"/>
    </row>
    <row r="618" spans="1:2" ht="15.75" customHeight="1" x14ac:dyDescent="0.35">
      <c r="A618" s="8"/>
      <c r="B618" s="9"/>
    </row>
    <row r="619" spans="1:2" ht="15.75" customHeight="1" x14ac:dyDescent="0.35">
      <c r="A619" s="8"/>
      <c r="B619" s="9"/>
    </row>
    <row r="620" spans="1:2" ht="15.75" customHeight="1" x14ac:dyDescent="0.35">
      <c r="A620" s="8"/>
      <c r="B620" s="9"/>
    </row>
    <row r="621" spans="1:2" ht="15.75" customHeight="1" x14ac:dyDescent="0.35">
      <c r="A621" s="8"/>
      <c r="B621" s="9"/>
    </row>
    <row r="622" spans="1:2" ht="15.75" customHeight="1" x14ac:dyDescent="0.35">
      <c r="A622" s="8"/>
      <c r="B622" s="9"/>
    </row>
    <row r="623" spans="1:2" ht="15.75" customHeight="1" x14ac:dyDescent="0.35">
      <c r="A623" s="8"/>
      <c r="B623" s="9"/>
    </row>
    <row r="624" spans="1:2" ht="15.75" customHeight="1" x14ac:dyDescent="0.35">
      <c r="A624" s="8"/>
      <c r="B624" s="9"/>
    </row>
    <row r="625" spans="1:2" ht="15.75" customHeight="1" x14ac:dyDescent="0.35">
      <c r="A625" s="8"/>
      <c r="B625" s="9"/>
    </row>
    <row r="626" spans="1:2" ht="15.75" customHeight="1" x14ac:dyDescent="0.35">
      <c r="A626" s="8"/>
      <c r="B626" s="9"/>
    </row>
    <row r="627" spans="1:2" ht="15.75" customHeight="1" x14ac:dyDescent="0.35">
      <c r="A627" s="8"/>
      <c r="B627" s="9"/>
    </row>
    <row r="628" spans="1:2" ht="15.75" customHeight="1" x14ac:dyDescent="0.35">
      <c r="A628" s="8"/>
      <c r="B628" s="9"/>
    </row>
    <row r="629" spans="1:2" ht="15.75" customHeight="1" x14ac:dyDescent="0.35">
      <c r="A629" s="8"/>
      <c r="B629" s="9"/>
    </row>
    <row r="630" spans="1:2" ht="15.75" customHeight="1" x14ac:dyDescent="0.35">
      <c r="A630" s="8"/>
      <c r="B630" s="9"/>
    </row>
    <row r="631" spans="1:2" ht="15.75" customHeight="1" x14ac:dyDescent="0.35">
      <c r="A631" s="8"/>
      <c r="B631" s="9"/>
    </row>
    <row r="632" spans="1:2" ht="15.75" customHeight="1" x14ac:dyDescent="0.35">
      <c r="A632" s="8"/>
      <c r="B632" s="9"/>
    </row>
    <row r="633" spans="1:2" ht="15.75" customHeight="1" x14ac:dyDescent="0.35">
      <c r="A633" s="8"/>
      <c r="B633" s="9"/>
    </row>
    <row r="634" spans="1:2" ht="15.75" customHeight="1" x14ac:dyDescent="0.35">
      <c r="A634" s="8"/>
      <c r="B634" s="9"/>
    </row>
    <row r="635" spans="1:2" ht="15.75" customHeight="1" x14ac:dyDescent="0.35">
      <c r="A635" s="8"/>
      <c r="B635" s="9"/>
    </row>
    <row r="636" spans="1:2" ht="15.75" customHeight="1" x14ac:dyDescent="0.35">
      <c r="A636" s="8"/>
      <c r="B636" s="9"/>
    </row>
    <row r="637" spans="1:2" ht="15.75" customHeight="1" x14ac:dyDescent="0.35">
      <c r="A637" s="8"/>
      <c r="B637" s="9"/>
    </row>
    <row r="638" spans="1:2" ht="15.75" customHeight="1" x14ac:dyDescent="0.35">
      <c r="A638" s="8"/>
      <c r="B638" s="9"/>
    </row>
    <row r="639" spans="1:2" ht="15.75" customHeight="1" x14ac:dyDescent="0.35">
      <c r="A639" s="8"/>
      <c r="B639" s="9"/>
    </row>
    <row r="640" spans="1:2" ht="15.75" customHeight="1" x14ac:dyDescent="0.35">
      <c r="A640" s="8"/>
      <c r="B640" s="9"/>
    </row>
    <row r="641" spans="1:2" ht="15.75" customHeight="1" x14ac:dyDescent="0.35">
      <c r="A641" s="8"/>
      <c r="B641" s="9"/>
    </row>
    <row r="642" spans="1:2" ht="15.75" customHeight="1" x14ac:dyDescent="0.35">
      <c r="A642" s="8"/>
      <c r="B642" s="9"/>
    </row>
    <row r="643" spans="1:2" ht="15.75" customHeight="1" x14ac:dyDescent="0.35">
      <c r="A643" s="8"/>
      <c r="B643" s="9"/>
    </row>
    <row r="644" spans="1:2" ht="15.75" customHeight="1" x14ac:dyDescent="0.35">
      <c r="A644" s="8"/>
      <c r="B644" s="9"/>
    </row>
    <row r="645" spans="1:2" ht="15.75" customHeight="1" x14ac:dyDescent="0.35">
      <c r="A645" s="8"/>
      <c r="B645" s="9"/>
    </row>
    <row r="646" spans="1:2" ht="15.75" customHeight="1" x14ac:dyDescent="0.35">
      <c r="A646" s="8"/>
      <c r="B646" s="9"/>
    </row>
    <row r="647" spans="1:2" ht="15.75" customHeight="1" x14ac:dyDescent="0.35">
      <c r="A647" s="8"/>
      <c r="B647" s="9"/>
    </row>
    <row r="648" spans="1:2" ht="15.75" customHeight="1" x14ac:dyDescent="0.35">
      <c r="A648" s="8"/>
      <c r="B648" s="9"/>
    </row>
    <row r="649" spans="1:2" ht="15.75" customHeight="1" x14ac:dyDescent="0.35">
      <c r="A649" s="8"/>
      <c r="B649" s="9"/>
    </row>
    <row r="650" spans="1:2" ht="15.75" customHeight="1" x14ac:dyDescent="0.35">
      <c r="A650" s="8"/>
      <c r="B650" s="9"/>
    </row>
    <row r="651" spans="1:2" ht="15.75" customHeight="1" x14ac:dyDescent="0.35">
      <c r="A651" s="8"/>
      <c r="B651" s="9"/>
    </row>
    <row r="652" spans="1:2" ht="15.75" customHeight="1" x14ac:dyDescent="0.35">
      <c r="A652" s="8"/>
      <c r="B652" s="9"/>
    </row>
    <row r="653" spans="1:2" ht="15.75" customHeight="1" x14ac:dyDescent="0.35">
      <c r="A653" s="8"/>
      <c r="B653" s="9"/>
    </row>
    <row r="654" spans="1:2" ht="15.75" customHeight="1" x14ac:dyDescent="0.35">
      <c r="A654" s="8"/>
      <c r="B654" s="9"/>
    </row>
    <row r="655" spans="1:2" ht="15.75" customHeight="1" x14ac:dyDescent="0.35">
      <c r="A655" s="8"/>
      <c r="B655" s="9"/>
    </row>
    <row r="656" spans="1:2" ht="15.75" customHeight="1" x14ac:dyDescent="0.35">
      <c r="A656" s="8"/>
      <c r="B656" s="9"/>
    </row>
    <row r="657" spans="1:2" ht="15.75" customHeight="1" x14ac:dyDescent="0.35">
      <c r="A657" s="8"/>
      <c r="B657" s="9"/>
    </row>
    <row r="658" spans="1:2" ht="15.75" customHeight="1" x14ac:dyDescent="0.35">
      <c r="A658" s="8"/>
      <c r="B658" s="9"/>
    </row>
    <row r="659" spans="1:2" ht="15.75" customHeight="1" x14ac:dyDescent="0.35">
      <c r="A659" s="8"/>
      <c r="B659" s="9"/>
    </row>
    <row r="660" spans="1:2" ht="15.75" customHeight="1" x14ac:dyDescent="0.35">
      <c r="A660" s="8"/>
      <c r="B660" s="9"/>
    </row>
    <row r="661" spans="1:2" ht="15.75" customHeight="1" x14ac:dyDescent="0.35">
      <c r="A661" s="8"/>
      <c r="B661" s="9"/>
    </row>
    <row r="662" spans="1:2" ht="15.75" customHeight="1" x14ac:dyDescent="0.35">
      <c r="A662" s="8"/>
      <c r="B662" s="9"/>
    </row>
    <row r="663" spans="1:2" ht="15.75" customHeight="1" x14ac:dyDescent="0.35">
      <c r="A663" s="8"/>
      <c r="B663" s="9"/>
    </row>
    <row r="664" spans="1:2" ht="15.75" customHeight="1" x14ac:dyDescent="0.35">
      <c r="A664" s="8"/>
      <c r="B664" s="9"/>
    </row>
    <row r="665" spans="1:2" ht="15.75" customHeight="1" x14ac:dyDescent="0.35">
      <c r="A665" s="8"/>
      <c r="B665" s="9"/>
    </row>
    <row r="666" spans="1:2" ht="15.75" customHeight="1" x14ac:dyDescent="0.35">
      <c r="A666" s="8"/>
      <c r="B666" s="9"/>
    </row>
    <row r="667" spans="1:2" ht="15.75" customHeight="1" x14ac:dyDescent="0.35">
      <c r="A667" s="8"/>
      <c r="B667" s="9"/>
    </row>
    <row r="668" spans="1:2" ht="15.75" customHeight="1" x14ac:dyDescent="0.35">
      <c r="A668" s="8"/>
      <c r="B668" s="9"/>
    </row>
    <row r="669" spans="1:2" ht="15.75" customHeight="1" x14ac:dyDescent="0.35">
      <c r="A669" s="8"/>
      <c r="B669" s="9"/>
    </row>
    <row r="670" spans="1:2" ht="15.75" customHeight="1" x14ac:dyDescent="0.35">
      <c r="A670" s="8"/>
      <c r="B670" s="9"/>
    </row>
    <row r="671" spans="1:2" ht="15.75" customHeight="1" x14ac:dyDescent="0.35">
      <c r="A671" s="8"/>
      <c r="B671" s="9"/>
    </row>
    <row r="672" spans="1:2" ht="15.75" customHeight="1" x14ac:dyDescent="0.35">
      <c r="A672" s="8"/>
      <c r="B672" s="9"/>
    </row>
    <row r="673" spans="1:2" ht="15.75" customHeight="1" x14ac:dyDescent="0.35">
      <c r="A673" s="8"/>
      <c r="B673" s="9"/>
    </row>
    <row r="674" spans="1:2" ht="15.75" customHeight="1" x14ac:dyDescent="0.35">
      <c r="A674" s="8"/>
      <c r="B674" s="9"/>
    </row>
    <row r="675" spans="1:2" ht="15.75" customHeight="1" x14ac:dyDescent="0.35">
      <c r="A675" s="8"/>
      <c r="B675" s="9"/>
    </row>
    <row r="676" spans="1:2" ht="15.75" customHeight="1" x14ac:dyDescent="0.35">
      <c r="A676" s="8"/>
      <c r="B676" s="9"/>
    </row>
    <row r="677" spans="1:2" ht="15.75" customHeight="1" x14ac:dyDescent="0.35">
      <c r="A677" s="8"/>
      <c r="B677" s="9"/>
    </row>
    <row r="678" spans="1:2" ht="15.75" customHeight="1" x14ac:dyDescent="0.35">
      <c r="A678" s="8"/>
      <c r="B678" s="9"/>
    </row>
    <row r="679" spans="1:2" ht="15.75" customHeight="1" x14ac:dyDescent="0.35">
      <c r="A679" s="8"/>
      <c r="B679" s="9"/>
    </row>
    <row r="680" spans="1:2" ht="15.75" customHeight="1" x14ac:dyDescent="0.35">
      <c r="A680" s="8"/>
      <c r="B680" s="9"/>
    </row>
    <row r="681" spans="1:2" ht="15.75" customHeight="1" x14ac:dyDescent="0.35">
      <c r="A681" s="8"/>
      <c r="B681" s="9"/>
    </row>
    <row r="682" spans="1:2" ht="15.75" customHeight="1" x14ac:dyDescent="0.35">
      <c r="A682" s="8"/>
      <c r="B682" s="9"/>
    </row>
    <row r="683" spans="1:2" ht="15.75" customHeight="1" x14ac:dyDescent="0.35">
      <c r="A683" s="8"/>
      <c r="B683" s="9"/>
    </row>
    <row r="684" spans="1:2" ht="15.75" customHeight="1" x14ac:dyDescent="0.35">
      <c r="A684" s="8"/>
      <c r="B684" s="9"/>
    </row>
    <row r="685" spans="1:2" ht="15.75" customHeight="1" x14ac:dyDescent="0.35">
      <c r="A685" s="8"/>
      <c r="B685" s="9"/>
    </row>
    <row r="686" spans="1:2" ht="15.75" customHeight="1" x14ac:dyDescent="0.35">
      <c r="A686" s="8"/>
      <c r="B686" s="9"/>
    </row>
    <row r="687" spans="1:2" ht="15.75" customHeight="1" x14ac:dyDescent="0.35">
      <c r="A687" s="8"/>
      <c r="B687" s="9"/>
    </row>
    <row r="688" spans="1:2" ht="15.75" customHeight="1" x14ac:dyDescent="0.35">
      <c r="A688" s="8"/>
      <c r="B688" s="9"/>
    </row>
    <row r="689" spans="1:2" ht="15.75" customHeight="1" x14ac:dyDescent="0.35">
      <c r="A689" s="8"/>
      <c r="B689" s="9"/>
    </row>
    <row r="690" spans="1:2" ht="15.75" customHeight="1" x14ac:dyDescent="0.35">
      <c r="A690" s="8"/>
      <c r="B690" s="9"/>
    </row>
    <row r="691" spans="1:2" ht="15.75" customHeight="1" x14ac:dyDescent="0.35">
      <c r="A691" s="8"/>
      <c r="B691" s="9"/>
    </row>
    <row r="692" spans="1:2" ht="15.75" customHeight="1" x14ac:dyDescent="0.35">
      <c r="A692" s="8"/>
      <c r="B692" s="9"/>
    </row>
    <row r="693" spans="1:2" ht="15.75" customHeight="1" x14ac:dyDescent="0.35">
      <c r="A693" s="8"/>
      <c r="B693" s="9"/>
    </row>
    <row r="694" spans="1:2" ht="15.75" customHeight="1" x14ac:dyDescent="0.35">
      <c r="A694" s="8"/>
      <c r="B694" s="9"/>
    </row>
    <row r="695" spans="1:2" ht="15.75" customHeight="1" x14ac:dyDescent="0.35">
      <c r="A695" s="8"/>
      <c r="B695" s="9"/>
    </row>
    <row r="696" spans="1:2" ht="15.75" customHeight="1" x14ac:dyDescent="0.35">
      <c r="A696" s="8"/>
      <c r="B696" s="9"/>
    </row>
    <row r="697" spans="1:2" ht="15.75" customHeight="1" x14ac:dyDescent="0.35">
      <c r="A697" s="8"/>
      <c r="B697" s="9"/>
    </row>
    <row r="698" spans="1:2" ht="15.75" customHeight="1" x14ac:dyDescent="0.35">
      <c r="A698" s="8"/>
      <c r="B698" s="9"/>
    </row>
    <row r="699" spans="1:2" ht="15.75" customHeight="1" x14ac:dyDescent="0.35">
      <c r="A699" s="8"/>
      <c r="B699" s="9"/>
    </row>
    <row r="700" spans="1:2" ht="15.75" customHeight="1" x14ac:dyDescent="0.35">
      <c r="A700" s="8"/>
      <c r="B700" s="9"/>
    </row>
    <row r="701" spans="1:2" ht="15.75" customHeight="1" x14ac:dyDescent="0.35">
      <c r="A701" s="8"/>
      <c r="B701" s="9"/>
    </row>
    <row r="702" spans="1:2" ht="15.75" customHeight="1" x14ac:dyDescent="0.35">
      <c r="A702" s="8"/>
      <c r="B702" s="9"/>
    </row>
    <row r="703" spans="1:2" ht="15.75" customHeight="1" x14ac:dyDescent="0.35">
      <c r="A703" s="8"/>
      <c r="B703" s="9"/>
    </row>
    <row r="704" spans="1:2" ht="15.75" customHeight="1" x14ac:dyDescent="0.35">
      <c r="A704" s="8"/>
      <c r="B704" s="9"/>
    </row>
    <row r="705" spans="1:2" ht="15.75" customHeight="1" x14ac:dyDescent="0.35">
      <c r="A705" s="8"/>
      <c r="B705" s="9"/>
    </row>
    <row r="706" spans="1:2" ht="15.75" customHeight="1" x14ac:dyDescent="0.35">
      <c r="A706" s="8"/>
      <c r="B706" s="9"/>
    </row>
    <row r="707" spans="1:2" ht="15.75" customHeight="1" x14ac:dyDescent="0.35">
      <c r="A707" s="8"/>
      <c r="B707" s="9"/>
    </row>
    <row r="708" spans="1:2" ht="15.75" customHeight="1" x14ac:dyDescent="0.35">
      <c r="A708" s="8"/>
      <c r="B708" s="9"/>
    </row>
    <row r="709" spans="1:2" ht="15.75" customHeight="1" x14ac:dyDescent="0.35">
      <c r="A709" s="8"/>
      <c r="B709" s="9"/>
    </row>
    <row r="710" spans="1:2" ht="15.75" customHeight="1" x14ac:dyDescent="0.35">
      <c r="A710" s="8"/>
      <c r="B710" s="9"/>
    </row>
    <row r="711" spans="1:2" ht="15.75" customHeight="1" x14ac:dyDescent="0.35">
      <c r="A711" s="8"/>
      <c r="B711" s="9"/>
    </row>
    <row r="712" spans="1:2" ht="15.75" customHeight="1" x14ac:dyDescent="0.35">
      <c r="A712" s="8"/>
      <c r="B712" s="9"/>
    </row>
    <row r="713" spans="1:2" ht="15.75" customHeight="1" x14ac:dyDescent="0.35">
      <c r="A713" s="8"/>
      <c r="B713" s="9"/>
    </row>
    <row r="714" spans="1:2" ht="15.75" customHeight="1" x14ac:dyDescent="0.35">
      <c r="A714" s="8"/>
      <c r="B714" s="9"/>
    </row>
    <row r="715" spans="1:2" ht="15.75" customHeight="1" x14ac:dyDescent="0.35">
      <c r="A715" s="8"/>
      <c r="B715" s="9"/>
    </row>
    <row r="716" spans="1:2" ht="15.75" customHeight="1" x14ac:dyDescent="0.35">
      <c r="A716" s="8"/>
      <c r="B716" s="9"/>
    </row>
    <row r="717" spans="1:2" ht="15.75" customHeight="1" x14ac:dyDescent="0.35">
      <c r="A717" s="8"/>
      <c r="B717" s="9"/>
    </row>
    <row r="718" spans="1:2" ht="15.75" customHeight="1" x14ac:dyDescent="0.35">
      <c r="A718" s="8"/>
      <c r="B718" s="9"/>
    </row>
    <row r="719" spans="1:2" ht="15.75" customHeight="1" x14ac:dyDescent="0.35">
      <c r="A719" s="8"/>
      <c r="B719" s="9"/>
    </row>
    <row r="720" spans="1:2" ht="15.75" customHeight="1" x14ac:dyDescent="0.35">
      <c r="A720" s="8"/>
      <c r="B720" s="9"/>
    </row>
    <row r="721" spans="1:2" ht="15.75" customHeight="1" x14ac:dyDescent="0.35">
      <c r="A721" s="8"/>
      <c r="B721" s="9"/>
    </row>
    <row r="722" spans="1:2" ht="15.75" customHeight="1" x14ac:dyDescent="0.35">
      <c r="A722" s="8"/>
      <c r="B722" s="9"/>
    </row>
    <row r="723" spans="1:2" ht="15.75" customHeight="1" x14ac:dyDescent="0.35">
      <c r="A723" s="8"/>
      <c r="B723" s="9"/>
    </row>
    <row r="724" spans="1:2" ht="15.75" customHeight="1" x14ac:dyDescent="0.35">
      <c r="A724" s="8"/>
      <c r="B724" s="9"/>
    </row>
    <row r="725" spans="1:2" ht="15.75" customHeight="1" x14ac:dyDescent="0.35">
      <c r="A725" s="8"/>
      <c r="B725" s="9"/>
    </row>
    <row r="726" spans="1:2" ht="15.75" customHeight="1" x14ac:dyDescent="0.35">
      <c r="A726" s="8"/>
      <c r="B726" s="9"/>
    </row>
    <row r="727" spans="1:2" ht="15.75" customHeight="1" x14ac:dyDescent="0.35">
      <c r="A727" s="8"/>
      <c r="B727" s="9"/>
    </row>
    <row r="728" spans="1:2" ht="15.75" customHeight="1" x14ac:dyDescent="0.35">
      <c r="A728" s="8"/>
      <c r="B728" s="9"/>
    </row>
    <row r="729" spans="1:2" ht="15.75" customHeight="1" x14ac:dyDescent="0.35">
      <c r="A729" s="8"/>
      <c r="B729" s="9"/>
    </row>
    <row r="730" spans="1:2" ht="15.75" customHeight="1" x14ac:dyDescent="0.35">
      <c r="A730" s="8"/>
      <c r="B730" s="9"/>
    </row>
    <row r="731" spans="1:2" ht="15.75" customHeight="1" x14ac:dyDescent="0.35">
      <c r="A731" s="8"/>
      <c r="B731" s="9"/>
    </row>
    <row r="732" spans="1:2" ht="15.75" customHeight="1" x14ac:dyDescent="0.35">
      <c r="A732" s="8"/>
      <c r="B732" s="9"/>
    </row>
    <row r="733" spans="1:2" ht="15.75" customHeight="1" x14ac:dyDescent="0.35">
      <c r="A733" s="8"/>
      <c r="B733" s="9"/>
    </row>
    <row r="734" spans="1:2" ht="15.75" customHeight="1" x14ac:dyDescent="0.35">
      <c r="A734" s="8"/>
      <c r="B734" s="9"/>
    </row>
    <row r="735" spans="1:2" ht="15.75" customHeight="1" x14ac:dyDescent="0.35">
      <c r="A735" s="8"/>
      <c r="B735" s="9"/>
    </row>
    <row r="736" spans="1:2" ht="15.75" customHeight="1" x14ac:dyDescent="0.35">
      <c r="A736" s="8"/>
      <c r="B736" s="9"/>
    </row>
    <row r="737" spans="1:2" ht="15.75" customHeight="1" x14ac:dyDescent="0.35">
      <c r="A737" s="8"/>
      <c r="B737" s="9"/>
    </row>
    <row r="738" spans="1:2" ht="15.75" customHeight="1" x14ac:dyDescent="0.35">
      <c r="A738" s="8"/>
      <c r="B738" s="9"/>
    </row>
    <row r="739" spans="1:2" ht="15.75" customHeight="1" x14ac:dyDescent="0.35">
      <c r="A739" s="8"/>
      <c r="B739" s="9"/>
    </row>
    <row r="740" spans="1:2" ht="15.75" customHeight="1" x14ac:dyDescent="0.35">
      <c r="A740" s="8"/>
      <c r="B740" s="9"/>
    </row>
    <row r="741" spans="1:2" ht="15.75" customHeight="1" x14ac:dyDescent="0.35">
      <c r="A741" s="8"/>
      <c r="B741" s="9"/>
    </row>
    <row r="742" spans="1:2" ht="15.75" customHeight="1" x14ac:dyDescent="0.35">
      <c r="A742" s="8"/>
      <c r="B742" s="9"/>
    </row>
    <row r="743" spans="1:2" ht="15.75" customHeight="1" x14ac:dyDescent="0.35">
      <c r="A743" s="8"/>
      <c r="B743" s="9"/>
    </row>
    <row r="744" spans="1:2" ht="15.75" customHeight="1" x14ac:dyDescent="0.35">
      <c r="A744" s="8"/>
      <c r="B744" s="9"/>
    </row>
    <row r="745" spans="1:2" ht="15.75" customHeight="1" x14ac:dyDescent="0.35">
      <c r="A745" s="8"/>
      <c r="B745" s="9"/>
    </row>
    <row r="746" spans="1:2" ht="15.75" customHeight="1" x14ac:dyDescent="0.35">
      <c r="A746" s="8"/>
      <c r="B746" s="9"/>
    </row>
    <row r="747" spans="1:2" ht="15.75" customHeight="1" x14ac:dyDescent="0.35">
      <c r="A747" s="8"/>
      <c r="B747" s="9"/>
    </row>
    <row r="748" spans="1:2" ht="15.75" customHeight="1" x14ac:dyDescent="0.35">
      <c r="A748" s="8"/>
      <c r="B748" s="9"/>
    </row>
    <row r="749" spans="1:2" ht="15.75" customHeight="1" x14ac:dyDescent="0.35">
      <c r="A749" s="8"/>
      <c r="B749" s="9"/>
    </row>
    <row r="750" spans="1:2" ht="15.75" customHeight="1" x14ac:dyDescent="0.35">
      <c r="A750" s="8"/>
      <c r="B750" s="9"/>
    </row>
    <row r="751" spans="1:2" ht="15.75" customHeight="1" x14ac:dyDescent="0.35">
      <c r="A751" s="8"/>
      <c r="B751" s="9"/>
    </row>
    <row r="752" spans="1:2" ht="15.75" customHeight="1" x14ac:dyDescent="0.35">
      <c r="A752" s="8"/>
      <c r="B752" s="9"/>
    </row>
    <row r="753" spans="1:2" ht="15.75" customHeight="1" x14ac:dyDescent="0.35">
      <c r="A753" s="8"/>
      <c r="B753" s="9"/>
    </row>
    <row r="754" spans="1:2" ht="15.75" customHeight="1" x14ac:dyDescent="0.35">
      <c r="A754" s="8"/>
      <c r="B754" s="9"/>
    </row>
    <row r="755" spans="1:2" ht="15.75" customHeight="1" x14ac:dyDescent="0.35">
      <c r="A755" s="8"/>
      <c r="B755" s="9"/>
    </row>
    <row r="756" spans="1:2" ht="15.75" customHeight="1" x14ac:dyDescent="0.35">
      <c r="A756" s="8"/>
      <c r="B756" s="9"/>
    </row>
    <row r="757" spans="1:2" ht="15.75" customHeight="1" x14ac:dyDescent="0.35">
      <c r="A757" s="8"/>
      <c r="B757" s="9"/>
    </row>
    <row r="758" spans="1:2" ht="15.75" customHeight="1" x14ac:dyDescent="0.35">
      <c r="A758" s="8"/>
      <c r="B758" s="9"/>
    </row>
    <row r="759" spans="1:2" ht="15.75" customHeight="1" x14ac:dyDescent="0.35">
      <c r="A759" s="8"/>
      <c r="B759" s="9"/>
    </row>
    <row r="760" spans="1:2" ht="15.75" customHeight="1" x14ac:dyDescent="0.35">
      <c r="A760" s="8"/>
      <c r="B760" s="9"/>
    </row>
    <row r="761" spans="1:2" ht="15.75" customHeight="1" x14ac:dyDescent="0.35">
      <c r="A761" s="8"/>
      <c r="B761" s="9"/>
    </row>
    <row r="762" spans="1:2" ht="15.75" customHeight="1" x14ac:dyDescent="0.35">
      <c r="A762" s="8"/>
      <c r="B762" s="9"/>
    </row>
    <row r="763" spans="1:2" ht="15.75" customHeight="1" x14ac:dyDescent="0.35">
      <c r="A763" s="8"/>
      <c r="B763" s="9"/>
    </row>
    <row r="764" spans="1:2" ht="15.75" customHeight="1" x14ac:dyDescent="0.35">
      <c r="A764" s="8"/>
      <c r="B764" s="9"/>
    </row>
    <row r="765" spans="1:2" ht="15.75" customHeight="1" x14ac:dyDescent="0.35">
      <c r="A765" s="8"/>
      <c r="B765" s="9"/>
    </row>
    <row r="766" spans="1:2" ht="15.75" customHeight="1" x14ac:dyDescent="0.35">
      <c r="A766" s="8"/>
      <c r="B766" s="9"/>
    </row>
    <row r="767" spans="1:2" ht="15.75" customHeight="1" x14ac:dyDescent="0.35">
      <c r="A767" s="8"/>
      <c r="B767" s="9"/>
    </row>
    <row r="768" spans="1:2" ht="15.75" customHeight="1" x14ac:dyDescent="0.35">
      <c r="A768" s="8"/>
      <c r="B768" s="9"/>
    </row>
    <row r="769" spans="1:2" ht="15.75" customHeight="1" x14ac:dyDescent="0.35">
      <c r="A769" s="8"/>
      <c r="B769" s="9"/>
    </row>
    <row r="770" spans="1:2" ht="15.75" customHeight="1" x14ac:dyDescent="0.35">
      <c r="A770" s="8"/>
      <c r="B770" s="9"/>
    </row>
    <row r="771" spans="1:2" ht="15.75" customHeight="1" x14ac:dyDescent="0.35">
      <c r="A771" s="8"/>
      <c r="B771" s="9"/>
    </row>
    <row r="772" spans="1:2" ht="15.75" customHeight="1" x14ac:dyDescent="0.35">
      <c r="A772" s="8"/>
      <c r="B772" s="9"/>
    </row>
    <row r="773" spans="1:2" ht="15.75" customHeight="1" x14ac:dyDescent="0.35">
      <c r="A773" s="8"/>
      <c r="B773" s="9"/>
    </row>
    <row r="774" spans="1:2" ht="15.75" customHeight="1" x14ac:dyDescent="0.35">
      <c r="A774" s="8"/>
      <c r="B774" s="9"/>
    </row>
    <row r="775" spans="1:2" ht="15.75" customHeight="1" x14ac:dyDescent="0.35">
      <c r="A775" s="8"/>
      <c r="B775" s="9"/>
    </row>
    <row r="776" spans="1:2" ht="15.75" customHeight="1" x14ac:dyDescent="0.35">
      <c r="A776" s="8"/>
      <c r="B776" s="9"/>
    </row>
    <row r="777" spans="1:2" ht="15.75" customHeight="1" x14ac:dyDescent="0.35">
      <c r="A777" s="8"/>
      <c r="B777" s="9"/>
    </row>
    <row r="778" spans="1:2" ht="15.75" customHeight="1" x14ac:dyDescent="0.35">
      <c r="A778" s="8"/>
      <c r="B778" s="9"/>
    </row>
    <row r="779" spans="1:2" ht="15.75" customHeight="1" x14ac:dyDescent="0.35">
      <c r="A779" s="8"/>
      <c r="B779" s="9"/>
    </row>
    <row r="780" spans="1:2" ht="15.75" customHeight="1" x14ac:dyDescent="0.35">
      <c r="A780" s="8"/>
      <c r="B780" s="9"/>
    </row>
    <row r="781" spans="1:2" ht="15.75" customHeight="1" x14ac:dyDescent="0.35">
      <c r="A781" s="8"/>
      <c r="B781" s="9"/>
    </row>
    <row r="782" spans="1:2" ht="15.75" customHeight="1" x14ac:dyDescent="0.35">
      <c r="A782" s="8"/>
      <c r="B782" s="9"/>
    </row>
    <row r="783" spans="1:2" ht="15.75" customHeight="1" x14ac:dyDescent="0.35">
      <c r="A783" s="8"/>
      <c r="B783" s="9"/>
    </row>
    <row r="784" spans="1:2" ht="15.75" customHeight="1" x14ac:dyDescent="0.35">
      <c r="A784" s="8"/>
      <c r="B784" s="9"/>
    </row>
    <row r="785" spans="1:2" ht="15.75" customHeight="1" x14ac:dyDescent="0.35">
      <c r="A785" s="8"/>
      <c r="B785" s="9"/>
    </row>
    <row r="786" spans="1:2" ht="15.75" customHeight="1" x14ac:dyDescent="0.35">
      <c r="A786" s="8"/>
      <c r="B786" s="9"/>
    </row>
    <row r="787" spans="1:2" ht="15.75" customHeight="1" x14ac:dyDescent="0.35">
      <c r="A787" s="8"/>
      <c r="B787" s="9"/>
    </row>
    <row r="788" spans="1:2" ht="15.75" customHeight="1" x14ac:dyDescent="0.35">
      <c r="A788" s="8"/>
      <c r="B788" s="9"/>
    </row>
    <row r="789" spans="1:2" ht="15.75" customHeight="1" x14ac:dyDescent="0.35">
      <c r="A789" s="8"/>
      <c r="B789" s="9"/>
    </row>
    <row r="790" spans="1:2" ht="15.75" customHeight="1" x14ac:dyDescent="0.35">
      <c r="A790" s="8"/>
      <c r="B790" s="9"/>
    </row>
    <row r="791" spans="1:2" ht="15.75" customHeight="1" x14ac:dyDescent="0.35">
      <c r="A791" s="8"/>
      <c r="B791" s="9"/>
    </row>
    <row r="792" spans="1:2" ht="15.75" customHeight="1" x14ac:dyDescent="0.35">
      <c r="A792" s="8"/>
      <c r="B792" s="9"/>
    </row>
    <row r="793" spans="1:2" ht="15.75" customHeight="1" x14ac:dyDescent="0.35">
      <c r="A793" s="8"/>
      <c r="B793" s="9"/>
    </row>
    <row r="794" spans="1:2" ht="15.75" customHeight="1" x14ac:dyDescent="0.35">
      <c r="A794" s="8"/>
      <c r="B794" s="9"/>
    </row>
    <row r="795" spans="1:2" ht="15.75" customHeight="1" x14ac:dyDescent="0.35">
      <c r="A795" s="8"/>
      <c r="B795" s="9"/>
    </row>
    <row r="796" spans="1:2" ht="15.75" customHeight="1" x14ac:dyDescent="0.35">
      <c r="A796" s="8"/>
      <c r="B796" s="9"/>
    </row>
    <row r="797" spans="1:2" ht="15.75" customHeight="1" x14ac:dyDescent="0.35">
      <c r="A797" s="8"/>
      <c r="B797" s="9"/>
    </row>
    <row r="798" spans="1:2" ht="15.75" customHeight="1" x14ac:dyDescent="0.35">
      <c r="A798" s="8"/>
      <c r="B798" s="9"/>
    </row>
    <row r="799" spans="1:2" ht="15.75" customHeight="1" x14ac:dyDescent="0.35">
      <c r="A799" s="8"/>
      <c r="B799" s="9"/>
    </row>
    <row r="800" spans="1:2" ht="15.75" customHeight="1" x14ac:dyDescent="0.35">
      <c r="A800" s="8"/>
      <c r="B800" s="9"/>
    </row>
    <row r="801" spans="1:2" ht="15.75" customHeight="1" x14ac:dyDescent="0.35">
      <c r="A801" s="8"/>
      <c r="B801" s="9"/>
    </row>
    <row r="802" spans="1:2" ht="15.75" customHeight="1" x14ac:dyDescent="0.35">
      <c r="A802" s="8"/>
      <c r="B802" s="9"/>
    </row>
    <row r="803" spans="1:2" ht="15.75" customHeight="1" x14ac:dyDescent="0.35">
      <c r="A803" s="8"/>
      <c r="B803" s="9"/>
    </row>
    <row r="804" spans="1:2" ht="15.75" customHeight="1" x14ac:dyDescent="0.35">
      <c r="A804" s="8"/>
      <c r="B804" s="9"/>
    </row>
    <row r="805" spans="1:2" ht="15.75" customHeight="1" x14ac:dyDescent="0.35">
      <c r="A805" s="8"/>
      <c r="B805" s="9"/>
    </row>
    <row r="806" spans="1:2" ht="15.75" customHeight="1" x14ac:dyDescent="0.35">
      <c r="A806" s="8"/>
      <c r="B806" s="9"/>
    </row>
    <row r="807" spans="1:2" ht="15.75" customHeight="1" x14ac:dyDescent="0.35">
      <c r="A807" s="8"/>
      <c r="B807" s="9"/>
    </row>
    <row r="808" spans="1:2" ht="15.75" customHeight="1" x14ac:dyDescent="0.35">
      <c r="A808" s="8"/>
      <c r="B808" s="9"/>
    </row>
    <row r="809" spans="1:2" ht="15.75" customHeight="1" x14ac:dyDescent="0.35">
      <c r="A809" s="8"/>
      <c r="B809" s="9"/>
    </row>
    <row r="810" spans="1:2" ht="15.75" customHeight="1" x14ac:dyDescent="0.35">
      <c r="A810" s="8"/>
      <c r="B810" s="9"/>
    </row>
    <row r="811" spans="1:2" ht="15.75" customHeight="1" x14ac:dyDescent="0.35">
      <c r="A811" s="8"/>
      <c r="B811" s="9"/>
    </row>
    <row r="812" spans="1:2" ht="15.75" customHeight="1" x14ac:dyDescent="0.35">
      <c r="A812" s="8"/>
      <c r="B812" s="9"/>
    </row>
    <row r="813" spans="1:2" ht="15.75" customHeight="1" x14ac:dyDescent="0.35">
      <c r="A813" s="8"/>
      <c r="B813" s="9"/>
    </row>
    <row r="814" spans="1:2" ht="15.75" customHeight="1" x14ac:dyDescent="0.35">
      <c r="A814" s="8"/>
      <c r="B814" s="9"/>
    </row>
    <row r="815" spans="1:2" ht="15.75" customHeight="1" x14ac:dyDescent="0.35">
      <c r="A815" s="8"/>
      <c r="B815" s="9"/>
    </row>
    <row r="816" spans="1:2" ht="15.75" customHeight="1" x14ac:dyDescent="0.35">
      <c r="A816" s="8"/>
      <c r="B816" s="9"/>
    </row>
    <row r="817" spans="1:2" ht="15.75" customHeight="1" x14ac:dyDescent="0.35">
      <c r="A817" s="8"/>
      <c r="B817" s="9"/>
    </row>
    <row r="818" spans="1:2" ht="15.75" customHeight="1" x14ac:dyDescent="0.35">
      <c r="A818" s="8"/>
      <c r="B818" s="9"/>
    </row>
    <row r="819" spans="1:2" ht="15.75" customHeight="1" x14ac:dyDescent="0.35">
      <c r="A819" s="8"/>
      <c r="B819" s="9"/>
    </row>
    <row r="820" spans="1:2" ht="15.75" customHeight="1" x14ac:dyDescent="0.35">
      <c r="A820" s="8"/>
      <c r="B820" s="9"/>
    </row>
    <row r="821" spans="1:2" ht="15.75" customHeight="1" x14ac:dyDescent="0.35">
      <c r="A821" s="8"/>
      <c r="B821" s="9"/>
    </row>
    <row r="822" spans="1:2" ht="15.75" customHeight="1" x14ac:dyDescent="0.35">
      <c r="A822" s="8"/>
      <c r="B822" s="9"/>
    </row>
    <row r="823" spans="1:2" ht="15.75" customHeight="1" x14ac:dyDescent="0.35">
      <c r="A823" s="8"/>
      <c r="B823" s="9"/>
    </row>
    <row r="824" spans="1:2" ht="15.75" customHeight="1" x14ac:dyDescent="0.35">
      <c r="A824" s="8"/>
      <c r="B824" s="9"/>
    </row>
    <row r="825" spans="1:2" ht="15.75" customHeight="1" x14ac:dyDescent="0.35">
      <c r="A825" s="8"/>
      <c r="B825" s="9"/>
    </row>
    <row r="826" spans="1:2" ht="15.75" customHeight="1" x14ac:dyDescent="0.35">
      <c r="A826" s="8"/>
      <c r="B826" s="9"/>
    </row>
    <row r="827" spans="1:2" ht="15.75" customHeight="1" x14ac:dyDescent="0.35">
      <c r="A827" s="8"/>
      <c r="B827" s="9"/>
    </row>
    <row r="828" spans="1:2" ht="15.75" customHeight="1" x14ac:dyDescent="0.35">
      <c r="A828" s="8"/>
      <c r="B828" s="9"/>
    </row>
    <row r="829" spans="1:2" ht="15.75" customHeight="1" x14ac:dyDescent="0.35">
      <c r="A829" s="8"/>
      <c r="B829" s="9"/>
    </row>
    <row r="830" spans="1:2" ht="15.75" customHeight="1" x14ac:dyDescent="0.35">
      <c r="A830" s="8"/>
      <c r="B830" s="9"/>
    </row>
    <row r="831" spans="1:2" ht="15.75" customHeight="1" x14ac:dyDescent="0.35">
      <c r="A831" s="8"/>
      <c r="B831" s="9"/>
    </row>
    <row r="832" spans="1:2" ht="15.75" customHeight="1" x14ac:dyDescent="0.35">
      <c r="A832" s="8"/>
      <c r="B832" s="9"/>
    </row>
    <row r="833" spans="1:2" ht="15.75" customHeight="1" x14ac:dyDescent="0.35">
      <c r="A833" s="8"/>
      <c r="B833" s="9"/>
    </row>
    <row r="834" spans="1:2" ht="15.75" customHeight="1" x14ac:dyDescent="0.35">
      <c r="A834" s="8"/>
      <c r="B834" s="9"/>
    </row>
    <row r="835" spans="1:2" ht="15.75" customHeight="1" x14ac:dyDescent="0.35">
      <c r="A835" s="8"/>
      <c r="B835" s="9"/>
    </row>
    <row r="836" spans="1:2" ht="15.75" customHeight="1" x14ac:dyDescent="0.35">
      <c r="A836" s="8"/>
      <c r="B836" s="9"/>
    </row>
    <row r="837" spans="1:2" ht="15.75" customHeight="1" x14ac:dyDescent="0.35">
      <c r="A837" s="8"/>
      <c r="B837" s="9"/>
    </row>
    <row r="838" spans="1:2" ht="15.75" customHeight="1" x14ac:dyDescent="0.35">
      <c r="A838" s="8"/>
      <c r="B838" s="9"/>
    </row>
    <row r="839" spans="1:2" ht="15.75" customHeight="1" x14ac:dyDescent="0.35">
      <c r="A839" s="8"/>
      <c r="B839" s="9"/>
    </row>
    <row r="840" spans="1:2" ht="15.75" customHeight="1" x14ac:dyDescent="0.35">
      <c r="A840" s="8"/>
      <c r="B840" s="9"/>
    </row>
    <row r="841" spans="1:2" ht="15.75" customHeight="1" x14ac:dyDescent="0.35">
      <c r="A841" s="8"/>
      <c r="B841" s="9"/>
    </row>
    <row r="842" spans="1:2" ht="15.75" customHeight="1" x14ac:dyDescent="0.35">
      <c r="A842" s="8"/>
      <c r="B842" s="9"/>
    </row>
    <row r="843" spans="1:2" ht="15.75" customHeight="1" x14ac:dyDescent="0.35">
      <c r="A843" s="8"/>
      <c r="B843" s="9"/>
    </row>
    <row r="844" spans="1:2" ht="15.75" customHeight="1" x14ac:dyDescent="0.35">
      <c r="A844" s="8"/>
      <c r="B844" s="9"/>
    </row>
    <row r="845" spans="1:2" ht="15.75" customHeight="1" x14ac:dyDescent="0.35">
      <c r="A845" s="8"/>
      <c r="B845" s="9"/>
    </row>
    <row r="846" spans="1:2" ht="15.75" customHeight="1" x14ac:dyDescent="0.35">
      <c r="A846" s="8"/>
      <c r="B846" s="9"/>
    </row>
    <row r="847" spans="1:2" ht="15.75" customHeight="1" x14ac:dyDescent="0.35">
      <c r="A847" s="8"/>
      <c r="B847" s="9"/>
    </row>
    <row r="848" spans="1:2" ht="15.75" customHeight="1" x14ac:dyDescent="0.35">
      <c r="A848" s="8"/>
      <c r="B848" s="9"/>
    </row>
    <row r="849" spans="1:2" ht="15.75" customHeight="1" x14ac:dyDescent="0.35">
      <c r="A849" s="8"/>
      <c r="B849" s="9"/>
    </row>
    <row r="850" spans="1:2" ht="15.75" customHeight="1" x14ac:dyDescent="0.35">
      <c r="A850" s="8"/>
      <c r="B850" s="9"/>
    </row>
    <row r="851" spans="1:2" ht="15.75" customHeight="1" x14ac:dyDescent="0.35">
      <c r="A851" s="8"/>
      <c r="B851" s="9"/>
    </row>
    <row r="852" spans="1:2" ht="15.75" customHeight="1" x14ac:dyDescent="0.35">
      <c r="A852" s="8"/>
      <c r="B852" s="9"/>
    </row>
    <row r="853" spans="1:2" ht="15.75" customHeight="1" x14ac:dyDescent="0.35">
      <c r="A853" s="8"/>
      <c r="B853" s="9"/>
    </row>
    <row r="854" spans="1:2" ht="15.75" customHeight="1" x14ac:dyDescent="0.35">
      <c r="A854" s="8"/>
      <c r="B854" s="9"/>
    </row>
    <row r="855" spans="1:2" ht="15.75" customHeight="1" x14ac:dyDescent="0.35">
      <c r="A855" s="8"/>
      <c r="B855" s="9"/>
    </row>
    <row r="856" spans="1:2" ht="15.75" customHeight="1" x14ac:dyDescent="0.35">
      <c r="A856" s="8"/>
      <c r="B856" s="9"/>
    </row>
    <row r="857" spans="1:2" ht="15.75" customHeight="1" x14ac:dyDescent="0.35">
      <c r="A857" s="8"/>
      <c r="B857" s="9"/>
    </row>
    <row r="858" spans="1:2" ht="15.75" customHeight="1" x14ac:dyDescent="0.35">
      <c r="A858" s="8"/>
      <c r="B858" s="9"/>
    </row>
    <row r="859" spans="1:2" ht="15.75" customHeight="1" x14ac:dyDescent="0.35">
      <c r="A859" s="8"/>
      <c r="B859" s="9"/>
    </row>
    <row r="860" spans="1:2" ht="15.75" customHeight="1" x14ac:dyDescent="0.35">
      <c r="A860" s="8"/>
      <c r="B860" s="9"/>
    </row>
    <row r="861" spans="1:2" ht="15.75" customHeight="1" x14ac:dyDescent="0.35">
      <c r="A861" s="8"/>
      <c r="B861" s="9"/>
    </row>
    <row r="862" spans="1:2" ht="15.75" customHeight="1" x14ac:dyDescent="0.35">
      <c r="A862" s="8"/>
      <c r="B862" s="9"/>
    </row>
    <row r="863" spans="1:2" ht="15.75" customHeight="1" x14ac:dyDescent="0.35">
      <c r="A863" s="8"/>
      <c r="B863" s="9"/>
    </row>
    <row r="864" spans="1:2" ht="15.75" customHeight="1" x14ac:dyDescent="0.35">
      <c r="A864" s="8"/>
      <c r="B864" s="9"/>
    </row>
    <row r="865" spans="1:2" ht="15.75" customHeight="1" x14ac:dyDescent="0.35">
      <c r="A865" s="8"/>
      <c r="B865" s="9"/>
    </row>
    <row r="866" spans="1:2" ht="15.75" customHeight="1" x14ac:dyDescent="0.35">
      <c r="A866" s="8"/>
      <c r="B866" s="9"/>
    </row>
    <row r="867" spans="1:2" ht="15.75" customHeight="1" x14ac:dyDescent="0.35">
      <c r="A867" s="8"/>
      <c r="B867" s="9"/>
    </row>
    <row r="868" spans="1:2" ht="15.75" customHeight="1" x14ac:dyDescent="0.35">
      <c r="A868" s="8"/>
      <c r="B868" s="9"/>
    </row>
    <row r="869" spans="1:2" ht="15.75" customHeight="1" x14ac:dyDescent="0.35">
      <c r="A869" s="8"/>
      <c r="B869" s="9"/>
    </row>
    <row r="870" spans="1:2" ht="15.75" customHeight="1" x14ac:dyDescent="0.35">
      <c r="A870" s="8"/>
      <c r="B870" s="9"/>
    </row>
    <row r="871" spans="1:2" ht="15.75" customHeight="1" x14ac:dyDescent="0.35">
      <c r="A871" s="8"/>
      <c r="B871" s="9"/>
    </row>
    <row r="872" spans="1:2" ht="15.75" customHeight="1" x14ac:dyDescent="0.35">
      <c r="A872" s="8"/>
      <c r="B872" s="9"/>
    </row>
    <row r="873" spans="1:2" ht="15.75" customHeight="1" x14ac:dyDescent="0.35">
      <c r="A873" s="8"/>
      <c r="B873" s="9"/>
    </row>
    <row r="874" spans="1:2" ht="15.75" customHeight="1" x14ac:dyDescent="0.35">
      <c r="A874" s="8"/>
      <c r="B874" s="9"/>
    </row>
    <row r="875" spans="1:2" ht="15.75" customHeight="1" x14ac:dyDescent="0.35">
      <c r="A875" s="8"/>
      <c r="B875" s="9"/>
    </row>
    <row r="876" spans="1:2" ht="15.75" customHeight="1" x14ac:dyDescent="0.35">
      <c r="A876" s="8"/>
      <c r="B876" s="9"/>
    </row>
    <row r="877" spans="1:2" ht="15.75" customHeight="1" x14ac:dyDescent="0.35">
      <c r="A877" s="8"/>
      <c r="B877" s="9"/>
    </row>
    <row r="878" spans="1:2" ht="15.75" customHeight="1" x14ac:dyDescent="0.35">
      <c r="A878" s="8"/>
      <c r="B878" s="9"/>
    </row>
    <row r="879" spans="1:2" ht="15.75" customHeight="1" x14ac:dyDescent="0.35">
      <c r="A879" s="8"/>
      <c r="B879" s="9"/>
    </row>
    <row r="880" spans="1:2" ht="15.75" customHeight="1" x14ac:dyDescent="0.35">
      <c r="A880" s="8"/>
      <c r="B880" s="9"/>
    </row>
    <row r="881" spans="1:2" ht="15.75" customHeight="1" x14ac:dyDescent="0.35">
      <c r="A881" s="8"/>
      <c r="B881" s="9"/>
    </row>
    <row r="882" spans="1:2" ht="15.75" customHeight="1" x14ac:dyDescent="0.35">
      <c r="A882" s="8"/>
      <c r="B882" s="9"/>
    </row>
    <row r="883" spans="1:2" ht="15.75" customHeight="1" x14ac:dyDescent="0.35">
      <c r="A883" s="8"/>
      <c r="B883" s="9"/>
    </row>
    <row r="884" spans="1:2" ht="15.75" customHeight="1" x14ac:dyDescent="0.35">
      <c r="A884" s="8"/>
      <c r="B884" s="9"/>
    </row>
    <row r="885" spans="1:2" ht="15.75" customHeight="1" x14ac:dyDescent="0.35">
      <c r="A885" s="8"/>
      <c r="B885" s="9"/>
    </row>
    <row r="886" spans="1:2" ht="15.75" customHeight="1" x14ac:dyDescent="0.35">
      <c r="A886" s="8"/>
      <c r="B886" s="9"/>
    </row>
    <row r="887" spans="1:2" ht="15.75" customHeight="1" x14ac:dyDescent="0.35">
      <c r="A887" s="8"/>
      <c r="B887" s="9"/>
    </row>
    <row r="888" spans="1:2" ht="15.75" customHeight="1" x14ac:dyDescent="0.35">
      <c r="A888" s="8"/>
      <c r="B888" s="9"/>
    </row>
    <row r="889" spans="1:2" ht="15.75" customHeight="1" x14ac:dyDescent="0.35">
      <c r="A889" s="8"/>
      <c r="B889" s="9"/>
    </row>
    <row r="890" spans="1:2" ht="15.75" customHeight="1" x14ac:dyDescent="0.35">
      <c r="A890" s="8"/>
      <c r="B890" s="9"/>
    </row>
    <row r="891" spans="1:2" ht="15.75" customHeight="1" x14ac:dyDescent="0.35">
      <c r="A891" s="8"/>
      <c r="B891" s="9"/>
    </row>
    <row r="892" spans="1:2" ht="15.75" customHeight="1" x14ac:dyDescent="0.35">
      <c r="A892" s="8"/>
      <c r="B892" s="9"/>
    </row>
    <row r="893" spans="1:2" ht="15.75" customHeight="1" x14ac:dyDescent="0.35">
      <c r="A893" s="8"/>
      <c r="B893" s="9"/>
    </row>
    <row r="894" spans="1:2" ht="15.75" customHeight="1" x14ac:dyDescent="0.35">
      <c r="A894" s="8"/>
      <c r="B894" s="9"/>
    </row>
    <row r="895" spans="1:2" ht="15.75" customHeight="1" x14ac:dyDescent="0.35">
      <c r="A895" s="8"/>
      <c r="B895" s="9"/>
    </row>
    <row r="896" spans="1:2" ht="15.75" customHeight="1" x14ac:dyDescent="0.35">
      <c r="A896" s="8"/>
      <c r="B896" s="9"/>
    </row>
    <row r="897" spans="1:2" ht="15.75" customHeight="1" x14ac:dyDescent="0.35">
      <c r="A897" s="8"/>
      <c r="B897" s="9"/>
    </row>
    <row r="898" spans="1:2" ht="15.75" customHeight="1" x14ac:dyDescent="0.35">
      <c r="A898" s="8"/>
      <c r="B898" s="9"/>
    </row>
    <row r="899" spans="1:2" ht="15.75" customHeight="1" x14ac:dyDescent="0.35">
      <c r="A899" s="8"/>
      <c r="B899" s="9"/>
    </row>
    <row r="900" spans="1:2" ht="15.75" customHeight="1" x14ac:dyDescent="0.35">
      <c r="A900" s="8"/>
      <c r="B900" s="9"/>
    </row>
    <row r="901" spans="1:2" ht="15.75" customHeight="1" x14ac:dyDescent="0.35">
      <c r="A901" s="8"/>
      <c r="B901" s="9"/>
    </row>
    <row r="902" spans="1:2" ht="15.75" customHeight="1" x14ac:dyDescent="0.35">
      <c r="A902" s="8"/>
      <c r="B902" s="9"/>
    </row>
    <row r="903" spans="1:2" ht="15.75" customHeight="1" x14ac:dyDescent="0.35">
      <c r="A903" s="8"/>
      <c r="B903" s="9"/>
    </row>
    <row r="904" spans="1:2" ht="15.75" customHeight="1" x14ac:dyDescent="0.35">
      <c r="A904" s="8"/>
      <c r="B904" s="9"/>
    </row>
    <row r="905" spans="1:2" ht="15.75" customHeight="1" x14ac:dyDescent="0.35">
      <c r="A905" s="8"/>
      <c r="B905" s="9"/>
    </row>
    <row r="906" spans="1:2" ht="15.75" customHeight="1" x14ac:dyDescent="0.35">
      <c r="A906" s="8"/>
      <c r="B906" s="9"/>
    </row>
    <row r="907" spans="1:2" ht="15.75" customHeight="1" x14ac:dyDescent="0.35">
      <c r="A907" s="8"/>
      <c r="B907" s="9"/>
    </row>
    <row r="908" spans="1:2" ht="15.75" customHeight="1" x14ac:dyDescent="0.35">
      <c r="A908" s="8"/>
      <c r="B908" s="9"/>
    </row>
    <row r="909" spans="1:2" ht="15.75" customHeight="1" x14ac:dyDescent="0.35">
      <c r="A909" s="8"/>
      <c r="B909" s="9"/>
    </row>
    <row r="910" spans="1:2" ht="15.75" customHeight="1" x14ac:dyDescent="0.35">
      <c r="A910" s="8"/>
      <c r="B910" s="9"/>
    </row>
    <row r="911" spans="1:2" ht="15.75" customHeight="1" x14ac:dyDescent="0.35">
      <c r="A911" s="8"/>
      <c r="B911" s="9"/>
    </row>
    <row r="912" spans="1:2" ht="15.75" customHeight="1" x14ac:dyDescent="0.35">
      <c r="A912" s="8"/>
      <c r="B912" s="9"/>
    </row>
    <row r="913" spans="1:2" ht="15.75" customHeight="1" x14ac:dyDescent="0.35">
      <c r="A913" s="8"/>
      <c r="B913" s="9"/>
    </row>
    <row r="914" spans="1:2" ht="15.75" customHeight="1" x14ac:dyDescent="0.35">
      <c r="A914" s="8"/>
      <c r="B914" s="9"/>
    </row>
    <row r="915" spans="1:2" ht="15.75" customHeight="1" x14ac:dyDescent="0.35">
      <c r="A915" s="8"/>
      <c r="B915" s="9"/>
    </row>
    <row r="916" spans="1:2" ht="15.75" customHeight="1" x14ac:dyDescent="0.35">
      <c r="A916" s="8"/>
      <c r="B916" s="9"/>
    </row>
    <row r="917" spans="1:2" ht="15.75" customHeight="1" x14ac:dyDescent="0.35">
      <c r="A917" s="8"/>
      <c r="B917" s="9"/>
    </row>
    <row r="918" spans="1:2" ht="15.75" customHeight="1" x14ac:dyDescent="0.35">
      <c r="A918" s="8"/>
      <c r="B918" s="9"/>
    </row>
    <row r="919" spans="1:2" ht="15.75" customHeight="1" x14ac:dyDescent="0.35">
      <c r="A919" s="8"/>
      <c r="B919" s="9"/>
    </row>
    <row r="920" spans="1:2" ht="15.75" customHeight="1" x14ac:dyDescent="0.35">
      <c r="A920" s="8"/>
      <c r="B920" s="9"/>
    </row>
    <row r="921" spans="1:2" ht="15.75" customHeight="1" x14ac:dyDescent="0.35">
      <c r="A921" s="8"/>
      <c r="B921" s="9"/>
    </row>
    <row r="922" spans="1:2" ht="15.75" customHeight="1" x14ac:dyDescent="0.35">
      <c r="A922" s="8"/>
      <c r="B922" s="9"/>
    </row>
    <row r="923" spans="1:2" ht="15.75" customHeight="1" x14ac:dyDescent="0.35">
      <c r="A923" s="8"/>
      <c r="B923" s="9"/>
    </row>
    <row r="924" spans="1:2" ht="15.75" customHeight="1" x14ac:dyDescent="0.35">
      <c r="A924" s="8"/>
      <c r="B924" s="9"/>
    </row>
    <row r="925" spans="1:2" ht="15.75" customHeight="1" x14ac:dyDescent="0.35">
      <c r="A925" s="8"/>
      <c r="B925" s="9"/>
    </row>
    <row r="926" spans="1:2" ht="15.75" customHeight="1" x14ac:dyDescent="0.35">
      <c r="A926" s="8"/>
      <c r="B926" s="9"/>
    </row>
    <row r="927" spans="1:2" ht="15.75" customHeight="1" x14ac:dyDescent="0.35">
      <c r="A927" s="8"/>
      <c r="B927" s="9"/>
    </row>
    <row r="928" spans="1:2" ht="15.75" customHeight="1" x14ac:dyDescent="0.35">
      <c r="A928" s="8"/>
      <c r="B928" s="9"/>
    </row>
    <row r="929" spans="1:2" ht="15.75" customHeight="1" x14ac:dyDescent="0.35">
      <c r="A929" s="8"/>
      <c r="B929" s="9"/>
    </row>
    <row r="930" spans="1:2" ht="15.75" customHeight="1" x14ac:dyDescent="0.35">
      <c r="A930" s="8"/>
      <c r="B930" s="9"/>
    </row>
    <row r="931" spans="1:2" ht="15.75" customHeight="1" x14ac:dyDescent="0.35">
      <c r="A931" s="8"/>
      <c r="B931" s="9"/>
    </row>
    <row r="932" spans="1:2" ht="15.75" customHeight="1" x14ac:dyDescent="0.35">
      <c r="A932" s="8"/>
      <c r="B932" s="9"/>
    </row>
    <row r="933" spans="1:2" ht="15.75" customHeight="1" x14ac:dyDescent="0.35">
      <c r="A933" s="8"/>
      <c r="B933" s="9"/>
    </row>
    <row r="934" spans="1:2" ht="15.75" customHeight="1" x14ac:dyDescent="0.35">
      <c r="A934" s="8"/>
      <c r="B934" s="9"/>
    </row>
    <row r="935" spans="1:2" ht="15.75" customHeight="1" x14ac:dyDescent="0.35">
      <c r="A935" s="8"/>
      <c r="B935" s="9"/>
    </row>
    <row r="936" spans="1:2" ht="15.75" customHeight="1" x14ac:dyDescent="0.35">
      <c r="A936" s="8"/>
      <c r="B936" s="9"/>
    </row>
    <row r="937" spans="1:2" ht="15.75" customHeight="1" x14ac:dyDescent="0.35">
      <c r="A937" s="8"/>
      <c r="B937" s="9"/>
    </row>
    <row r="938" spans="1:2" ht="15.75" customHeight="1" x14ac:dyDescent="0.35">
      <c r="A938" s="8"/>
      <c r="B938" s="9"/>
    </row>
    <row r="939" spans="1:2" ht="15.75" customHeight="1" x14ac:dyDescent="0.35">
      <c r="A939" s="8"/>
      <c r="B939" s="9"/>
    </row>
    <row r="940" spans="1:2" ht="15.75" customHeight="1" x14ac:dyDescent="0.35">
      <c r="A940" s="8"/>
      <c r="B940" s="9"/>
    </row>
    <row r="941" spans="1:2" ht="15.75" customHeight="1" x14ac:dyDescent="0.35">
      <c r="A941" s="8"/>
      <c r="B941" s="9"/>
    </row>
    <row r="942" spans="1:2" ht="15.75" customHeight="1" x14ac:dyDescent="0.35">
      <c r="A942" s="8"/>
      <c r="B942" s="9"/>
    </row>
    <row r="943" spans="1:2" ht="15.75" customHeight="1" x14ac:dyDescent="0.35">
      <c r="A943" s="8"/>
      <c r="B943" s="9"/>
    </row>
    <row r="944" spans="1:2" ht="15.75" customHeight="1" x14ac:dyDescent="0.35">
      <c r="A944" s="8"/>
      <c r="B944" s="9"/>
    </row>
    <row r="945" spans="1:2" ht="15.75" customHeight="1" x14ac:dyDescent="0.35">
      <c r="A945" s="8"/>
      <c r="B945" s="9"/>
    </row>
    <row r="946" spans="1:2" ht="15.75" customHeight="1" x14ac:dyDescent="0.35">
      <c r="A946" s="8"/>
      <c r="B946" s="9"/>
    </row>
    <row r="947" spans="1:2" ht="15.75" customHeight="1" x14ac:dyDescent="0.35">
      <c r="A947" s="8"/>
      <c r="B947" s="9"/>
    </row>
    <row r="948" spans="1:2" ht="15.75" customHeight="1" x14ac:dyDescent="0.35">
      <c r="A948" s="8"/>
      <c r="B948" s="9"/>
    </row>
    <row r="949" spans="1:2" ht="15.75" customHeight="1" x14ac:dyDescent="0.35">
      <c r="A949" s="8"/>
      <c r="B949" s="9"/>
    </row>
    <row r="950" spans="1:2" ht="15.75" customHeight="1" x14ac:dyDescent="0.35">
      <c r="A950" s="8"/>
      <c r="B950" s="9"/>
    </row>
    <row r="951" spans="1:2" ht="15.75" customHeight="1" x14ac:dyDescent="0.35">
      <c r="A951" s="8"/>
      <c r="B951" s="9"/>
    </row>
    <row r="952" spans="1:2" ht="15.75" customHeight="1" x14ac:dyDescent="0.35">
      <c r="A952" s="8"/>
      <c r="B952" s="9"/>
    </row>
    <row r="953" spans="1:2" ht="15.75" customHeight="1" x14ac:dyDescent="0.35">
      <c r="A953" s="8"/>
      <c r="B953" s="9"/>
    </row>
    <row r="954" spans="1:2" ht="15.75" customHeight="1" x14ac:dyDescent="0.35">
      <c r="A954" s="8"/>
      <c r="B954" s="9"/>
    </row>
    <row r="955" spans="1:2" ht="15.75" customHeight="1" x14ac:dyDescent="0.35">
      <c r="A955" s="8"/>
      <c r="B955" s="9"/>
    </row>
    <row r="956" spans="1:2" ht="15.75" customHeight="1" x14ac:dyDescent="0.35">
      <c r="A956" s="8"/>
      <c r="B956" s="9"/>
    </row>
    <row r="957" spans="1:2" ht="15.75" customHeight="1" x14ac:dyDescent="0.35">
      <c r="A957" s="8"/>
      <c r="B957" s="9"/>
    </row>
    <row r="958" spans="1:2" ht="15.75" customHeight="1" x14ac:dyDescent="0.35">
      <c r="A958" s="8"/>
      <c r="B958" s="9"/>
    </row>
    <row r="959" spans="1:2" ht="15.75" customHeight="1" x14ac:dyDescent="0.35">
      <c r="A959" s="8"/>
      <c r="B959" s="9"/>
    </row>
    <row r="960" spans="1:2" ht="15.75" customHeight="1" x14ac:dyDescent="0.35">
      <c r="A960" s="8"/>
      <c r="B960" s="9"/>
    </row>
    <row r="961" spans="1:2" ht="15.75" customHeight="1" x14ac:dyDescent="0.35">
      <c r="A961" s="8"/>
      <c r="B961" s="9"/>
    </row>
    <row r="962" spans="1:2" ht="15.75" customHeight="1" x14ac:dyDescent="0.35">
      <c r="A962" s="8"/>
      <c r="B962" s="9"/>
    </row>
    <row r="963" spans="1:2" ht="15.75" customHeight="1" x14ac:dyDescent="0.35">
      <c r="A963" s="8"/>
      <c r="B963" s="9"/>
    </row>
    <row r="964" spans="1:2" ht="15.75" customHeight="1" x14ac:dyDescent="0.35">
      <c r="A964" s="8"/>
      <c r="B964" s="9"/>
    </row>
    <row r="965" spans="1:2" ht="15.75" customHeight="1" x14ac:dyDescent="0.35">
      <c r="A965" s="8"/>
      <c r="B965" s="9"/>
    </row>
    <row r="966" spans="1:2" ht="15.75" customHeight="1" x14ac:dyDescent="0.35">
      <c r="A966" s="8"/>
      <c r="B966" s="9"/>
    </row>
    <row r="967" spans="1:2" ht="15.75" customHeight="1" x14ac:dyDescent="0.35">
      <c r="A967" s="8"/>
      <c r="B967" s="9"/>
    </row>
    <row r="968" spans="1:2" ht="15.75" customHeight="1" x14ac:dyDescent="0.35">
      <c r="A968" s="8"/>
      <c r="B968" s="9"/>
    </row>
    <row r="969" spans="1:2" ht="15.75" customHeight="1" x14ac:dyDescent="0.35">
      <c r="A969" s="8"/>
      <c r="B969" s="9"/>
    </row>
    <row r="970" spans="1:2" ht="15.75" customHeight="1" x14ac:dyDescent="0.35">
      <c r="A970" s="8"/>
      <c r="B970" s="9"/>
    </row>
    <row r="971" spans="1:2" ht="15.75" customHeight="1" x14ac:dyDescent="0.35">
      <c r="A971" s="8"/>
      <c r="B971" s="9"/>
    </row>
    <row r="972" spans="1:2" ht="15.75" customHeight="1" x14ac:dyDescent="0.35">
      <c r="A972" s="8"/>
      <c r="B972" s="9"/>
    </row>
    <row r="973" spans="1:2" ht="15.75" customHeight="1" x14ac:dyDescent="0.35">
      <c r="A973" s="8"/>
      <c r="B973" s="9"/>
    </row>
    <row r="974" spans="1:2" ht="15.75" customHeight="1" x14ac:dyDescent="0.35">
      <c r="A974" s="8"/>
      <c r="B974" s="9"/>
    </row>
    <row r="975" spans="1:2" ht="15.75" customHeight="1" x14ac:dyDescent="0.35">
      <c r="A975" s="8"/>
      <c r="B975" s="9"/>
    </row>
    <row r="976" spans="1:2" ht="15.75" customHeight="1" x14ac:dyDescent="0.35">
      <c r="A976" s="8"/>
      <c r="B976" s="9"/>
    </row>
    <row r="977" spans="1:2" ht="15.75" customHeight="1" x14ac:dyDescent="0.35">
      <c r="A977" s="8"/>
      <c r="B977" s="9"/>
    </row>
    <row r="978" spans="1:2" ht="15.75" customHeight="1" x14ac:dyDescent="0.35">
      <c r="A978" s="8"/>
      <c r="B978" s="9"/>
    </row>
    <row r="979" spans="1:2" ht="15.75" customHeight="1" x14ac:dyDescent="0.35">
      <c r="A979" s="8"/>
      <c r="B979" s="9"/>
    </row>
    <row r="980" spans="1:2" ht="15.75" customHeight="1" x14ac:dyDescent="0.35">
      <c r="A980" s="8"/>
      <c r="B980" s="9"/>
    </row>
    <row r="981" spans="1:2" ht="15.75" customHeight="1" x14ac:dyDescent="0.35">
      <c r="A981" s="8"/>
      <c r="B981" s="9"/>
    </row>
    <row r="982" spans="1:2" ht="15.75" customHeight="1" x14ac:dyDescent="0.35">
      <c r="A982" s="8"/>
      <c r="B982" s="9"/>
    </row>
    <row r="983" spans="1:2" ht="15.75" customHeight="1" x14ac:dyDescent="0.35">
      <c r="A983" s="8"/>
      <c r="B983" s="9"/>
    </row>
    <row r="984" spans="1:2" ht="15.75" customHeight="1" x14ac:dyDescent="0.35">
      <c r="A984" s="8"/>
      <c r="B984" s="9"/>
    </row>
    <row r="985" spans="1:2" ht="15.75" customHeight="1" x14ac:dyDescent="0.35">
      <c r="A985" s="8"/>
      <c r="B985" s="9"/>
    </row>
    <row r="986" spans="1:2" ht="15.75" customHeight="1" x14ac:dyDescent="0.35">
      <c r="A986" s="8"/>
      <c r="B986" s="9"/>
    </row>
    <row r="987" spans="1:2" ht="15.75" customHeight="1" x14ac:dyDescent="0.35">
      <c r="A987" s="8"/>
      <c r="B987" s="9"/>
    </row>
    <row r="988" spans="1:2" ht="15.75" customHeight="1" x14ac:dyDescent="0.35">
      <c r="A988" s="8"/>
      <c r="B988" s="9"/>
    </row>
    <row r="989" spans="1:2" ht="15.75" customHeight="1" x14ac:dyDescent="0.35">
      <c r="A989" s="8"/>
      <c r="B989" s="9"/>
    </row>
    <row r="990" spans="1:2" ht="15.75" customHeight="1" x14ac:dyDescent="0.35">
      <c r="A990" s="8"/>
      <c r="B990" s="9"/>
    </row>
    <row r="991" spans="1:2" ht="15.75" customHeight="1" x14ac:dyDescent="0.35">
      <c r="A991" s="8"/>
      <c r="B991" s="9"/>
    </row>
    <row r="992" spans="1:2" ht="15.75" customHeight="1" x14ac:dyDescent="0.35">
      <c r="A992" s="8"/>
      <c r="B992" s="9"/>
    </row>
    <row r="993" spans="1:2" ht="15.75" customHeight="1" x14ac:dyDescent="0.35">
      <c r="A993" s="8"/>
      <c r="B993" s="9"/>
    </row>
    <row r="994" spans="1:2" ht="15.75" customHeight="1" x14ac:dyDescent="0.35">
      <c r="A994" s="8"/>
      <c r="B994" s="9"/>
    </row>
    <row r="995" spans="1:2" ht="15.75" customHeight="1" x14ac:dyDescent="0.35">
      <c r="A995" s="8"/>
      <c r="B995" s="9"/>
    </row>
    <row r="996" spans="1:2" ht="15.75" customHeight="1" x14ac:dyDescent="0.35">
      <c r="A996" s="8"/>
      <c r="B996" s="9"/>
    </row>
    <row r="997" spans="1:2" ht="15.75" customHeight="1" x14ac:dyDescent="0.35">
      <c r="A997" s="8"/>
      <c r="B997" s="9"/>
    </row>
    <row r="998" spans="1:2" ht="15.75" customHeight="1" x14ac:dyDescent="0.35">
      <c r="A998" s="8"/>
      <c r="B998" s="9"/>
    </row>
    <row r="999" spans="1:2" ht="15.75" customHeight="1" x14ac:dyDescent="0.35">
      <c r="A999" s="8"/>
      <c r="B999" s="9"/>
    </row>
    <row r="1000" spans="1:2" ht="15.75" customHeight="1" x14ac:dyDescent="0.35">
      <c r="A1000" s="8"/>
      <c r="B1000" s="9"/>
    </row>
  </sheetData>
  <pageMargins left="0.7" right="0.7" top="0.75" bottom="0.75" header="0" footer="0"/>
  <pageSetup orientation="landscape" r:id="rId1"/>
  <headerFooter>
    <oddHeader>&amp;L&amp;"Arial"&amp;10&amp;K0000FF[AMD Official Use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Location</vt:lpstr>
      <vt:lpstr>Payment_Date</vt:lpstr>
      <vt:lpstr>Payment_No.</vt:lpstr>
      <vt:lpstr>Payment_Ref</vt:lpstr>
      <vt:lpstr>PO_Number</vt:lpstr>
      <vt:lpstr>Supplier_Code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Administrator</cp:lastModifiedBy>
  <dcterms:created xsi:type="dcterms:W3CDTF">2019-12-02T06:01:41Z</dcterms:created>
  <dcterms:modified xsi:type="dcterms:W3CDTF">2021-12-27T10:10:41Z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914ebd-7e6c-4e12-a031-a9906be2db14_Enabled">
    <vt:lpwstr>true</vt:lpwstr>
  </property>
  <property fmtid="{D5CDD505-2E9C-101B-9397-08002B2CF9AE}" pid="3" name="MSIP_Label_88914ebd-7e6c-4e12-a031-a9906be2db14_SetDate">
    <vt:lpwstr>2021-12-27T10:10:40Z</vt:lpwstr>
  </property>
  <property fmtid="{D5CDD505-2E9C-101B-9397-08002B2CF9AE}" pid="4" name="MSIP_Label_88914ebd-7e6c-4e12-a031-a9906be2db14_Method">
    <vt:lpwstr>Standard</vt:lpwstr>
  </property>
  <property fmtid="{D5CDD505-2E9C-101B-9397-08002B2CF9AE}" pid="5" name="MSIP_Label_88914ebd-7e6c-4e12-a031-a9906be2db14_Name">
    <vt:lpwstr>AMD Official Use Only-AIP 2.0</vt:lpwstr>
  </property>
  <property fmtid="{D5CDD505-2E9C-101B-9397-08002B2CF9AE}" pid="6" name="MSIP_Label_88914ebd-7e6c-4e12-a031-a9906be2db14_SiteId">
    <vt:lpwstr>3dd8961f-e488-4e60-8e11-a82d994e183d</vt:lpwstr>
  </property>
  <property fmtid="{D5CDD505-2E9C-101B-9397-08002B2CF9AE}" pid="7" name="MSIP_Label_88914ebd-7e6c-4e12-a031-a9906be2db14_ActionId">
    <vt:lpwstr>78232f50-1ee0-48d1-9e53-918b6d0f21e0</vt:lpwstr>
  </property>
  <property fmtid="{D5CDD505-2E9C-101B-9397-08002B2CF9AE}" pid="8" name="MSIP_Label_88914ebd-7e6c-4e12-a031-a9906be2db14_ContentBits">
    <vt:lpwstr>1</vt:lpwstr>
  </property>
</Properties>
</file>