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ENSC 440\Capstone_Project\3_Documents\08_Break_Even_Analysis\images\"/>
    </mc:Choice>
  </mc:AlternateContent>
  <bookViews>
    <workbookView xWindow="0" yWindow="0" windowWidth="28800" windowHeight="12330"/>
  </bookViews>
  <sheets>
    <sheet name="BOM" sheetId="1" r:id="rId1"/>
    <sheet name="Gamma_BEP" sheetId="4" r:id="rId2"/>
    <sheet name="MP_BEP" sheetId="9" r:id="rId3"/>
  </sheets>
  <calcPr calcId="162913"/>
</workbook>
</file>

<file path=xl/calcChain.xml><?xml version="1.0" encoding="utf-8"?>
<calcChain xmlns="http://schemas.openxmlformats.org/spreadsheetml/2006/main">
  <c r="E64" i="9" l="1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G3" i="9"/>
  <c r="H3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3" i="9"/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3" i="9"/>
  <c r="D14" i="9" l="1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4" i="9"/>
  <c r="D5" i="9"/>
  <c r="D6" i="9"/>
  <c r="D7" i="9"/>
  <c r="D8" i="9"/>
  <c r="D9" i="9"/>
  <c r="D10" i="9"/>
  <c r="D11" i="9"/>
  <c r="D12" i="9"/>
  <c r="D13" i="9"/>
  <c r="D3" i="9" l="1"/>
  <c r="C5" i="4"/>
  <c r="D5" i="4" s="1"/>
  <c r="E5" i="4"/>
  <c r="C3" i="4"/>
  <c r="D3" i="4"/>
  <c r="E3" i="4"/>
  <c r="E6" i="4"/>
  <c r="E7" i="4"/>
  <c r="E8" i="4"/>
  <c r="E9" i="4"/>
  <c r="E10" i="4"/>
  <c r="E11" i="4"/>
  <c r="E12" i="4"/>
  <c r="E13" i="4"/>
  <c r="E14" i="4"/>
  <c r="E4" i="4"/>
  <c r="D6" i="4"/>
  <c r="D7" i="4"/>
  <c r="D8" i="4"/>
  <c r="D9" i="4"/>
  <c r="D10" i="4"/>
  <c r="D11" i="4"/>
  <c r="D12" i="4"/>
  <c r="D13" i="4"/>
  <c r="D14" i="4"/>
  <c r="C6" i="4"/>
  <c r="C7" i="4"/>
  <c r="C8" i="4"/>
  <c r="C9" i="4"/>
  <c r="C10" i="4"/>
  <c r="C11" i="4"/>
  <c r="C12" i="4"/>
  <c r="C13" i="4"/>
  <c r="C14" i="4"/>
  <c r="C4" i="4"/>
  <c r="D4" i="4"/>
  <c r="E3" i="1"/>
  <c r="E4" i="1"/>
  <c r="E5" i="1"/>
  <c r="E6" i="1"/>
  <c r="E7" i="1"/>
  <c r="E8" i="1"/>
  <c r="E9" i="1"/>
  <c r="E10" i="1"/>
  <c r="E11" i="1"/>
  <c r="E12" i="1"/>
  <c r="E16" i="1"/>
  <c r="E17" i="1"/>
  <c r="E18" i="1"/>
  <c r="E19" i="1"/>
  <c r="E20" i="1"/>
  <c r="E21" i="1"/>
  <c r="E22" i="1"/>
  <c r="G88" i="1"/>
  <c r="E13" i="1" l="1"/>
  <c r="E23" i="1"/>
  <c r="G77" i="1"/>
  <c r="G80" i="1" s="1"/>
  <c r="G78" i="1"/>
  <c r="G79" i="1"/>
  <c r="G83" i="1"/>
  <c r="G84" i="1"/>
  <c r="G85" i="1"/>
  <c r="G86" i="1"/>
  <c r="G87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 l="1"/>
  <c r="G46" i="1" l="1"/>
  <c r="G49" i="1"/>
  <c r="G48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50" i="1" l="1"/>
</calcChain>
</file>

<file path=xl/sharedStrings.xml><?xml version="1.0" encoding="utf-8"?>
<sst xmlns="http://schemas.openxmlformats.org/spreadsheetml/2006/main" count="240" uniqueCount="168">
  <si>
    <t>ID</t>
  </si>
  <si>
    <t>Name</t>
  </si>
  <si>
    <t>Quantity</t>
  </si>
  <si>
    <t>Price</t>
  </si>
  <si>
    <t>BOM_Manufacturer</t>
  </si>
  <si>
    <t>ESPRESSIF</t>
  </si>
  <si>
    <t>C95209</t>
  </si>
  <si>
    <t>10k</t>
  </si>
  <si>
    <t>UniOhm</t>
  </si>
  <si>
    <t>C128781</t>
  </si>
  <si>
    <t>SKSCLAE010</t>
  </si>
  <si>
    <t>ALPS Electric</t>
  </si>
  <si>
    <t>C130445</t>
  </si>
  <si>
    <t>CP2104-F03-GM</t>
  </si>
  <si>
    <t>SILICON LABS</t>
  </si>
  <si>
    <t>C47742</t>
  </si>
  <si>
    <t>10uF</t>
  </si>
  <si>
    <t>MuRata</t>
  </si>
  <si>
    <t>C86277</t>
  </si>
  <si>
    <t>MMBT2222A</t>
  </si>
  <si>
    <t>SK</t>
  </si>
  <si>
    <t>C171740</t>
  </si>
  <si>
    <t>MCP73831T-2ATI/OT</t>
  </si>
  <si>
    <t>MICROCHIP</t>
  </si>
  <si>
    <t>C14879</t>
  </si>
  <si>
    <t>4.7k</t>
  </si>
  <si>
    <t>C148464</t>
  </si>
  <si>
    <t>SMD BUZZERMLT-7525</t>
  </si>
  <si>
    <t>HNDZ</t>
  </si>
  <si>
    <t>C95299</t>
  </si>
  <si>
    <t>1N4148W</t>
  </si>
  <si>
    <t>PANJIT</t>
  </si>
  <si>
    <t>C116002</t>
  </si>
  <si>
    <t>MMBT3904</t>
  </si>
  <si>
    <t>FMS</t>
  </si>
  <si>
    <t>C163254</t>
  </si>
  <si>
    <t>1K</t>
  </si>
  <si>
    <t>C25585</t>
  </si>
  <si>
    <t>Micro USB-B 5P-Female-SMT_C40940</t>
  </si>
  <si>
    <t>ValuePro</t>
  </si>
  <si>
    <t>C40940</t>
  </si>
  <si>
    <t>TLV73333PDBVR</t>
  </si>
  <si>
    <t>TI</t>
  </si>
  <si>
    <t>C134139</t>
  </si>
  <si>
    <t>47uF</t>
  </si>
  <si>
    <t>FH</t>
  </si>
  <si>
    <t>C178330</t>
  </si>
  <si>
    <t>1uF</t>
  </si>
  <si>
    <t>C157684</t>
  </si>
  <si>
    <t>CONN_PERIPHERAL</t>
  </si>
  <si>
    <t>BOOMELE</t>
  </si>
  <si>
    <t>C68234</t>
  </si>
  <si>
    <t>CONN_ESP</t>
  </si>
  <si>
    <t>LTST-S270KGKT</t>
  </si>
  <si>
    <t>LITEON</t>
  </si>
  <si>
    <t>C125113</t>
  </si>
  <si>
    <t>100k</t>
  </si>
  <si>
    <t>C133733</t>
  </si>
  <si>
    <t>K3-1293S-E2</t>
  </si>
  <si>
    <t>C145852</t>
  </si>
  <si>
    <t>Header-Male-2.54_1x4</t>
  </si>
  <si>
    <t>Ckmtw</t>
  </si>
  <si>
    <t>C124378</t>
  </si>
  <si>
    <t>DMG3415U-7</t>
  </si>
  <si>
    <t>Diodes Incorporated</t>
  </si>
  <si>
    <t>C96616</t>
  </si>
  <si>
    <t>MBR120LSF</t>
  </si>
  <si>
    <t>C130880</t>
  </si>
  <si>
    <t>DWM1000 UWB Module</t>
  </si>
  <si>
    <t>Decawave</t>
  </si>
  <si>
    <t>Jing Extension of the Electronic Co.</t>
  </si>
  <si>
    <t>Unit Price</t>
  </si>
  <si>
    <t>ATMEGA32U4-AU</t>
  </si>
  <si>
    <t>C44854</t>
  </si>
  <si>
    <t>1uF(105)</t>
  </si>
  <si>
    <t>C108463</t>
  </si>
  <si>
    <t>100nF(104)</t>
  </si>
  <si>
    <t>C70615</t>
  </si>
  <si>
    <t>22pF</t>
  </si>
  <si>
    <t>CD1206-S01575</t>
  </si>
  <si>
    <t>C75465</t>
  </si>
  <si>
    <t>10KΩ</t>
  </si>
  <si>
    <t>C89600</t>
  </si>
  <si>
    <t>C171210</t>
  </si>
  <si>
    <t>micro 5P 5.9 M</t>
  </si>
  <si>
    <t>C40939</t>
  </si>
  <si>
    <t>led Green</t>
  </si>
  <si>
    <t>3528 Red LED</t>
  </si>
  <si>
    <t>FC-A2012BK-470H2</t>
  </si>
  <si>
    <t>C17313</t>
  </si>
  <si>
    <t>C136461</t>
  </si>
  <si>
    <t>10nF(103)</t>
  </si>
  <si>
    <t>8.2nH</t>
  </si>
  <si>
    <t>C87541</t>
  </si>
  <si>
    <t>2.7nH</t>
  </si>
  <si>
    <t>C258490</t>
  </si>
  <si>
    <t>3.9nH</t>
  </si>
  <si>
    <t>C258488</t>
  </si>
  <si>
    <t>1.8pF</t>
  </si>
  <si>
    <t>C76903</t>
  </si>
  <si>
    <t>1MΩ</t>
  </si>
  <si>
    <t>C26087</t>
  </si>
  <si>
    <t>C258503</t>
  </si>
  <si>
    <t>C49036</t>
  </si>
  <si>
    <t>C253372</t>
  </si>
  <si>
    <t>22uF</t>
  </si>
  <si>
    <t>Walsin Tech Corp</t>
  </si>
  <si>
    <t>C143639</t>
  </si>
  <si>
    <t>Yangxing Tech</t>
  </si>
  <si>
    <t>C75560</t>
  </si>
  <si>
    <t>C185806</t>
  </si>
  <si>
    <t>C136487</t>
  </si>
  <si>
    <t>Total Price</t>
  </si>
  <si>
    <t>Part Number</t>
  </si>
  <si>
    <t>8MHz</t>
  </si>
  <si>
    <t>ESP32-D0WDQ6</t>
  </si>
  <si>
    <t>Rectangular Connectors</t>
  </si>
  <si>
    <t xml:space="preserve">ATmega </t>
  </si>
  <si>
    <t>FENGHUA</t>
  </si>
  <si>
    <t>Samsung Electro-Mechanics</t>
  </si>
  <si>
    <t xml:space="preserve">Bourns Inc. </t>
  </si>
  <si>
    <t xml:space="preserve">Murata Electronics </t>
  </si>
  <si>
    <t>Foshan NationStar Optoelectronics</t>
  </si>
  <si>
    <t>1479-1002-1-ND</t>
  </si>
  <si>
    <t>Manufacturer</t>
  </si>
  <si>
    <t>Revenue</t>
  </si>
  <si>
    <t>Total</t>
  </si>
  <si>
    <t>Unit</t>
  </si>
  <si>
    <t>MOSFET N-Ch. 50V 500mA AEC-Q101</t>
  </si>
  <si>
    <t>DMN53D0LQ-7</t>
  </si>
  <si>
    <t>Diodes Inc.</t>
  </si>
  <si>
    <t>Microchip Technology</t>
  </si>
  <si>
    <t xml:space="preserve">MIC5350-SMYMT-TR </t>
  </si>
  <si>
    <t>Beacon</t>
  </si>
  <si>
    <t xml:space="preserve">Item </t>
  </si>
  <si>
    <t>PM33</t>
  </si>
  <si>
    <t>ESP32</t>
  </si>
  <si>
    <t>Injection Molding</t>
  </si>
  <si>
    <t>MOSFET N-Ch. 50V 500mA</t>
  </si>
  <si>
    <t>Linear Voltage Regulator IC 2 Output 300mA</t>
  </si>
  <si>
    <t>Linear Voltage Regulator IC 300mA</t>
  </si>
  <si>
    <t>KBPB-E002</t>
  </si>
  <si>
    <t>Kingberry</t>
  </si>
  <si>
    <t>5v 10000mAh lithium polymer battery rechargable</t>
  </si>
  <si>
    <t>PCB</t>
  </si>
  <si>
    <t>KCD4</t>
  </si>
  <si>
    <t>Haifei</t>
  </si>
  <si>
    <t>10k Resistor</t>
  </si>
  <si>
    <t>22uF Capacitor</t>
  </si>
  <si>
    <t xml:space="preserve">30A 250VAC 1E4 kcd4 t120/55 Rocker Switch </t>
  </si>
  <si>
    <t>Tag</t>
  </si>
  <si>
    <t>DWM1000  Module</t>
  </si>
  <si>
    <t xml:space="preserve">3.3V 1500mAh Rechargeable Battery </t>
  </si>
  <si>
    <t xml:space="preserve">5V 10000mAh Rechargeable Battery </t>
  </si>
  <si>
    <t>3.7V 103048 1500mah Rechargeable Battery</t>
  </si>
  <si>
    <t>Wonzer</t>
  </si>
  <si>
    <t xml:space="preserve">ESP32 </t>
  </si>
  <si>
    <t>DWM1000</t>
  </si>
  <si>
    <t>MSIC</t>
  </si>
  <si>
    <t>TP4056 Li-ion Battery Charger IC</t>
  </si>
  <si>
    <t>TP</t>
  </si>
  <si>
    <t>SOP-8</t>
  </si>
  <si>
    <t xml:space="preserve">30A 250VAC 1E4 Rocker Switch </t>
  </si>
  <si>
    <t>Gamma</t>
  </si>
  <si>
    <t>Variable Cost</t>
  </si>
  <si>
    <t>Total Cost</t>
  </si>
  <si>
    <t>Fixed Cost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</si>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</sst>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&quot;$&quot;#,##0.00"/>
    <numFmt numFmtId="166" formatCode="_-&quot;$&quot;* #,##0.000_-;\-&quot;$&quot;* #,##0.000_-;_-&quot;$&quot;* &quot;-&quot;???_-;_-@_-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610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4" fillId="2" borderId="0" xfId="2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/>
    <xf numFmtId="4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4"/>
    <xf numFmtId="165" fontId="2" fillId="0" borderId="0" xfId="4" applyNumberFormat="1"/>
    <xf numFmtId="165" fontId="8" fillId="0" borderId="0" xfId="4" applyNumberFormat="1" applyFont="1"/>
    <xf numFmtId="0" fontId="9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/>
    <xf numFmtId="166" fontId="9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0" fontId="10" fillId="0" borderId="0" xfId="0" applyFont="1"/>
    <xf numFmtId="164" fontId="10" fillId="0" borderId="0" xfId="1" applyNumberFormat="1" applyFont="1"/>
    <xf numFmtId="0" fontId="10" fillId="0" borderId="0" xfId="0" applyFont="1" applyAlignment="1">
      <alignment horizontal="left"/>
    </xf>
    <xf numFmtId="49" fontId="0" fillId="0" borderId="0" xfId="0" applyNumberFormat="1"/>
    <xf numFmtId="44" fontId="10" fillId="0" borderId="0" xfId="1" applyFont="1"/>
    <xf numFmtId="164" fontId="10" fillId="0" borderId="0" xfId="0" applyNumberFormat="1" applyFont="1"/>
    <xf numFmtId="0" fontId="7" fillId="3" borderId="0" xfId="3"/>
    <xf numFmtId="44" fontId="9" fillId="0" borderId="0" xfId="0" applyNumberFormat="1" applyFont="1"/>
    <xf numFmtId="0" fontId="7" fillId="3" borderId="0" xfId="3" applyAlignment="1">
      <alignment horizontal="right"/>
    </xf>
    <xf numFmtId="164" fontId="9" fillId="0" borderId="0" xfId="0" applyNumberFormat="1" applyFont="1"/>
    <xf numFmtId="165" fontId="4" fillId="2" borderId="0" xfId="2" applyNumberFormat="1"/>
    <xf numFmtId="0" fontId="1" fillId="0" borderId="0" xfId="4" applyFont="1"/>
    <xf numFmtId="165" fontId="1" fillId="0" borderId="0" xfId="4" applyNumberFormat="1" applyFont="1"/>
    <xf numFmtId="0" fontId="8" fillId="0" borderId="0" xfId="4" applyFont="1"/>
    <xf numFmtId="8" fontId="12" fillId="0" borderId="0" xfId="0" applyNumberFormat="1" applyFont="1"/>
    <xf numFmtId="0" fontId="9" fillId="0" borderId="0" xfId="0" applyFont="1" applyAlignment="1">
      <alignment horizontal="right"/>
    </xf>
    <xf numFmtId="0" fontId="11" fillId="2" borderId="0" xfId="2" applyFont="1" applyAlignment="1">
      <alignment horizontal="left"/>
    </xf>
  </cellXfs>
  <cellStyles count="5">
    <cellStyle name="Bad" xfId="3" builtinId="27"/>
    <cellStyle name="Currency" xfId="1" builtinId="4"/>
    <cellStyle name="Good" xfId="2" builtinId="26"/>
    <cellStyle name="Normal" xfId="0" builtinId="0"/>
    <cellStyle name="Normal 2" xf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 sz="2400" b="1">
                <a:solidFill>
                  <a:sysClr val="windowText" lastClr="000000"/>
                </a:solidFill>
              </a:rPr>
              <a:t>Gamma</a:t>
            </a:r>
            <a:r>
              <a:rPr lang="en-CA" sz="2400" b="1" baseline="0">
                <a:solidFill>
                  <a:sysClr val="windowText" lastClr="000000"/>
                </a:solidFill>
              </a:rPr>
              <a:t> BEP</a:t>
            </a:r>
            <a:r>
              <a:rPr lang="en-CA" sz="2400" b="1">
                <a:solidFill>
                  <a:sysClr val="windowText" lastClr="000000"/>
                </a:solidFill>
              </a:rPr>
              <a:t> Calculation</a:t>
            </a:r>
          </a:p>
        </c:rich>
      </c:tx>
      <c:layout>
        <c:manualLayout>
          <c:xMode val="edge"/>
          <c:yMode val="edge"/>
          <c:x val="0.3586457617537599"/>
          <c:y val="2.124984376952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2534563083543E-2"/>
          <c:y val="0.11292938382702163"/>
          <c:w val="0.91032187429733813"/>
          <c:h val="0.76738157730283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Gamma_BEP!$D$2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Gamma_BEP!$A$3:$A$14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1.6819999999999999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Gamma_BEP!$D$3:$D$14</c:f>
              <c:numCache>
                <c:formatCode>"$"#,##0.00</c:formatCode>
                <c:ptCount val="12"/>
                <c:pt idx="0">
                  <c:v>1000</c:v>
                </c:pt>
                <c:pt idx="1">
                  <c:v>2128.25</c:v>
                </c:pt>
                <c:pt idx="2">
                  <c:v>2897.7165</c:v>
                </c:pt>
                <c:pt idx="3">
                  <c:v>3256.5</c:v>
                </c:pt>
                <c:pt idx="4">
                  <c:v>4384.75</c:v>
                </c:pt>
                <c:pt idx="5">
                  <c:v>5513</c:v>
                </c:pt>
                <c:pt idx="6">
                  <c:v>6641.25</c:v>
                </c:pt>
                <c:pt idx="7">
                  <c:v>7769.5</c:v>
                </c:pt>
                <c:pt idx="8">
                  <c:v>8897.75</c:v>
                </c:pt>
                <c:pt idx="9">
                  <c:v>10026</c:v>
                </c:pt>
                <c:pt idx="10">
                  <c:v>11154.25</c:v>
                </c:pt>
                <c:pt idx="11">
                  <c:v>12282.5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B-4B19-BE9E-EFCCAF42CF8A}"/>
            </c:ext>
          </c:extLst>
        </c:ser>
        <c:ser>
          <c:idx val="1"/>
          <c:order val="1"/>
          <c:tx>
            <c:strRef>
              <c:f>Gamma_BEP!$E$2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351B-4B19-BE9E-EFCCAF42CF8A}"/>
              </c:ext>
            </c:extLst>
          </c:dPt>
          <c:xVal>
            <c:numRef>
              <c:f>Gamma_BEP!$A$3:$A$14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1.6819999999999999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Gamma_BEP!$E$3:$E$14</c:f>
              <c:numCache>
                <c:formatCode>"$"#,##0.00</c:formatCode>
                <c:ptCount val="12"/>
                <c:pt idx="0">
                  <c:v>0</c:v>
                </c:pt>
                <c:pt idx="1">
                  <c:v>1722.81</c:v>
                </c:pt>
                <c:pt idx="2">
                  <c:v>2897.7664199999999</c:v>
                </c:pt>
                <c:pt idx="3">
                  <c:v>3445.62</c:v>
                </c:pt>
                <c:pt idx="4">
                  <c:v>5168.43</c:v>
                </c:pt>
                <c:pt idx="5">
                  <c:v>6891.24</c:v>
                </c:pt>
                <c:pt idx="6">
                  <c:v>8614.0499999999993</c:v>
                </c:pt>
                <c:pt idx="7">
                  <c:v>10336.86</c:v>
                </c:pt>
                <c:pt idx="8">
                  <c:v>12059.67</c:v>
                </c:pt>
                <c:pt idx="9">
                  <c:v>13782.48</c:v>
                </c:pt>
                <c:pt idx="10">
                  <c:v>15505.289999999999</c:v>
                </c:pt>
                <c:pt idx="11">
                  <c:v>17228.099999999999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B-4B19-BE9E-EFCCAF42CF8A}"/>
            </c:ext>
          </c:extLst>
        </c:ser>
        <c:ser>
          <c:idx val="2"/>
          <c:order val="2"/>
          <c:tx>
            <c:strRef>
              <c:f>Gamma_BEP!$B$2</c:f>
              <c:strCache>
                <c:ptCount val="1"/>
                <c:pt idx="0">
                  <c:v>Fixed Cost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Gamma_BEP!$A$3:$A$14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1.6819999999999999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Gamma_BEP!$B$3:$B$14</c:f>
              <c:numCache>
                <c:formatCode>"$"#,##0.00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B-4B19-BE9E-EFCCAF42CF8A}"/>
            </c:ext>
          </c:extLst>
        </c:ser>
        <c:ser>
          <c:idx val="3"/>
          <c:order val="3"/>
          <c:tx>
            <c:v>BEP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761997524528811E-2"/>
                  <c:y val="-6.8824396950381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BEP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51B-4B19-BE9E-EFCCAF42C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Gamma_BEP!$A$5</c:f>
              <c:numCache>
                <c:formatCode>General</c:formatCode>
                <c:ptCount val="1"/>
                <c:pt idx="0">
                  <c:v>1.6819999999999999</c:v>
                </c:pt>
              </c:numCache>
            </c:numRef>
          </c:xVal>
          <c:yVal>
            <c:numRef>
              <c:f>Gamma_BEP!$E$5</c:f>
              <c:numCache>
                <c:formatCode>"$"#,##0.00</c:formatCode>
                <c:ptCount val="1"/>
                <c:pt idx="0">
                  <c:v>2897.7664199999999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B-4B19-BE9E-EFCCAF42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75408"/>
        <c:axId val="1832374992"/>
      </c:scatterChart>
      <c:valAx>
        <c:axId val="183237540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# of Units </a:t>
                </a:r>
              </a:p>
            </c:rich>
          </c:tx>
          <c:layout>
            <c:manualLayout>
              <c:xMode val="edge"/>
              <c:yMode val="edge"/>
              <c:x val="0.4618541492602814"/>
              <c:y val="0.94988287128928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2374992"/>
        <c:crosses val="autoZero"/>
        <c:crossBetween val="midCat"/>
        <c:majorUnit val="1"/>
        <c:minorUnit val="0.5"/>
      </c:valAx>
      <c:valAx>
        <c:axId val="183237499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23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38251283441472"/>
          <c:y val="2.0777804436495299E-2"/>
          <c:w val="0.21823241270181504"/>
          <c:h val="7.3632007910368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 sz="2000" b="1">
                <a:solidFill>
                  <a:sysClr val="windowText" lastClr="000000"/>
                </a:solidFill>
              </a:rPr>
              <a:t>Mass Production</a:t>
            </a:r>
            <a:r>
              <a:rPr lang="en-CA" sz="2000" b="1" baseline="0">
                <a:solidFill>
                  <a:sysClr val="windowText" lastClr="000000"/>
                </a:solidFill>
              </a:rPr>
              <a:t> BEP</a:t>
            </a:r>
            <a:r>
              <a:rPr lang="en-CA" sz="2000" b="1">
                <a:solidFill>
                  <a:sysClr val="windowText" lastClr="000000"/>
                </a:solidFill>
              </a:rPr>
              <a:t> Calculation</a:t>
            </a:r>
          </a:p>
        </c:rich>
      </c:tx>
      <c:layout>
        <c:manualLayout>
          <c:xMode val="edge"/>
          <c:yMode val="edge"/>
          <c:x val="0.33943038945592163"/>
          <c:y val="2.548264800233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63538082719831E-2"/>
          <c:y val="0.10234737324501104"/>
          <c:w val="0.89848176987392836"/>
          <c:h val="0.77796358788484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MP_BEP!$D$2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MP_BEP!$A$3:$A$83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MP_BEP!$D$3:$D$83</c:f>
              <c:numCache>
                <c:formatCode>"$"#,##0.00</c:formatCode>
                <c:ptCount val="81"/>
                <c:pt idx="0">
                  <c:v>24237.96</c:v>
                </c:pt>
                <c:pt idx="1">
                  <c:v>24575.86</c:v>
                </c:pt>
                <c:pt idx="2">
                  <c:v>24913.759999999998</c:v>
                </c:pt>
                <c:pt idx="3">
                  <c:v>25251.66</c:v>
                </c:pt>
                <c:pt idx="4">
                  <c:v>25589.559999999998</c:v>
                </c:pt>
                <c:pt idx="5">
                  <c:v>25927.46</c:v>
                </c:pt>
                <c:pt idx="6">
                  <c:v>26265.360000000001</c:v>
                </c:pt>
                <c:pt idx="7">
                  <c:v>26603.26</c:v>
                </c:pt>
                <c:pt idx="8">
                  <c:v>26941.16</c:v>
                </c:pt>
                <c:pt idx="9">
                  <c:v>27279.059999999998</c:v>
                </c:pt>
                <c:pt idx="10">
                  <c:v>27616.959999999999</c:v>
                </c:pt>
                <c:pt idx="11">
                  <c:v>27954.86</c:v>
                </c:pt>
                <c:pt idx="12">
                  <c:v>28292.76</c:v>
                </c:pt>
                <c:pt idx="13">
                  <c:v>28630.66</c:v>
                </c:pt>
                <c:pt idx="14">
                  <c:v>28968.559999999998</c:v>
                </c:pt>
                <c:pt idx="15">
                  <c:v>29306.46</c:v>
                </c:pt>
                <c:pt idx="16">
                  <c:v>29644.36</c:v>
                </c:pt>
                <c:pt idx="17">
                  <c:v>29982.26</c:v>
                </c:pt>
                <c:pt idx="18">
                  <c:v>30320.16</c:v>
                </c:pt>
                <c:pt idx="19">
                  <c:v>30658.059999999998</c:v>
                </c:pt>
                <c:pt idx="20">
                  <c:v>30995.96</c:v>
                </c:pt>
                <c:pt idx="21">
                  <c:v>31333.86</c:v>
                </c:pt>
                <c:pt idx="22">
                  <c:v>31671.759999999998</c:v>
                </c:pt>
                <c:pt idx="23">
                  <c:v>32009.66</c:v>
                </c:pt>
                <c:pt idx="24">
                  <c:v>32347.559999999998</c:v>
                </c:pt>
                <c:pt idx="25">
                  <c:v>32685.46</c:v>
                </c:pt>
                <c:pt idx="26">
                  <c:v>33023.360000000001</c:v>
                </c:pt>
                <c:pt idx="27">
                  <c:v>33361.259999999995</c:v>
                </c:pt>
                <c:pt idx="28">
                  <c:v>33699.159999999996</c:v>
                </c:pt>
                <c:pt idx="29">
                  <c:v>34037.06</c:v>
                </c:pt>
                <c:pt idx="30">
                  <c:v>34374.959999999999</c:v>
                </c:pt>
                <c:pt idx="31">
                  <c:v>34712.86</c:v>
                </c:pt>
                <c:pt idx="32">
                  <c:v>35050.759999999995</c:v>
                </c:pt>
                <c:pt idx="33">
                  <c:v>35388.659999999996</c:v>
                </c:pt>
                <c:pt idx="34">
                  <c:v>35726.559999999998</c:v>
                </c:pt>
                <c:pt idx="35">
                  <c:v>36064.46</c:v>
                </c:pt>
                <c:pt idx="36">
                  <c:v>36402.36</c:v>
                </c:pt>
                <c:pt idx="37">
                  <c:v>36740.259999999995</c:v>
                </c:pt>
                <c:pt idx="38">
                  <c:v>37078.159999999996</c:v>
                </c:pt>
                <c:pt idx="39">
                  <c:v>37416.06</c:v>
                </c:pt>
                <c:pt idx="40">
                  <c:v>37753.96</c:v>
                </c:pt>
                <c:pt idx="41">
                  <c:v>38091.86</c:v>
                </c:pt>
                <c:pt idx="42">
                  <c:v>38429.759999999995</c:v>
                </c:pt>
                <c:pt idx="43">
                  <c:v>38767.659999999996</c:v>
                </c:pt>
                <c:pt idx="44">
                  <c:v>39105.56</c:v>
                </c:pt>
                <c:pt idx="45">
                  <c:v>39443.46</c:v>
                </c:pt>
                <c:pt idx="46">
                  <c:v>39781.360000000001</c:v>
                </c:pt>
                <c:pt idx="47">
                  <c:v>40119.259999999995</c:v>
                </c:pt>
                <c:pt idx="48">
                  <c:v>40457.159999999996</c:v>
                </c:pt>
                <c:pt idx="49">
                  <c:v>40795.06</c:v>
                </c:pt>
                <c:pt idx="50">
                  <c:v>41132.959999999999</c:v>
                </c:pt>
                <c:pt idx="51">
                  <c:v>41470.86</c:v>
                </c:pt>
                <c:pt idx="52">
                  <c:v>41808.759999999995</c:v>
                </c:pt>
                <c:pt idx="53">
                  <c:v>42146.659999999996</c:v>
                </c:pt>
                <c:pt idx="54">
                  <c:v>42484.56</c:v>
                </c:pt>
                <c:pt idx="55">
                  <c:v>42822.46</c:v>
                </c:pt>
                <c:pt idx="56">
                  <c:v>43160.36</c:v>
                </c:pt>
                <c:pt idx="57">
                  <c:v>43498.259999999995</c:v>
                </c:pt>
                <c:pt idx="58">
                  <c:v>43836.159999999996</c:v>
                </c:pt>
                <c:pt idx="59">
                  <c:v>44174.06</c:v>
                </c:pt>
                <c:pt idx="60">
                  <c:v>44511.96</c:v>
                </c:pt>
                <c:pt idx="61">
                  <c:v>44849.86</c:v>
                </c:pt>
                <c:pt idx="62">
                  <c:v>45187.759999999995</c:v>
                </c:pt>
                <c:pt idx="63">
                  <c:v>45525.659999999996</c:v>
                </c:pt>
                <c:pt idx="64">
                  <c:v>45863.56</c:v>
                </c:pt>
                <c:pt idx="65">
                  <c:v>46201.46</c:v>
                </c:pt>
                <c:pt idx="66">
                  <c:v>46539.360000000001</c:v>
                </c:pt>
                <c:pt idx="67">
                  <c:v>46877.259999999995</c:v>
                </c:pt>
                <c:pt idx="68">
                  <c:v>47215.159999999996</c:v>
                </c:pt>
                <c:pt idx="69">
                  <c:v>47553.06</c:v>
                </c:pt>
                <c:pt idx="70">
                  <c:v>47890.96</c:v>
                </c:pt>
                <c:pt idx="71">
                  <c:v>48228.86</c:v>
                </c:pt>
                <c:pt idx="72">
                  <c:v>48566.759999999995</c:v>
                </c:pt>
                <c:pt idx="73">
                  <c:v>48904.659999999996</c:v>
                </c:pt>
                <c:pt idx="74">
                  <c:v>49242.559999999998</c:v>
                </c:pt>
                <c:pt idx="75">
                  <c:v>49580.46</c:v>
                </c:pt>
                <c:pt idx="76">
                  <c:v>49918.36</c:v>
                </c:pt>
                <c:pt idx="77">
                  <c:v>50256.259999999995</c:v>
                </c:pt>
                <c:pt idx="78">
                  <c:v>50594.159999999996</c:v>
                </c:pt>
                <c:pt idx="79">
                  <c:v>50932.06</c:v>
                </c:pt>
                <c:pt idx="80">
                  <c:v>51269.96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0-49B3-8425-B29812071B2E}"/>
            </c:ext>
          </c:extLst>
        </c:ser>
        <c:ser>
          <c:idx val="1"/>
          <c:order val="1"/>
          <c:tx>
            <c:strRef>
              <c:f>MP_BEP!$E$2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MP_BEP!$A$3:$A$83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MP_BEP!$E$3:$E$83</c:f>
              <c:numCache>
                <c:formatCode>"$"#,##0.00</c:formatCode>
                <c:ptCount val="81"/>
                <c:pt idx="0">
                  <c:v>0</c:v>
                </c:pt>
                <c:pt idx="1">
                  <c:v>734.88</c:v>
                </c:pt>
                <c:pt idx="2">
                  <c:v>1469.76</c:v>
                </c:pt>
                <c:pt idx="3">
                  <c:v>2204.64</c:v>
                </c:pt>
                <c:pt idx="4">
                  <c:v>2939.52</c:v>
                </c:pt>
                <c:pt idx="5">
                  <c:v>3674.4</c:v>
                </c:pt>
                <c:pt idx="6">
                  <c:v>4409.28</c:v>
                </c:pt>
                <c:pt idx="7">
                  <c:v>5144.16</c:v>
                </c:pt>
                <c:pt idx="8">
                  <c:v>5879.04</c:v>
                </c:pt>
                <c:pt idx="9">
                  <c:v>6613.92</c:v>
                </c:pt>
                <c:pt idx="10">
                  <c:v>7348.8</c:v>
                </c:pt>
                <c:pt idx="11">
                  <c:v>8083.68</c:v>
                </c:pt>
                <c:pt idx="12">
                  <c:v>8818.56</c:v>
                </c:pt>
                <c:pt idx="13">
                  <c:v>9553.44</c:v>
                </c:pt>
                <c:pt idx="14">
                  <c:v>10288.32</c:v>
                </c:pt>
                <c:pt idx="15">
                  <c:v>11023.2</c:v>
                </c:pt>
                <c:pt idx="16">
                  <c:v>11758.08</c:v>
                </c:pt>
                <c:pt idx="17">
                  <c:v>12492.96</c:v>
                </c:pt>
                <c:pt idx="18">
                  <c:v>13227.84</c:v>
                </c:pt>
                <c:pt idx="19">
                  <c:v>13962.72</c:v>
                </c:pt>
                <c:pt idx="20">
                  <c:v>14697.6</c:v>
                </c:pt>
                <c:pt idx="21">
                  <c:v>15432.48</c:v>
                </c:pt>
                <c:pt idx="22">
                  <c:v>16167.36</c:v>
                </c:pt>
                <c:pt idx="23">
                  <c:v>16902.240000000002</c:v>
                </c:pt>
                <c:pt idx="24">
                  <c:v>17637.12</c:v>
                </c:pt>
                <c:pt idx="25">
                  <c:v>18372</c:v>
                </c:pt>
                <c:pt idx="26">
                  <c:v>19106.88</c:v>
                </c:pt>
                <c:pt idx="27">
                  <c:v>19841.759999999998</c:v>
                </c:pt>
                <c:pt idx="28">
                  <c:v>20576.64</c:v>
                </c:pt>
                <c:pt idx="29">
                  <c:v>21311.52</c:v>
                </c:pt>
                <c:pt idx="30">
                  <c:v>22046.400000000001</c:v>
                </c:pt>
                <c:pt idx="31">
                  <c:v>22781.279999999999</c:v>
                </c:pt>
                <c:pt idx="32">
                  <c:v>23516.16</c:v>
                </c:pt>
                <c:pt idx="33">
                  <c:v>24251.040000000001</c:v>
                </c:pt>
                <c:pt idx="34">
                  <c:v>24985.919999999998</c:v>
                </c:pt>
                <c:pt idx="35">
                  <c:v>25720.799999999999</c:v>
                </c:pt>
                <c:pt idx="36">
                  <c:v>26455.68</c:v>
                </c:pt>
                <c:pt idx="37">
                  <c:v>27190.560000000001</c:v>
                </c:pt>
                <c:pt idx="38">
                  <c:v>27925.439999999999</c:v>
                </c:pt>
                <c:pt idx="39">
                  <c:v>28660.32</c:v>
                </c:pt>
                <c:pt idx="40">
                  <c:v>29395.200000000001</c:v>
                </c:pt>
                <c:pt idx="41">
                  <c:v>30130.079999999998</c:v>
                </c:pt>
                <c:pt idx="42">
                  <c:v>30864.959999999999</c:v>
                </c:pt>
                <c:pt idx="43">
                  <c:v>31599.84</c:v>
                </c:pt>
                <c:pt idx="44">
                  <c:v>32334.720000000001</c:v>
                </c:pt>
                <c:pt idx="45">
                  <c:v>33069.599999999999</c:v>
                </c:pt>
                <c:pt idx="46">
                  <c:v>33804.480000000003</c:v>
                </c:pt>
                <c:pt idx="47">
                  <c:v>34539.360000000001</c:v>
                </c:pt>
                <c:pt idx="48">
                  <c:v>35274.239999999998</c:v>
                </c:pt>
                <c:pt idx="49">
                  <c:v>36009.120000000003</c:v>
                </c:pt>
                <c:pt idx="50">
                  <c:v>36744</c:v>
                </c:pt>
                <c:pt idx="51">
                  <c:v>37478.879999999997</c:v>
                </c:pt>
                <c:pt idx="52">
                  <c:v>38213.760000000002</c:v>
                </c:pt>
                <c:pt idx="53">
                  <c:v>38948.639999999999</c:v>
                </c:pt>
                <c:pt idx="54">
                  <c:v>39683.519999999997</c:v>
                </c:pt>
                <c:pt idx="55">
                  <c:v>40418.400000000001</c:v>
                </c:pt>
                <c:pt idx="56">
                  <c:v>41153.279999999999</c:v>
                </c:pt>
                <c:pt idx="57">
                  <c:v>41888.159999999996</c:v>
                </c:pt>
                <c:pt idx="58">
                  <c:v>42623.040000000001</c:v>
                </c:pt>
                <c:pt idx="59">
                  <c:v>43357.919999999998</c:v>
                </c:pt>
                <c:pt idx="60">
                  <c:v>44092.800000000003</c:v>
                </c:pt>
                <c:pt idx="61">
                  <c:v>44827.68</c:v>
                </c:pt>
                <c:pt idx="62">
                  <c:v>45562.559999999998</c:v>
                </c:pt>
                <c:pt idx="63">
                  <c:v>46297.440000000002</c:v>
                </c:pt>
                <c:pt idx="64">
                  <c:v>47032.32</c:v>
                </c:pt>
                <c:pt idx="65">
                  <c:v>47767.199999999997</c:v>
                </c:pt>
                <c:pt idx="66">
                  <c:v>48502.080000000002</c:v>
                </c:pt>
                <c:pt idx="67">
                  <c:v>49236.959999999999</c:v>
                </c:pt>
                <c:pt idx="68">
                  <c:v>49971.839999999997</c:v>
                </c:pt>
                <c:pt idx="69">
                  <c:v>50706.720000000001</c:v>
                </c:pt>
                <c:pt idx="70">
                  <c:v>51441.599999999999</c:v>
                </c:pt>
                <c:pt idx="71">
                  <c:v>52176.480000000003</c:v>
                </c:pt>
                <c:pt idx="72">
                  <c:v>52911.360000000001</c:v>
                </c:pt>
                <c:pt idx="73">
                  <c:v>53646.239999999998</c:v>
                </c:pt>
                <c:pt idx="74">
                  <c:v>54381.120000000003</c:v>
                </c:pt>
                <c:pt idx="75">
                  <c:v>55116</c:v>
                </c:pt>
                <c:pt idx="76">
                  <c:v>55850.879999999997</c:v>
                </c:pt>
                <c:pt idx="77">
                  <c:v>56585.760000000002</c:v>
                </c:pt>
                <c:pt idx="78">
                  <c:v>57320.639999999999</c:v>
                </c:pt>
                <c:pt idx="79">
                  <c:v>58055.519999999997</c:v>
                </c:pt>
                <c:pt idx="80">
                  <c:v>58790.400000000001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0-49B3-8425-B29812071B2E}"/>
            </c:ext>
          </c:extLst>
        </c:ser>
        <c:ser>
          <c:idx val="2"/>
          <c:order val="2"/>
          <c:tx>
            <c:strRef>
              <c:f>MP_BEP!$B$2</c:f>
              <c:strCache>
                <c:ptCount val="1"/>
                <c:pt idx="0">
                  <c:v>Fixed Cost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MP_BEP!$A$3:$A$83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MP_BEP!$B$3:$B$83</c:f>
              <c:numCache>
                <c:formatCode>"$"#,##0.00_);[Red]\("$"#,##0.00\)</c:formatCode>
                <c:ptCount val="81"/>
                <c:pt idx="0">
                  <c:v>24237.96</c:v>
                </c:pt>
                <c:pt idx="1">
                  <c:v>24237.96</c:v>
                </c:pt>
                <c:pt idx="2">
                  <c:v>24237.96</c:v>
                </c:pt>
                <c:pt idx="3">
                  <c:v>24237.96</c:v>
                </c:pt>
                <c:pt idx="4">
                  <c:v>24237.96</c:v>
                </c:pt>
                <c:pt idx="5">
                  <c:v>24237.96</c:v>
                </c:pt>
                <c:pt idx="6">
                  <c:v>24237.96</c:v>
                </c:pt>
                <c:pt idx="7">
                  <c:v>24237.96</c:v>
                </c:pt>
                <c:pt idx="8">
                  <c:v>24237.96</c:v>
                </c:pt>
                <c:pt idx="9">
                  <c:v>24237.96</c:v>
                </c:pt>
                <c:pt idx="10">
                  <c:v>24237.96</c:v>
                </c:pt>
                <c:pt idx="11">
                  <c:v>24237.96</c:v>
                </c:pt>
                <c:pt idx="12">
                  <c:v>24237.96</c:v>
                </c:pt>
                <c:pt idx="13">
                  <c:v>24237.96</c:v>
                </c:pt>
                <c:pt idx="14">
                  <c:v>24237.96</c:v>
                </c:pt>
                <c:pt idx="15">
                  <c:v>24237.96</c:v>
                </c:pt>
                <c:pt idx="16">
                  <c:v>24237.96</c:v>
                </c:pt>
                <c:pt idx="17">
                  <c:v>24237.96</c:v>
                </c:pt>
                <c:pt idx="18">
                  <c:v>24237.96</c:v>
                </c:pt>
                <c:pt idx="19">
                  <c:v>24237.96</c:v>
                </c:pt>
                <c:pt idx="20">
                  <c:v>24237.96</c:v>
                </c:pt>
                <c:pt idx="21">
                  <c:v>24237.96</c:v>
                </c:pt>
                <c:pt idx="22">
                  <c:v>24237.96</c:v>
                </c:pt>
                <c:pt idx="23">
                  <c:v>24237.96</c:v>
                </c:pt>
                <c:pt idx="24">
                  <c:v>24237.96</c:v>
                </c:pt>
                <c:pt idx="25">
                  <c:v>24237.96</c:v>
                </c:pt>
                <c:pt idx="26">
                  <c:v>24237.96</c:v>
                </c:pt>
                <c:pt idx="27">
                  <c:v>24237.96</c:v>
                </c:pt>
                <c:pt idx="28">
                  <c:v>24237.96</c:v>
                </c:pt>
                <c:pt idx="29">
                  <c:v>24237.96</c:v>
                </c:pt>
                <c:pt idx="30">
                  <c:v>24237.96</c:v>
                </c:pt>
                <c:pt idx="31">
                  <c:v>24237.96</c:v>
                </c:pt>
                <c:pt idx="32">
                  <c:v>24237.96</c:v>
                </c:pt>
                <c:pt idx="33">
                  <c:v>24237.96</c:v>
                </c:pt>
                <c:pt idx="34">
                  <c:v>24237.96</c:v>
                </c:pt>
                <c:pt idx="35">
                  <c:v>24237.96</c:v>
                </c:pt>
                <c:pt idx="36">
                  <c:v>24237.96</c:v>
                </c:pt>
                <c:pt idx="37">
                  <c:v>24237.96</c:v>
                </c:pt>
                <c:pt idx="38">
                  <c:v>24237.96</c:v>
                </c:pt>
                <c:pt idx="39">
                  <c:v>24237.96</c:v>
                </c:pt>
                <c:pt idx="40">
                  <c:v>24237.96</c:v>
                </c:pt>
                <c:pt idx="41">
                  <c:v>24237.96</c:v>
                </c:pt>
                <c:pt idx="42">
                  <c:v>24237.96</c:v>
                </c:pt>
                <c:pt idx="43">
                  <c:v>24237.96</c:v>
                </c:pt>
                <c:pt idx="44">
                  <c:v>24237.96</c:v>
                </c:pt>
                <c:pt idx="45">
                  <c:v>24237.96</c:v>
                </c:pt>
                <c:pt idx="46">
                  <c:v>24237.96</c:v>
                </c:pt>
                <c:pt idx="47">
                  <c:v>24237.96</c:v>
                </c:pt>
                <c:pt idx="48">
                  <c:v>24237.96</c:v>
                </c:pt>
                <c:pt idx="49">
                  <c:v>24237.96</c:v>
                </c:pt>
                <c:pt idx="50">
                  <c:v>24237.96</c:v>
                </c:pt>
                <c:pt idx="51">
                  <c:v>24237.96</c:v>
                </c:pt>
                <c:pt idx="52">
                  <c:v>24237.96</c:v>
                </c:pt>
                <c:pt idx="53">
                  <c:v>24237.96</c:v>
                </c:pt>
                <c:pt idx="54">
                  <c:v>24237.96</c:v>
                </c:pt>
                <c:pt idx="55">
                  <c:v>24237.96</c:v>
                </c:pt>
                <c:pt idx="56">
                  <c:v>24237.96</c:v>
                </c:pt>
                <c:pt idx="57">
                  <c:v>24237.96</c:v>
                </c:pt>
                <c:pt idx="58">
                  <c:v>24237.96</c:v>
                </c:pt>
                <c:pt idx="59">
                  <c:v>24237.96</c:v>
                </c:pt>
                <c:pt idx="60">
                  <c:v>24237.96</c:v>
                </c:pt>
                <c:pt idx="61">
                  <c:v>24237.96</c:v>
                </c:pt>
                <c:pt idx="62">
                  <c:v>24237.96</c:v>
                </c:pt>
                <c:pt idx="63">
                  <c:v>24237.96</c:v>
                </c:pt>
                <c:pt idx="64">
                  <c:v>24237.96</c:v>
                </c:pt>
                <c:pt idx="65">
                  <c:v>24237.96</c:v>
                </c:pt>
                <c:pt idx="66">
                  <c:v>24237.96</c:v>
                </c:pt>
                <c:pt idx="67">
                  <c:v>24237.96</c:v>
                </c:pt>
                <c:pt idx="68">
                  <c:v>24237.96</c:v>
                </c:pt>
                <c:pt idx="69">
                  <c:v>24237.96</c:v>
                </c:pt>
                <c:pt idx="70">
                  <c:v>24237.96</c:v>
                </c:pt>
                <c:pt idx="71">
                  <c:v>24237.96</c:v>
                </c:pt>
                <c:pt idx="72">
                  <c:v>24237.96</c:v>
                </c:pt>
                <c:pt idx="73">
                  <c:v>24237.96</c:v>
                </c:pt>
                <c:pt idx="74">
                  <c:v>24237.96</c:v>
                </c:pt>
                <c:pt idx="75">
                  <c:v>24237.96</c:v>
                </c:pt>
                <c:pt idx="76">
                  <c:v>24237.96</c:v>
                </c:pt>
                <c:pt idx="77">
                  <c:v>24237.96</c:v>
                </c:pt>
                <c:pt idx="78">
                  <c:v>24237.96</c:v>
                </c:pt>
                <c:pt idx="79">
                  <c:v>24237.96</c:v>
                </c:pt>
                <c:pt idx="80">
                  <c:v>24237.96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0-49B3-8425-B29812071B2E}"/>
            </c:ext>
          </c:extLst>
        </c:ser>
        <c:ser>
          <c:idx val="3"/>
          <c:order val="3"/>
          <c:tx>
            <c:v>BEP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60-49B3-8425-B29812071B2E}"/>
              </c:ext>
            </c:extLst>
          </c:dPt>
          <c:dLbls>
            <c:dLbl>
              <c:idx val="0"/>
              <c:layout>
                <c:manualLayout>
                  <c:x val="-4.1761997524528811E-2"/>
                  <c:y val="-6.8824396950381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BEP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460-49B3-8425-B29812071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MP_BEP!$G$3</c:f>
              <c:numCache>
                <c:formatCode>General</c:formatCode>
                <c:ptCount val="1"/>
                <c:pt idx="0">
                  <c:v>61.05587183233412</c:v>
                </c:pt>
              </c:numCache>
            </c:numRef>
          </c:xVal>
          <c:yVal>
            <c:numRef>
              <c:f>MP_BEP!$H$3</c:f>
              <c:numCache>
                <c:formatCode>"$"#,##0.00</c:formatCode>
                <c:ptCount val="1"/>
                <c:pt idx="0">
                  <c:v>44868.739092145697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0-49B3-8425-B2981207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75408"/>
        <c:axId val="1832374992"/>
      </c:scatterChart>
      <c:valAx>
        <c:axId val="1832375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# of Units </a:t>
                </a:r>
              </a:p>
            </c:rich>
          </c:tx>
          <c:layout>
            <c:manualLayout>
              <c:xMode val="edge"/>
              <c:yMode val="edge"/>
              <c:x val="0.4618541492602814"/>
              <c:y val="0.94988287128928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2374992"/>
        <c:crosses val="autoZero"/>
        <c:crossBetween val="midCat"/>
        <c:majorUnit val="5"/>
        <c:minorUnit val="1"/>
      </c:valAx>
      <c:valAx>
        <c:axId val="1832374992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23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38251283441472"/>
          <c:y val="2.0777804436495299E-2"/>
          <c:w val="0.21928977751690634"/>
          <c:h val="7.3632007910368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57151</xdr:rowOff>
    </xdr:from>
    <xdr:to>
      <xdr:col>24</xdr:col>
      <xdr:colOff>457200</xdr:colOff>
      <xdr:row>32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4</xdr:row>
      <xdr:rowOff>142875</xdr:rowOff>
    </xdr:from>
    <xdr:to>
      <xdr:col>21</xdr:col>
      <xdr:colOff>228600</xdr:colOff>
      <xdr:row>36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8"/>
  <sheetViews>
    <sheetView tabSelected="1" topLeftCell="A25" zoomScaleNormal="100" workbookViewId="0">
      <selection activeCell="H13" sqref="H13"/>
    </sheetView>
  </sheetViews>
  <sheetFormatPr defaultRowHeight="15" x14ac:dyDescent="0.25"/>
  <cols>
    <col min="1" max="1" width="3.85546875" customWidth="1"/>
    <col min="2" max="2" width="44" customWidth="1"/>
    <col min="3" max="3" width="30.5703125" customWidth="1"/>
    <col min="4" max="4" width="18.5703125" style="5" customWidth="1"/>
    <col min="5" max="5" width="10.28515625" style="5" bestFit="1" customWidth="1"/>
    <col min="6" max="6" width="11.140625" style="3" bestFit="1" customWidth="1"/>
    <col min="7" max="7" width="11.7109375" style="5" bestFit="1" customWidth="1"/>
  </cols>
  <sheetData>
    <row r="1" spans="1:11" x14ac:dyDescent="0.25">
      <c r="A1" s="39" t="s">
        <v>133</v>
      </c>
      <c r="B1" s="39"/>
      <c r="C1" s="39"/>
      <c r="D1" s="39"/>
      <c r="E1" s="39"/>
      <c r="J1" s="19"/>
      <c r="K1" s="19"/>
    </row>
    <row r="2" spans="1:11" x14ac:dyDescent="0.25">
      <c r="A2" s="23" t="s">
        <v>0</v>
      </c>
      <c r="B2" s="17" t="s">
        <v>134</v>
      </c>
      <c r="C2" s="25" t="s">
        <v>2</v>
      </c>
      <c r="D2" s="20" t="s">
        <v>71</v>
      </c>
      <c r="E2" s="17" t="s">
        <v>112</v>
      </c>
    </row>
    <row r="3" spans="1:11" x14ac:dyDescent="0.25">
      <c r="A3" s="14">
        <v>1</v>
      </c>
      <c r="B3" s="10" t="s">
        <v>151</v>
      </c>
      <c r="C3" s="4">
        <v>1</v>
      </c>
      <c r="D3" s="21">
        <v>16.88</v>
      </c>
      <c r="E3" s="6">
        <f t="shared" ref="E3:E12" si="0">C3*D3</f>
        <v>16.88</v>
      </c>
    </row>
    <row r="4" spans="1:11" x14ac:dyDescent="0.25">
      <c r="A4" s="5">
        <v>2</v>
      </c>
      <c r="B4" s="10" t="s">
        <v>135</v>
      </c>
      <c r="C4" s="4">
        <v>1</v>
      </c>
      <c r="D4" s="21">
        <v>0.66600000000000004</v>
      </c>
      <c r="E4" s="6">
        <f t="shared" si="0"/>
        <v>0.66600000000000004</v>
      </c>
    </row>
    <row r="5" spans="1:11" x14ac:dyDescent="0.25">
      <c r="A5" s="5">
        <v>3</v>
      </c>
      <c r="B5" s="10" t="s">
        <v>136</v>
      </c>
      <c r="C5" s="4">
        <v>1</v>
      </c>
      <c r="D5" s="21">
        <v>5.72</v>
      </c>
      <c r="E5" s="6">
        <f t="shared" si="0"/>
        <v>5.72</v>
      </c>
    </row>
    <row r="6" spans="1:11" x14ac:dyDescent="0.25">
      <c r="A6" s="5">
        <v>4</v>
      </c>
      <c r="B6" s="10" t="s">
        <v>138</v>
      </c>
      <c r="C6" s="4">
        <v>2</v>
      </c>
      <c r="D6" s="22">
        <v>5.5E-2</v>
      </c>
      <c r="E6" s="6">
        <f t="shared" si="0"/>
        <v>0.11</v>
      </c>
    </row>
    <row r="7" spans="1:11" x14ac:dyDescent="0.25">
      <c r="A7" s="5">
        <v>5</v>
      </c>
      <c r="B7" s="18" t="s">
        <v>140</v>
      </c>
      <c r="C7" s="4">
        <v>1</v>
      </c>
      <c r="D7" s="22">
        <v>0.19</v>
      </c>
      <c r="E7" s="6">
        <f t="shared" si="0"/>
        <v>0.19</v>
      </c>
    </row>
    <row r="8" spans="1:11" s="5" customFormat="1" x14ac:dyDescent="0.25">
      <c r="A8" s="5">
        <v>6</v>
      </c>
      <c r="B8" s="10" t="s">
        <v>159</v>
      </c>
      <c r="C8" s="4">
        <v>1</v>
      </c>
      <c r="D8" s="22">
        <v>0.61</v>
      </c>
      <c r="E8" s="6">
        <f t="shared" si="0"/>
        <v>0.61</v>
      </c>
    </row>
    <row r="9" spans="1:11" x14ac:dyDescent="0.25">
      <c r="A9" s="5">
        <v>7</v>
      </c>
      <c r="B9" s="10" t="s">
        <v>153</v>
      </c>
      <c r="C9" s="4">
        <v>1</v>
      </c>
      <c r="D9" s="22">
        <v>8.2899999999999991</v>
      </c>
      <c r="E9" s="6">
        <f t="shared" si="0"/>
        <v>8.2899999999999991</v>
      </c>
    </row>
    <row r="10" spans="1:11" x14ac:dyDescent="0.25">
      <c r="A10" s="5">
        <v>8</v>
      </c>
      <c r="B10" s="10" t="s">
        <v>162</v>
      </c>
      <c r="C10" s="4">
        <v>1</v>
      </c>
      <c r="D10" s="21">
        <v>0.5</v>
      </c>
      <c r="E10" s="6">
        <f t="shared" si="0"/>
        <v>0.5</v>
      </c>
    </row>
    <row r="11" spans="1:11" x14ac:dyDescent="0.25">
      <c r="A11" s="5">
        <v>9</v>
      </c>
      <c r="B11" s="10" t="s">
        <v>137</v>
      </c>
      <c r="C11" s="4">
        <v>1</v>
      </c>
      <c r="D11" s="22">
        <v>2.2999999999999998</v>
      </c>
      <c r="E11" s="6">
        <f t="shared" si="0"/>
        <v>2.2999999999999998</v>
      </c>
    </row>
    <row r="12" spans="1:11" x14ac:dyDescent="0.25">
      <c r="A12" s="5">
        <v>10</v>
      </c>
      <c r="B12" s="10" t="s">
        <v>144</v>
      </c>
      <c r="C12" s="4">
        <v>1</v>
      </c>
      <c r="D12" s="22">
        <v>1.43</v>
      </c>
      <c r="E12" s="6">
        <f t="shared" si="0"/>
        <v>1.43</v>
      </c>
    </row>
    <row r="13" spans="1:11" x14ac:dyDescent="0.25">
      <c r="A13" s="38" t="s">
        <v>126</v>
      </c>
      <c r="B13" s="38"/>
      <c r="C13" s="38"/>
      <c r="D13" s="38"/>
      <c r="E13" s="6">
        <f>SUM(E3:E12)</f>
        <v>36.695999999999991</v>
      </c>
    </row>
    <row r="14" spans="1:11" x14ac:dyDescent="0.25">
      <c r="A14" s="39" t="s">
        <v>150</v>
      </c>
      <c r="B14" s="39"/>
      <c r="C14" s="39"/>
      <c r="D14" s="39"/>
      <c r="E14" s="39"/>
    </row>
    <row r="15" spans="1:11" x14ac:dyDescent="0.25">
      <c r="A15" s="23" t="s">
        <v>0</v>
      </c>
      <c r="B15" s="17" t="s">
        <v>134</v>
      </c>
      <c r="C15" s="25" t="s">
        <v>2</v>
      </c>
      <c r="D15" s="20" t="s">
        <v>71</v>
      </c>
      <c r="E15" s="17" t="s">
        <v>112</v>
      </c>
    </row>
    <row r="16" spans="1:11" x14ac:dyDescent="0.25">
      <c r="A16" s="5">
        <v>1</v>
      </c>
      <c r="B16" s="10" t="s">
        <v>151</v>
      </c>
      <c r="C16" s="4">
        <v>1</v>
      </c>
      <c r="D16" s="21">
        <v>16.88</v>
      </c>
      <c r="E16" s="6">
        <f t="shared" ref="E16:E22" si="1">C16*D16</f>
        <v>16.88</v>
      </c>
    </row>
    <row r="17" spans="1:7" x14ac:dyDescent="0.25">
      <c r="A17" s="5">
        <v>2</v>
      </c>
      <c r="B17" s="10" t="s">
        <v>135</v>
      </c>
      <c r="C17" s="4">
        <v>1</v>
      </c>
      <c r="D17" s="21">
        <v>0.66600000000000004</v>
      </c>
      <c r="E17" s="6">
        <f t="shared" si="1"/>
        <v>0.66600000000000004</v>
      </c>
    </row>
    <row r="18" spans="1:7" x14ac:dyDescent="0.25">
      <c r="A18" s="5">
        <v>3</v>
      </c>
      <c r="B18" s="10" t="s">
        <v>152</v>
      </c>
      <c r="C18" s="4">
        <v>1</v>
      </c>
      <c r="D18" s="22">
        <v>2.1</v>
      </c>
      <c r="E18" s="6">
        <f t="shared" si="1"/>
        <v>2.1</v>
      </c>
    </row>
    <row r="19" spans="1:7" x14ac:dyDescent="0.25">
      <c r="A19" s="5">
        <v>4</v>
      </c>
      <c r="B19" s="10" t="s">
        <v>162</v>
      </c>
      <c r="C19" s="4">
        <v>1</v>
      </c>
      <c r="D19" s="21">
        <v>0.5</v>
      </c>
      <c r="E19" s="6">
        <f t="shared" si="1"/>
        <v>0.5</v>
      </c>
    </row>
    <row r="20" spans="1:7" s="5" customFormat="1" x14ac:dyDescent="0.25">
      <c r="A20" s="5">
        <v>5</v>
      </c>
      <c r="B20" s="10" t="s">
        <v>159</v>
      </c>
      <c r="C20" s="4">
        <v>1</v>
      </c>
      <c r="D20" s="22">
        <v>0.61</v>
      </c>
      <c r="E20" s="6">
        <f t="shared" si="1"/>
        <v>0.61</v>
      </c>
    </row>
    <row r="21" spans="1:7" x14ac:dyDescent="0.25">
      <c r="A21" s="5">
        <v>6</v>
      </c>
      <c r="B21" s="10" t="s">
        <v>137</v>
      </c>
      <c r="C21" s="4">
        <v>1</v>
      </c>
      <c r="D21" s="22">
        <v>1.25</v>
      </c>
      <c r="E21" s="6">
        <f t="shared" si="1"/>
        <v>1.25</v>
      </c>
    </row>
    <row r="22" spans="1:7" x14ac:dyDescent="0.25">
      <c r="A22" s="5">
        <v>7</v>
      </c>
      <c r="B22" s="10" t="s">
        <v>144</v>
      </c>
      <c r="C22" s="4">
        <v>1</v>
      </c>
      <c r="D22" s="22">
        <v>0.77</v>
      </c>
      <c r="E22" s="6">
        <f t="shared" si="1"/>
        <v>0.77</v>
      </c>
    </row>
    <row r="23" spans="1:7" x14ac:dyDescent="0.25">
      <c r="A23" s="38" t="s">
        <v>126</v>
      </c>
      <c r="B23" s="38"/>
      <c r="C23" s="38"/>
      <c r="D23" s="38"/>
      <c r="E23" s="6">
        <f>SUM(E16:E22)</f>
        <v>22.776</v>
      </c>
    </row>
    <row r="24" spans="1:7" s="5" customFormat="1" x14ac:dyDescent="0.25">
      <c r="A24" s="39" t="s">
        <v>156</v>
      </c>
      <c r="B24" s="39"/>
      <c r="C24" s="39"/>
      <c r="D24" s="39"/>
      <c r="E24" s="39"/>
      <c r="F24" s="39"/>
      <c r="G24" s="39"/>
    </row>
    <row r="25" spans="1:7" x14ac:dyDescent="0.25">
      <c r="A25" s="23" t="s">
        <v>0</v>
      </c>
      <c r="B25" s="23" t="s">
        <v>1</v>
      </c>
      <c r="C25" s="23" t="s">
        <v>124</v>
      </c>
      <c r="D25" s="23" t="s">
        <v>113</v>
      </c>
      <c r="E25" s="23" t="s">
        <v>2</v>
      </c>
      <c r="F25" s="27" t="s">
        <v>71</v>
      </c>
      <c r="G25" s="23" t="s">
        <v>112</v>
      </c>
    </row>
    <row r="26" spans="1:7" x14ac:dyDescent="0.25">
      <c r="A26" s="29">
        <v>1</v>
      </c>
      <c r="B26" s="10" t="s">
        <v>115</v>
      </c>
      <c r="C26" t="s">
        <v>5</v>
      </c>
      <c r="D26" s="5" t="s">
        <v>6</v>
      </c>
      <c r="E26" s="5">
        <v>1</v>
      </c>
      <c r="F26" s="3">
        <v>2.37</v>
      </c>
      <c r="G26" s="6">
        <f>E26*F26</f>
        <v>2.37</v>
      </c>
    </row>
    <row r="27" spans="1:7" x14ac:dyDescent="0.25">
      <c r="A27">
        <v>2</v>
      </c>
      <c r="B27" t="s">
        <v>7</v>
      </c>
      <c r="C27" t="s">
        <v>8</v>
      </c>
      <c r="D27" s="5" t="s">
        <v>9</v>
      </c>
      <c r="E27" s="5">
        <v>5</v>
      </c>
      <c r="F27" s="3">
        <v>0</v>
      </c>
      <c r="G27" s="6">
        <f t="shared" ref="G27:G40" si="2">E27*F27</f>
        <v>0</v>
      </c>
    </row>
    <row r="28" spans="1:7" x14ac:dyDescent="0.25">
      <c r="A28">
        <v>3</v>
      </c>
      <c r="B28" t="s">
        <v>10</v>
      </c>
      <c r="C28" t="s">
        <v>11</v>
      </c>
      <c r="D28" s="5" t="s">
        <v>12</v>
      </c>
      <c r="E28" s="5">
        <v>3</v>
      </c>
      <c r="F28" s="3">
        <v>0.1343</v>
      </c>
      <c r="G28" s="6">
        <f t="shared" si="2"/>
        <v>0.40290000000000004</v>
      </c>
    </row>
    <row r="29" spans="1:7" x14ac:dyDescent="0.25">
      <c r="A29">
        <v>4</v>
      </c>
      <c r="B29" t="s">
        <v>13</v>
      </c>
      <c r="C29" t="s">
        <v>14</v>
      </c>
      <c r="D29" s="5" t="s">
        <v>15</v>
      </c>
      <c r="E29" s="5">
        <v>1</v>
      </c>
      <c r="F29" s="3">
        <v>1.4167000000000001</v>
      </c>
      <c r="G29" s="6">
        <f t="shared" si="2"/>
        <v>1.4167000000000001</v>
      </c>
    </row>
    <row r="30" spans="1:7" x14ac:dyDescent="0.25">
      <c r="A30">
        <v>5</v>
      </c>
      <c r="B30" t="s">
        <v>16</v>
      </c>
      <c r="C30" t="s">
        <v>17</v>
      </c>
      <c r="D30" s="5" t="s">
        <v>18</v>
      </c>
      <c r="E30" s="5">
        <v>2</v>
      </c>
      <c r="F30" s="3">
        <v>0</v>
      </c>
      <c r="G30" s="6">
        <f t="shared" si="2"/>
        <v>0</v>
      </c>
    </row>
    <row r="31" spans="1:7" x14ac:dyDescent="0.25">
      <c r="A31">
        <v>6</v>
      </c>
      <c r="B31" t="s">
        <v>19</v>
      </c>
      <c r="C31" t="s">
        <v>20</v>
      </c>
      <c r="D31" s="5" t="s">
        <v>21</v>
      </c>
      <c r="E31" s="5">
        <v>2</v>
      </c>
      <c r="F31" s="3">
        <v>1.0699999999999999E-2</v>
      </c>
      <c r="G31" s="6">
        <f t="shared" si="2"/>
        <v>2.1399999999999999E-2</v>
      </c>
    </row>
    <row r="32" spans="1:7" x14ac:dyDescent="0.25">
      <c r="A32">
        <v>7</v>
      </c>
      <c r="B32" t="s">
        <v>22</v>
      </c>
      <c r="C32" t="s">
        <v>23</v>
      </c>
      <c r="D32" s="5" t="s">
        <v>24</v>
      </c>
      <c r="E32" s="5">
        <v>1</v>
      </c>
      <c r="F32" s="3">
        <v>0.55610000000000004</v>
      </c>
      <c r="G32" s="6">
        <f t="shared" si="2"/>
        <v>0.55610000000000004</v>
      </c>
    </row>
    <row r="33" spans="1:7" x14ac:dyDescent="0.25">
      <c r="A33">
        <v>8</v>
      </c>
      <c r="B33" t="s">
        <v>25</v>
      </c>
      <c r="C33" t="s">
        <v>8</v>
      </c>
      <c r="D33" s="5" t="s">
        <v>26</v>
      </c>
      <c r="E33" s="5">
        <v>3</v>
      </c>
      <c r="F33" s="3">
        <v>0</v>
      </c>
      <c r="G33" s="6">
        <f t="shared" si="2"/>
        <v>0</v>
      </c>
    </row>
    <row r="34" spans="1:7" x14ac:dyDescent="0.25">
      <c r="A34">
        <v>9</v>
      </c>
      <c r="B34" t="s">
        <v>27</v>
      </c>
      <c r="C34" t="s">
        <v>28</v>
      </c>
      <c r="D34" s="5" t="s">
        <v>29</v>
      </c>
      <c r="E34" s="5">
        <v>1</v>
      </c>
      <c r="F34" s="3">
        <v>0.31059999999999999</v>
      </c>
      <c r="G34" s="6">
        <f t="shared" si="2"/>
        <v>0.31059999999999999</v>
      </c>
    </row>
    <row r="35" spans="1:7" x14ac:dyDescent="0.25">
      <c r="A35">
        <v>10</v>
      </c>
      <c r="B35" t="s">
        <v>30</v>
      </c>
      <c r="C35" t="s">
        <v>31</v>
      </c>
      <c r="D35" s="5" t="s">
        <v>32</v>
      </c>
      <c r="E35" s="5">
        <v>2</v>
      </c>
      <c r="F35" s="3">
        <v>1.43E-2</v>
      </c>
      <c r="G35" s="6">
        <f t="shared" si="2"/>
        <v>2.86E-2</v>
      </c>
    </row>
    <row r="36" spans="1:7" x14ac:dyDescent="0.25">
      <c r="A36">
        <v>11</v>
      </c>
      <c r="B36" t="s">
        <v>33</v>
      </c>
      <c r="C36" t="s">
        <v>34</v>
      </c>
      <c r="D36" s="5" t="s">
        <v>35</v>
      </c>
      <c r="E36" s="5">
        <v>2</v>
      </c>
      <c r="F36" s="3">
        <v>8.9999999999999993E-3</v>
      </c>
      <c r="G36" s="6">
        <f t="shared" si="2"/>
        <v>1.7999999999999999E-2</v>
      </c>
    </row>
    <row r="37" spans="1:7" x14ac:dyDescent="0.25">
      <c r="A37">
        <v>12</v>
      </c>
      <c r="B37" t="s">
        <v>36</v>
      </c>
      <c r="C37" t="s">
        <v>8</v>
      </c>
      <c r="D37" s="5" t="s">
        <v>37</v>
      </c>
      <c r="E37" s="5">
        <v>1</v>
      </c>
      <c r="F37" s="3">
        <v>0</v>
      </c>
      <c r="G37" s="6">
        <f t="shared" si="2"/>
        <v>0</v>
      </c>
    </row>
    <row r="38" spans="1:7" x14ac:dyDescent="0.25">
      <c r="A38">
        <v>13</v>
      </c>
      <c r="B38" t="s">
        <v>38</v>
      </c>
      <c r="C38" t="s">
        <v>39</v>
      </c>
      <c r="D38" s="5" t="s">
        <v>40</v>
      </c>
      <c r="E38" s="5">
        <v>1</v>
      </c>
      <c r="F38" s="3">
        <v>7.0999999999999994E-2</v>
      </c>
      <c r="G38" s="6">
        <f t="shared" si="2"/>
        <v>7.0999999999999994E-2</v>
      </c>
    </row>
    <row r="39" spans="1:7" x14ac:dyDescent="0.25">
      <c r="A39">
        <v>14</v>
      </c>
      <c r="B39" t="s">
        <v>41</v>
      </c>
      <c r="C39" t="s">
        <v>42</v>
      </c>
      <c r="D39" s="5" t="s">
        <v>43</v>
      </c>
      <c r="E39" s="5">
        <v>1</v>
      </c>
      <c r="F39" s="3">
        <v>7.3899999999999993E-2</v>
      </c>
      <c r="G39" s="6">
        <f t="shared" si="2"/>
        <v>7.3899999999999993E-2</v>
      </c>
    </row>
    <row r="40" spans="1:7" x14ac:dyDescent="0.25">
      <c r="A40">
        <v>15</v>
      </c>
      <c r="B40" t="s">
        <v>44</v>
      </c>
      <c r="C40" t="s">
        <v>45</v>
      </c>
      <c r="D40" s="5" t="s">
        <v>46</v>
      </c>
      <c r="E40" s="5">
        <v>2</v>
      </c>
      <c r="F40" s="3">
        <v>0</v>
      </c>
      <c r="G40" s="6">
        <f t="shared" si="2"/>
        <v>0</v>
      </c>
    </row>
    <row r="41" spans="1:7" x14ac:dyDescent="0.25">
      <c r="A41">
        <v>16</v>
      </c>
      <c r="B41" t="s">
        <v>47</v>
      </c>
      <c r="C41" t="s">
        <v>45</v>
      </c>
      <c r="D41" s="5" t="s">
        <v>48</v>
      </c>
      <c r="E41" s="5">
        <v>1</v>
      </c>
      <c r="F41" s="3">
        <v>0</v>
      </c>
      <c r="G41" s="6">
        <f t="shared" ref="G41:G49" si="3">E41*F41</f>
        <v>0</v>
      </c>
    </row>
    <row r="42" spans="1:7" x14ac:dyDescent="0.25">
      <c r="A42">
        <v>17</v>
      </c>
      <c r="B42" t="s">
        <v>49</v>
      </c>
      <c r="C42" t="s">
        <v>50</v>
      </c>
      <c r="D42" s="5" t="s">
        <v>51</v>
      </c>
      <c r="E42" s="5">
        <v>1</v>
      </c>
      <c r="F42" s="3">
        <v>5.1700000000000003E-2</v>
      </c>
      <c r="G42" s="6">
        <f t="shared" si="3"/>
        <v>5.1700000000000003E-2</v>
      </c>
    </row>
    <row r="43" spans="1:7" x14ac:dyDescent="0.25">
      <c r="A43">
        <v>18</v>
      </c>
      <c r="B43" t="s">
        <v>52</v>
      </c>
      <c r="C43" t="s">
        <v>50</v>
      </c>
      <c r="D43" s="5" t="s">
        <v>51</v>
      </c>
      <c r="E43" s="5">
        <v>1</v>
      </c>
      <c r="F43" s="3">
        <v>5.1700000000000003E-2</v>
      </c>
      <c r="G43" s="6">
        <f t="shared" si="3"/>
        <v>5.1700000000000003E-2</v>
      </c>
    </row>
    <row r="44" spans="1:7" x14ac:dyDescent="0.25">
      <c r="A44">
        <v>19</v>
      </c>
      <c r="B44" t="s">
        <v>53</v>
      </c>
      <c r="C44" t="s">
        <v>54</v>
      </c>
      <c r="D44" s="5" t="s">
        <v>55</v>
      </c>
      <c r="E44" s="5">
        <v>1</v>
      </c>
      <c r="F44" s="3">
        <v>2.9399999999999999E-2</v>
      </c>
      <c r="G44" s="6">
        <f t="shared" si="3"/>
        <v>2.9399999999999999E-2</v>
      </c>
    </row>
    <row r="45" spans="1:7" x14ac:dyDescent="0.25">
      <c r="A45">
        <v>20</v>
      </c>
      <c r="B45" t="s">
        <v>56</v>
      </c>
      <c r="C45" t="s">
        <v>8</v>
      </c>
      <c r="D45" s="5" t="s">
        <v>57</v>
      </c>
      <c r="E45" s="5">
        <v>7</v>
      </c>
      <c r="F45" s="3">
        <v>0</v>
      </c>
      <c r="G45" s="6">
        <f t="shared" si="3"/>
        <v>0</v>
      </c>
    </row>
    <row r="46" spans="1:7" x14ac:dyDescent="0.25">
      <c r="A46">
        <v>21</v>
      </c>
      <c r="B46" t="s">
        <v>58</v>
      </c>
      <c r="C46" s="10" t="s">
        <v>116</v>
      </c>
      <c r="D46" s="5" t="s">
        <v>59</v>
      </c>
      <c r="E46" s="5">
        <v>1</v>
      </c>
      <c r="F46" s="3">
        <v>0.17580000000000001</v>
      </c>
      <c r="G46" s="6">
        <f t="shared" si="3"/>
        <v>0.17580000000000001</v>
      </c>
    </row>
    <row r="47" spans="1:7" x14ac:dyDescent="0.25">
      <c r="A47">
        <v>22</v>
      </c>
      <c r="B47" t="s">
        <v>60</v>
      </c>
      <c r="C47" t="s">
        <v>61</v>
      </c>
      <c r="D47" s="5" t="s">
        <v>62</v>
      </c>
      <c r="E47" s="5">
        <v>1</v>
      </c>
      <c r="F47" s="3">
        <v>2.2499999999999999E-2</v>
      </c>
      <c r="G47" s="6">
        <f t="shared" si="3"/>
        <v>2.2499999999999999E-2</v>
      </c>
    </row>
    <row r="48" spans="1:7" x14ac:dyDescent="0.25">
      <c r="A48">
        <v>23</v>
      </c>
      <c r="B48" t="s">
        <v>63</v>
      </c>
      <c r="C48" t="s">
        <v>64</v>
      </c>
      <c r="D48" s="5" t="s">
        <v>65</v>
      </c>
      <c r="E48" s="5">
        <v>1</v>
      </c>
      <c r="F48" s="3">
        <v>9.01E-2</v>
      </c>
      <c r="G48" s="6">
        <f t="shared" si="3"/>
        <v>9.01E-2</v>
      </c>
    </row>
    <row r="49" spans="1:7" x14ac:dyDescent="0.25">
      <c r="A49">
        <v>24</v>
      </c>
      <c r="B49" t="s">
        <v>66</v>
      </c>
      <c r="C49" t="s">
        <v>20</v>
      </c>
      <c r="D49" s="5" t="s">
        <v>67</v>
      </c>
      <c r="E49" s="5">
        <v>1</v>
      </c>
      <c r="F49" s="3">
        <v>2.9700000000000001E-2</v>
      </c>
      <c r="G49" s="6">
        <f t="shared" si="3"/>
        <v>2.9700000000000001E-2</v>
      </c>
    </row>
    <row r="50" spans="1:7" x14ac:dyDescent="0.25">
      <c r="A50" s="38" t="s">
        <v>126</v>
      </c>
      <c r="B50" s="38"/>
      <c r="C50" s="38"/>
      <c r="D50" s="38"/>
      <c r="E50" s="38"/>
      <c r="F50" s="38"/>
      <c r="G50" s="6">
        <f>SUM(G26:G49)</f>
        <v>5.7200999999999995</v>
      </c>
    </row>
    <row r="51" spans="1:7" x14ac:dyDescent="0.25">
      <c r="A51" s="39" t="s">
        <v>135</v>
      </c>
      <c r="B51" s="39"/>
      <c r="C51" s="39"/>
      <c r="D51" s="39"/>
      <c r="E51" s="39"/>
      <c r="F51" s="39"/>
      <c r="G51" s="39"/>
    </row>
    <row r="52" spans="1:7" x14ac:dyDescent="0.25">
      <c r="A52" s="23" t="s">
        <v>0</v>
      </c>
      <c r="B52" s="25" t="s">
        <v>1</v>
      </c>
      <c r="C52" s="23" t="s">
        <v>4</v>
      </c>
      <c r="D52" s="23" t="s">
        <v>113</v>
      </c>
      <c r="E52" s="25" t="s">
        <v>2</v>
      </c>
      <c r="F52" s="24" t="s">
        <v>71</v>
      </c>
      <c r="G52" s="28" t="s">
        <v>112</v>
      </c>
    </row>
    <row r="53" spans="1:7" x14ac:dyDescent="0.25">
      <c r="A53" s="29">
        <v>1</v>
      </c>
      <c r="B53" s="9" t="s">
        <v>72</v>
      </c>
      <c r="C53" s="12" t="s">
        <v>117</v>
      </c>
      <c r="D53" s="5" t="s">
        <v>73</v>
      </c>
      <c r="E53" s="4">
        <v>1</v>
      </c>
      <c r="F53" s="7">
        <v>0.13300000000000001</v>
      </c>
      <c r="G53" s="8">
        <f t="shared" ref="G53:G73" si="4">E53*F53</f>
        <v>0.13300000000000001</v>
      </c>
    </row>
    <row r="54" spans="1:7" x14ac:dyDescent="0.25">
      <c r="A54" s="5">
        <v>2</v>
      </c>
      <c r="B54" s="1" t="s">
        <v>74</v>
      </c>
      <c r="C54" s="12" t="s">
        <v>118</v>
      </c>
      <c r="D54" s="5" t="s">
        <v>75</v>
      </c>
      <c r="E54" s="4">
        <v>2</v>
      </c>
      <c r="F54" s="7">
        <v>0</v>
      </c>
      <c r="G54" s="8">
        <f t="shared" si="4"/>
        <v>0</v>
      </c>
    </row>
    <row r="55" spans="1:7" x14ac:dyDescent="0.25">
      <c r="A55" s="5">
        <v>3</v>
      </c>
      <c r="B55" s="1" t="s">
        <v>76</v>
      </c>
      <c r="C55" s="12" t="s">
        <v>119</v>
      </c>
      <c r="D55" s="5" t="s">
        <v>107</v>
      </c>
      <c r="E55" s="4">
        <v>3</v>
      </c>
      <c r="F55" s="7">
        <v>0</v>
      </c>
      <c r="G55" s="8">
        <f t="shared" si="4"/>
        <v>0</v>
      </c>
    </row>
    <row r="56" spans="1:7" x14ac:dyDescent="0.25">
      <c r="A56" s="5">
        <v>4</v>
      </c>
      <c r="B56" s="9" t="s">
        <v>114</v>
      </c>
      <c r="C56" s="12" t="s">
        <v>108</v>
      </c>
      <c r="D56" s="5" t="s">
        <v>77</v>
      </c>
      <c r="E56" s="4">
        <v>1</v>
      </c>
      <c r="F56" s="7">
        <v>0.08</v>
      </c>
      <c r="G56" s="8">
        <f t="shared" si="4"/>
        <v>0.08</v>
      </c>
    </row>
    <row r="57" spans="1:7" x14ac:dyDescent="0.25">
      <c r="A57" s="5">
        <v>5</v>
      </c>
      <c r="B57" s="1" t="s">
        <v>79</v>
      </c>
      <c r="C57" s="13" t="s">
        <v>120</v>
      </c>
      <c r="D57" s="5" t="s">
        <v>80</v>
      </c>
      <c r="E57" s="4">
        <v>1</v>
      </c>
      <c r="F57" s="7">
        <v>2.8000000000000001E-2</v>
      </c>
      <c r="G57" s="8">
        <f t="shared" si="4"/>
        <v>2.8000000000000001E-2</v>
      </c>
    </row>
    <row r="58" spans="1:7" x14ac:dyDescent="0.25">
      <c r="A58" s="5">
        <v>6</v>
      </c>
      <c r="B58" s="1" t="s">
        <v>81</v>
      </c>
      <c r="C58" s="13" t="s">
        <v>121</v>
      </c>
      <c r="D58" s="5" t="s">
        <v>82</v>
      </c>
      <c r="E58" s="4">
        <v>3</v>
      </c>
      <c r="F58" s="7">
        <v>0</v>
      </c>
      <c r="G58" s="8">
        <f t="shared" si="4"/>
        <v>0</v>
      </c>
    </row>
    <row r="59" spans="1:7" x14ac:dyDescent="0.25">
      <c r="A59" s="5">
        <v>7</v>
      </c>
      <c r="B59" s="1" t="s">
        <v>36</v>
      </c>
      <c r="C59" s="13" t="s">
        <v>106</v>
      </c>
      <c r="D59" s="5" t="s">
        <v>83</v>
      </c>
      <c r="E59" s="4">
        <v>4</v>
      </c>
      <c r="F59" s="7">
        <v>9.1000000000000004E-3</v>
      </c>
      <c r="G59" s="8">
        <f t="shared" si="4"/>
        <v>3.6400000000000002E-2</v>
      </c>
    </row>
    <row r="60" spans="1:7" x14ac:dyDescent="0.25">
      <c r="A60" s="5">
        <v>8</v>
      </c>
      <c r="B60" s="1" t="s">
        <v>84</v>
      </c>
      <c r="C60" s="12" t="s">
        <v>70</v>
      </c>
      <c r="D60" s="5" t="s">
        <v>85</v>
      </c>
      <c r="E60" s="4">
        <v>1</v>
      </c>
      <c r="F60" s="7">
        <v>5.6800000000000003E-2</v>
      </c>
      <c r="G60" s="8">
        <f t="shared" si="4"/>
        <v>5.6800000000000003E-2</v>
      </c>
    </row>
    <row r="61" spans="1:7" x14ac:dyDescent="0.25">
      <c r="A61" s="5">
        <v>9</v>
      </c>
      <c r="B61" s="1" t="s">
        <v>86</v>
      </c>
      <c r="C61" s="5" t="s">
        <v>122</v>
      </c>
      <c r="D61" s="5" t="s">
        <v>109</v>
      </c>
      <c r="E61" s="4">
        <v>2</v>
      </c>
      <c r="F61" s="7">
        <v>0.06</v>
      </c>
      <c r="G61" s="8">
        <f t="shared" si="4"/>
        <v>0.12</v>
      </c>
    </row>
    <row r="62" spans="1:7" x14ac:dyDescent="0.25">
      <c r="A62" s="5">
        <v>10</v>
      </c>
      <c r="B62" s="1" t="s">
        <v>87</v>
      </c>
      <c r="C62" s="5" t="s">
        <v>122</v>
      </c>
      <c r="D62" s="5" t="s">
        <v>110</v>
      </c>
      <c r="E62" s="4">
        <v>3</v>
      </c>
      <c r="F62" s="7">
        <v>0.06</v>
      </c>
      <c r="G62" s="8">
        <f t="shared" si="4"/>
        <v>0.18</v>
      </c>
    </row>
    <row r="63" spans="1:7" x14ac:dyDescent="0.25">
      <c r="A63" s="5">
        <v>12</v>
      </c>
      <c r="B63" s="1" t="s">
        <v>91</v>
      </c>
      <c r="C63" s="13" t="s">
        <v>121</v>
      </c>
      <c r="D63" s="5" t="s">
        <v>89</v>
      </c>
      <c r="E63" s="4">
        <v>1</v>
      </c>
      <c r="F63" s="7">
        <v>0</v>
      </c>
      <c r="G63" s="8">
        <f t="shared" si="4"/>
        <v>0</v>
      </c>
    </row>
    <row r="64" spans="1:7" x14ac:dyDescent="0.25">
      <c r="A64" s="5">
        <v>13</v>
      </c>
      <c r="B64" s="1" t="s">
        <v>92</v>
      </c>
      <c r="C64" s="13" t="s">
        <v>121</v>
      </c>
      <c r="D64" s="5" t="s">
        <v>111</v>
      </c>
      <c r="E64" s="4">
        <v>1</v>
      </c>
      <c r="F64" s="7">
        <v>1.9099999999999999E-2</v>
      </c>
      <c r="G64" s="8">
        <f t="shared" si="4"/>
        <v>1.9099999999999999E-2</v>
      </c>
    </row>
    <row r="65" spans="1:7" x14ac:dyDescent="0.25">
      <c r="A65" s="5">
        <v>14</v>
      </c>
      <c r="B65" s="1" t="s">
        <v>94</v>
      </c>
      <c r="C65" s="13" t="s">
        <v>121</v>
      </c>
      <c r="D65" s="5" t="s">
        <v>90</v>
      </c>
      <c r="E65" s="4">
        <v>1</v>
      </c>
      <c r="F65" s="7">
        <v>2.0999999999999999E-3</v>
      </c>
      <c r="G65" s="8">
        <f t="shared" si="4"/>
        <v>2.0999999999999999E-3</v>
      </c>
    </row>
    <row r="66" spans="1:7" x14ac:dyDescent="0.25">
      <c r="A66" s="5">
        <v>15</v>
      </c>
      <c r="B66" s="1" t="s">
        <v>96</v>
      </c>
      <c r="C66" s="13" t="s">
        <v>121</v>
      </c>
      <c r="D66" s="5" t="s">
        <v>93</v>
      </c>
      <c r="E66" s="4">
        <v>1</v>
      </c>
      <c r="F66" s="7">
        <v>6.6E-3</v>
      </c>
      <c r="G66" s="8">
        <f t="shared" si="4"/>
        <v>6.6E-3</v>
      </c>
    </row>
    <row r="67" spans="1:7" x14ac:dyDescent="0.25">
      <c r="A67" s="5">
        <v>16</v>
      </c>
      <c r="B67" s="1" t="s">
        <v>98</v>
      </c>
      <c r="C67" s="13" t="s">
        <v>121</v>
      </c>
      <c r="D67" s="5" t="s">
        <v>95</v>
      </c>
      <c r="E67" s="4">
        <v>1</v>
      </c>
      <c r="F67" s="7">
        <v>0</v>
      </c>
      <c r="G67" s="8">
        <f t="shared" si="4"/>
        <v>0</v>
      </c>
    </row>
    <row r="68" spans="1:7" x14ac:dyDescent="0.25">
      <c r="A68" s="5">
        <v>18</v>
      </c>
      <c r="B68" s="1" t="s">
        <v>100</v>
      </c>
      <c r="C68" s="13" t="s">
        <v>121</v>
      </c>
      <c r="D68" s="5" t="s">
        <v>97</v>
      </c>
      <c r="E68" s="4">
        <v>1</v>
      </c>
      <c r="F68" s="7">
        <v>0</v>
      </c>
      <c r="G68" s="8">
        <f t="shared" si="4"/>
        <v>0</v>
      </c>
    </row>
    <row r="69" spans="1:7" x14ac:dyDescent="0.25">
      <c r="A69" s="5">
        <v>19</v>
      </c>
      <c r="B69" s="1" t="s">
        <v>78</v>
      </c>
      <c r="C69" s="13" t="s">
        <v>121</v>
      </c>
      <c r="D69" s="5" t="s">
        <v>99</v>
      </c>
      <c r="E69" s="4">
        <v>2</v>
      </c>
      <c r="F69" s="7">
        <v>0</v>
      </c>
      <c r="G69" s="8">
        <f t="shared" si="4"/>
        <v>0</v>
      </c>
    </row>
    <row r="70" spans="1:7" x14ac:dyDescent="0.25">
      <c r="A70" s="5">
        <v>21</v>
      </c>
      <c r="B70" s="1" t="s">
        <v>76</v>
      </c>
      <c r="C70" s="13" t="s">
        <v>121</v>
      </c>
      <c r="D70" s="5" t="s">
        <v>101</v>
      </c>
      <c r="E70" s="4">
        <v>3</v>
      </c>
      <c r="F70" s="7">
        <v>0</v>
      </c>
      <c r="G70" s="8">
        <f t="shared" si="4"/>
        <v>0</v>
      </c>
    </row>
    <row r="71" spans="1:7" x14ac:dyDescent="0.25">
      <c r="A71" s="5">
        <v>22</v>
      </c>
      <c r="B71" s="1" t="s">
        <v>36</v>
      </c>
      <c r="C71" s="13" t="s">
        <v>121</v>
      </c>
      <c r="D71" s="5" t="s">
        <v>102</v>
      </c>
      <c r="E71" s="4">
        <v>1</v>
      </c>
      <c r="F71" s="7">
        <v>0</v>
      </c>
      <c r="G71" s="8">
        <f t="shared" si="4"/>
        <v>0</v>
      </c>
    </row>
    <row r="72" spans="1:7" x14ac:dyDescent="0.25">
      <c r="A72" s="5">
        <v>23</v>
      </c>
      <c r="B72" s="1" t="s">
        <v>105</v>
      </c>
      <c r="C72" s="13" t="s">
        <v>121</v>
      </c>
      <c r="D72" s="5" t="s">
        <v>103</v>
      </c>
      <c r="E72" s="4">
        <v>1</v>
      </c>
      <c r="F72" s="7">
        <v>0</v>
      </c>
      <c r="G72" s="8">
        <f t="shared" si="4"/>
        <v>0</v>
      </c>
    </row>
    <row r="73" spans="1:7" x14ac:dyDescent="0.25">
      <c r="A73" s="5">
        <v>24</v>
      </c>
      <c r="B73" s="1" t="s">
        <v>88</v>
      </c>
      <c r="C73" s="5" t="s">
        <v>122</v>
      </c>
      <c r="D73" s="5" t="s">
        <v>104</v>
      </c>
      <c r="E73" s="4">
        <v>1</v>
      </c>
      <c r="F73" s="7">
        <v>4.0000000000000001E-3</v>
      </c>
      <c r="G73" s="8">
        <f t="shared" si="4"/>
        <v>4.0000000000000001E-3</v>
      </c>
    </row>
    <row r="74" spans="1:7" x14ac:dyDescent="0.25">
      <c r="A74" s="38" t="s">
        <v>126</v>
      </c>
      <c r="B74" s="38"/>
      <c r="C74" s="38"/>
      <c r="D74" s="38"/>
      <c r="E74" s="38"/>
      <c r="F74" s="38"/>
      <c r="G74" s="32">
        <f>SUM(G53:G73)</f>
        <v>0.66600000000000015</v>
      </c>
    </row>
    <row r="75" spans="1:7" x14ac:dyDescent="0.25">
      <c r="A75" s="39" t="s">
        <v>157</v>
      </c>
      <c r="B75" s="39"/>
      <c r="C75" s="39"/>
      <c r="D75" s="39"/>
      <c r="E75" s="39"/>
      <c r="F75" s="39"/>
      <c r="G75" s="39"/>
    </row>
    <row r="76" spans="1:7" x14ac:dyDescent="0.25">
      <c r="A76" s="23" t="s">
        <v>0</v>
      </c>
      <c r="B76" s="23" t="s">
        <v>1</v>
      </c>
      <c r="C76" s="23" t="s">
        <v>4</v>
      </c>
      <c r="D76" s="23" t="s">
        <v>113</v>
      </c>
      <c r="E76" s="25" t="s">
        <v>2</v>
      </c>
      <c r="F76" s="24" t="s">
        <v>3</v>
      </c>
      <c r="G76" s="23" t="s">
        <v>112</v>
      </c>
    </row>
    <row r="77" spans="1:7" x14ac:dyDescent="0.25">
      <c r="A77" s="31">
        <v>1</v>
      </c>
      <c r="B77" s="9" t="s">
        <v>68</v>
      </c>
      <c r="C77" s="1" t="s">
        <v>69</v>
      </c>
      <c r="D77" s="10" t="s">
        <v>123</v>
      </c>
      <c r="E77" s="4">
        <v>1</v>
      </c>
      <c r="F77" s="11">
        <v>16.88</v>
      </c>
      <c r="G77" s="6">
        <f>E77*F77</f>
        <v>16.88</v>
      </c>
    </row>
    <row r="78" spans="1:7" x14ac:dyDescent="0.25">
      <c r="A78" s="4">
        <v>2</v>
      </c>
      <c r="B78" s="9" t="s">
        <v>147</v>
      </c>
      <c r="C78" s="13" t="s">
        <v>121</v>
      </c>
      <c r="D78" s="5" t="s">
        <v>82</v>
      </c>
      <c r="E78" s="4">
        <v>3</v>
      </c>
      <c r="F78" s="7">
        <v>0</v>
      </c>
      <c r="G78" s="6">
        <f>E78*F78</f>
        <v>0</v>
      </c>
    </row>
    <row r="79" spans="1:7" x14ac:dyDescent="0.25">
      <c r="A79" s="4">
        <v>3</v>
      </c>
      <c r="B79" s="9" t="s">
        <v>148</v>
      </c>
      <c r="C79" s="13" t="s">
        <v>121</v>
      </c>
      <c r="D79" s="5" t="s">
        <v>99</v>
      </c>
      <c r="E79" s="4">
        <v>1</v>
      </c>
      <c r="F79" s="7">
        <v>0</v>
      </c>
      <c r="G79" s="6">
        <f>E79*F79</f>
        <v>0</v>
      </c>
    </row>
    <row r="80" spans="1:7" x14ac:dyDescent="0.25">
      <c r="A80" s="38" t="s">
        <v>126</v>
      </c>
      <c r="B80" s="38"/>
      <c r="C80" s="38"/>
      <c r="D80" s="38"/>
      <c r="E80" s="38"/>
      <c r="F80" s="38"/>
      <c r="G80" s="30">
        <f>SUM(G77:G79)</f>
        <v>16.88</v>
      </c>
    </row>
    <row r="81" spans="1:7" x14ac:dyDescent="0.25">
      <c r="A81" s="39" t="s">
        <v>158</v>
      </c>
      <c r="B81" s="39"/>
      <c r="C81" s="39"/>
      <c r="D81" s="39"/>
      <c r="E81" s="39"/>
      <c r="F81" s="39"/>
      <c r="G81" s="39"/>
    </row>
    <row r="82" spans="1:7" x14ac:dyDescent="0.25">
      <c r="A82" s="23" t="s">
        <v>0</v>
      </c>
      <c r="B82" s="23" t="s">
        <v>1</v>
      </c>
      <c r="C82" s="23" t="s">
        <v>4</v>
      </c>
      <c r="D82" s="23" t="s">
        <v>113</v>
      </c>
      <c r="E82" s="25" t="s">
        <v>2</v>
      </c>
      <c r="F82" s="24" t="s">
        <v>3</v>
      </c>
      <c r="G82" s="23" t="s">
        <v>112</v>
      </c>
    </row>
    <row r="83" spans="1:7" x14ac:dyDescent="0.25">
      <c r="A83" s="4">
        <v>1</v>
      </c>
      <c r="B83" s="10" t="s">
        <v>128</v>
      </c>
      <c r="C83" s="10" t="s">
        <v>130</v>
      </c>
      <c r="D83" t="s">
        <v>129</v>
      </c>
      <c r="E83" s="4">
        <v>2</v>
      </c>
      <c r="F83" s="7">
        <v>5.5E-2</v>
      </c>
      <c r="G83" s="6">
        <f t="shared" ref="G83:G88" si="5">E83*F83</f>
        <v>0.11</v>
      </c>
    </row>
    <row r="84" spans="1:7" x14ac:dyDescent="0.25">
      <c r="A84" s="4">
        <v>2</v>
      </c>
      <c r="B84" s="18" t="s">
        <v>139</v>
      </c>
      <c r="C84" s="9" t="s">
        <v>131</v>
      </c>
      <c r="D84" s="9" t="s">
        <v>132</v>
      </c>
      <c r="E84" s="4">
        <v>1</v>
      </c>
      <c r="F84" s="7">
        <v>0.19</v>
      </c>
      <c r="G84" s="6">
        <f t="shared" si="5"/>
        <v>0.19</v>
      </c>
    </row>
    <row r="85" spans="1:7" x14ac:dyDescent="0.25">
      <c r="A85">
        <v>3</v>
      </c>
      <c r="B85" s="10" t="s">
        <v>143</v>
      </c>
      <c r="C85" s="10" t="s">
        <v>142</v>
      </c>
      <c r="D85" s="10" t="s">
        <v>141</v>
      </c>
      <c r="E85" s="4">
        <v>1</v>
      </c>
      <c r="F85" s="7">
        <v>8.2899999999999991</v>
      </c>
      <c r="G85" s="6">
        <f t="shared" si="5"/>
        <v>8.2899999999999991</v>
      </c>
    </row>
    <row r="86" spans="1:7" x14ac:dyDescent="0.25">
      <c r="A86">
        <v>4</v>
      </c>
      <c r="B86" s="10" t="s">
        <v>149</v>
      </c>
      <c r="C86" s="10" t="s">
        <v>146</v>
      </c>
      <c r="D86" s="10" t="s">
        <v>145</v>
      </c>
      <c r="E86" s="4">
        <v>1</v>
      </c>
      <c r="F86" s="7">
        <v>0.5</v>
      </c>
      <c r="G86" s="6">
        <f t="shared" si="5"/>
        <v>0.5</v>
      </c>
    </row>
    <row r="87" spans="1:7" x14ac:dyDescent="0.25">
      <c r="A87">
        <v>5</v>
      </c>
      <c r="B87" s="10" t="s">
        <v>154</v>
      </c>
      <c r="C87" s="10" t="s">
        <v>155</v>
      </c>
      <c r="D87" s="26">
        <v>103048</v>
      </c>
      <c r="E87" s="4">
        <v>1</v>
      </c>
      <c r="F87" s="7">
        <v>2.1</v>
      </c>
      <c r="G87" s="6">
        <f t="shared" si="5"/>
        <v>2.1</v>
      </c>
    </row>
    <row r="88" spans="1:7" x14ac:dyDescent="0.25">
      <c r="A88">
        <v>6</v>
      </c>
      <c r="B88" s="10" t="s">
        <v>159</v>
      </c>
      <c r="C88" s="10" t="s">
        <v>160</v>
      </c>
      <c r="D88" s="10" t="s">
        <v>161</v>
      </c>
      <c r="E88" s="4">
        <v>1</v>
      </c>
      <c r="F88" s="3">
        <v>0.61</v>
      </c>
      <c r="G88" s="6">
        <f t="shared" si="5"/>
        <v>0.61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23:D23"/>
    <mergeCell ref="A13:D13"/>
    <mergeCell ref="A1:E1"/>
    <mergeCell ref="A14:E14"/>
    <mergeCell ref="A81:G81"/>
    <mergeCell ref="A51:G51"/>
    <mergeCell ref="A24:G24"/>
    <mergeCell ref="A74:F74"/>
    <mergeCell ref="A50:F50"/>
    <mergeCell ref="A80:F80"/>
    <mergeCell ref="A75:G75"/>
  </mergeCells>
  <pageMargins left="0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R37" sqref="R37"/>
    </sheetView>
  </sheetViews>
  <sheetFormatPr defaultRowHeight="15" x14ac:dyDescent="0.25"/>
  <cols>
    <col min="1" max="1" width="9.140625" style="14"/>
    <col min="2" max="2" width="16.140625" style="15" customWidth="1"/>
    <col min="3" max="3" width="17.5703125" style="14" customWidth="1"/>
    <col min="4" max="5" width="11.42578125" style="15" customWidth="1"/>
    <col min="6" max="16384" width="9.140625" style="14"/>
  </cols>
  <sheetData>
    <row r="1" spans="1:11" x14ac:dyDescent="0.25">
      <c r="A1" s="2" t="s">
        <v>163</v>
      </c>
      <c r="B1" s="33"/>
      <c r="C1" s="2"/>
      <c r="D1" s="33"/>
      <c r="E1" s="33"/>
    </row>
    <row r="2" spans="1:11" x14ac:dyDescent="0.25">
      <c r="A2" s="36" t="s">
        <v>127</v>
      </c>
      <c r="B2" s="16" t="s">
        <v>166</v>
      </c>
      <c r="C2" s="36" t="s">
        <v>164</v>
      </c>
      <c r="D2" s="16" t="s">
        <v>165</v>
      </c>
      <c r="E2" s="16" t="s">
        <v>125</v>
      </c>
      <c r="F2" s="36"/>
      <c r="G2" s="36"/>
      <c r="H2" s="36"/>
      <c r="I2" s="36"/>
      <c r="J2" s="36"/>
      <c r="K2" s="36"/>
    </row>
    <row r="3" spans="1:11" s="34" customFormat="1" x14ac:dyDescent="0.25">
      <c r="A3" s="34">
        <v>0</v>
      </c>
      <c r="B3" s="35">
        <v>1000</v>
      </c>
      <c r="C3" s="35">
        <f>A3*1128.25</f>
        <v>0</v>
      </c>
      <c r="D3" s="35">
        <f>B3+C3</f>
        <v>1000</v>
      </c>
      <c r="E3" s="35">
        <f>A3*1722.81</f>
        <v>0</v>
      </c>
    </row>
    <row r="4" spans="1:11" x14ac:dyDescent="0.25">
      <c r="A4" s="14">
        <v>1</v>
      </c>
      <c r="B4" s="15">
        <v>1000</v>
      </c>
      <c r="C4" s="15">
        <f>A4*1128.25</f>
        <v>1128.25</v>
      </c>
      <c r="D4" s="15">
        <f>B4+C4</f>
        <v>2128.25</v>
      </c>
      <c r="E4" s="15">
        <f>A4*1722.81</f>
        <v>1722.81</v>
      </c>
    </row>
    <row r="5" spans="1:11" x14ac:dyDescent="0.25">
      <c r="A5" s="14">
        <v>1.6819999999999999</v>
      </c>
      <c r="B5" s="35">
        <v>1000</v>
      </c>
      <c r="C5" s="15">
        <f>A5*1128.25</f>
        <v>1897.7165</v>
      </c>
      <c r="D5" s="15">
        <f>B5+C5</f>
        <v>2897.7165</v>
      </c>
      <c r="E5" s="15">
        <f>A5*1722.81</f>
        <v>2897.7664199999999</v>
      </c>
    </row>
    <row r="6" spans="1:11" x14ac:dyDescent="0.25">
      <c r="A6" s="14">
        <v>2</v>
      </c>
      <c r="B6" s="15">
        <v>1000</v>
      </c>
      <c r="C6" s="15">
        <f t="shared" ref="C6:C14" si="0">A6*1128.25</f>
        <v>2256.5</v>
      </c>
      <c r="D6" s="15">
        <f t="shared" ref="D6:D14" si="1">B6+C6</f>
        <v>3256.5</v>
      </c>
      <c r="E6" s="15">
        <f t="shared" ref="E6:E14" si="2">A6*1722.81</f>
        <v>3445.62</v>
      </c>
    </row>
    <row r="7" spans="1:11" x14ac:dyDescent="0.25">
      <c r="A7" s="14">
        <v>3</v>
      </c>
      <c r="B7" s="15">
        <v>1000</v>
      </c>
      <c r="C7" s="15">
        <f t="shared" si="0"/>
        <v>3384.75</v>
      </c>
      <c r="D7" s="15">
        <f t="shared" si="1"/>
        <v>4384.75</v>
      </c>
      <c r="E7" s="15">
        <f t="shared" si="2"/>
        <v>5168.43</v>
      </c>
    </row>
    <row r="8" spans="1:11" x14ac:dyDescent="0.25">
      <c r="A8" s="14">
        <v>4</v>
      </c>
      <c r="B8" s="15">
        <v>1000</v>
      </c>
      <c r="C8" s="15">
        <f t="shared" si="0"/>
        <v>4513</v>
      </c>
      <c r="D8" s="15">
        <f t="shared" si="1"/>
        <v>5513</v>
      </c>
      <c r="E8" s="15">
        <f t="shared" si="2"/>
        <v>6891.24</v>
      </c>
    </row>
    <row r="9" spans="1:11" x14ac:dyDescent="0.25">
      <c r="A9" s="14">
        <v>5</v>
      </c>
      <c r="B9" s="15">
        <v>1000</v>
      </c>
      <c r="C9" s="15">
        <f t="shared" si="0"/>
        <v>5641.25</v>
      </c>
      <c r="D9" s="15">
        <f t="shared" si="1"/>
        <v>6641.25</v>
      </c>
      <c r="E9" s="15">
        <f t="shared" si="2"/>
        <v>8614.0499999999993</v>
      </c>
    </row>
    <row r="10" spans="1:11" x14ac:dyDescent="0.25">
      <c r="A10" s="14">
        <v>6</v>
      </c>
      <c r="B10" s="15">
        <v>1000</v>
      </c>
      <c r="C10" s="15">
        <f t="shared" si="0"/>
        <v>6769.5</v>
      </c>
      <c r="D10" s="15">
        <f t="shared" si="1"/>
        <v>7769.5</v>
      </c>
      <c r="E10" s="15">
        <f t="shared" si="2"/>
        <v>10336.86</v>
      </c>
    </row>
    <row r="11" spans="1:11" x14ac:dyDescent="0.25">
      <c r="A11" s="14">
        <v>7</v>
      </c>
      <c r="B11" s="15">
        <v>1000</v>
      </c>
      <c r="C11" s="15">
        <f t="shared" si="0"/>
        <v>7897.75</v>
      </c>
      <c r="D11" s="15">
        <f t="shared" si="1"/>
        <v>8897.75</v>
      </c>
      <c r="E11" s="15">
        <f t="shared" si="2"/>
        <v>12059.67</v>
      </c>
    </row>
    <row r="12" spans="1:11" x14ac:dyDescent="0.25">
      <c r="A12" s="14">
        <v>8</v>
      </c>
      <c r="B12" s="15">
        <v>1000</v>
      </c>
      <c r="C12" s="15">
        <f t="shared" si="0"/>
        <v>9026</v>
      </c>
      <c r="D12" s="15">
        <f t="shared" si="1"/>
        <v>10026</v>
      </c>
      <c r="E12" s="15">
        <f t="shared" si="2"/>
        <v>13782.48</v>
      </c>
    </row>
    <row r="13" spans="1:11" x14ac:dyDescent="0.25">
      <c r="A13" s="14">
        <v>9</v>
      </c>
      <c r="B13" s="15">
        <v>1000</v>
      </c>
      <c r="C13" s="15">
        <f t="shared" si="0"/>
        <v>10154.25</v>
      </c>
      <c r="D13" s="15">
        <f t="shared" si="1"/>
        <v>11154.25</v>
      </c>
      <c r="E13" s="15">
        <f t="shared" si="2"/>
        <v>15505.289999999999</v>
      </c>
    </row>
    <row r="14" spans="1:11" x14ac:dyDescent="0.25">
      <c r="A14" s="14">
        <v>10</v>
      </c>
      <c r="B14" s="15">
        <v>1000</v>
      </c>
      <c r="C14" s="15">
        <f t="shared" si="0"/>
        <v>11282.5</v>
      </c>
      <c r="D14" s="15">
        <f t="shared" si="1"/>
        <v>12282.5</v>
      </c>
      <c r="E14" s="15">
        <f t="shared" si="2"/>
        <v>17228.099999999999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" workbookViewId="0">
      <selection activeCell="E63" sqref="E63:E83"/>
    </sheetView>
  </sheetViews>
  <sheetFormatPr defaultRowHeight="15" x14ac:dyDescent="0.25"/>
  <cols>
    <col min="1" max="1" width="9.140625" style="14"/>
    <col min="2" max="2" width="16.140625" style="15" customWidth="1"/>
    <col min="3" max="3" width="17.5703125" style="14" customWidth="1"/>
    <col min="4" max="4" width="11.42578125" style="15" customWidth="1"/>
    <col min="5" max="5" width="16" style="15" customWidth="1"/>
    <col min="6" max="7" width="9.140625" style="14"/>
    <col min="8" max="8" width="10.85546875" style="14" customWidth="1"/>
    <col min="9" max="16384" width="9.140625" style="14"/>
  </cols>
  <sheetData>
    <row r="1" spans="1:11" x14ac:dyDescent="0.25">
      <c r="A1" s="2" t="s">
        <v>163</v>
      </c>
      <c r="B1" s="33"/>
      <c r="C1" s="2"/>
      <c r="D1" s="33"/>
      <c r="E1" s="33"/>
    </row>
    <row r="2" spans="1:11" x14ac:dyDescent="0.25">
      <c r="A2" s="36" t="s">
        <v>127</v>
      </c>
      <c r="B2" s="16" t="s">
        <v>166</v>
      </c>
      <c r="C2" s="36" t="s">
        <v>164</v>
      </c>
      <c r="D2" s="16" t="s">
        <v>165</v>
      </c>
      <c r="E2" s="16" t="s">
        <v>125</v>
      </c>
      <c r="F2" s="36"/>
      <c r="G2" s="36" t="s">
        <v>167</v>
      </c>
      <c r="H2" s="36"/>
      <c r="I2" s="36"/>
      <c r="J2" s="36"/>
      <c r="K2" s="36"/>
    </row>
    <row r="3" spans="1:11" s="34" customFormat="1" x14ac:dyDescent="0.25">
      <c r="A3" s="34">
        <v>0</v>
      </c>
      <c r="B3" s="37">
        <v>24237.96</v>
      </c>
      <c r="C3" s="35">
        <f>A3*337.9</f>
        <v>0</v>
      </c>
      <c r="D3" s="35">
        <f>B3+C3</f>
        <v>24237.96</v>
      </c>
      <c r="E3" s="35">
        <f>A3*734.88</f>
        <v>0</v>
      </c>
      <c r="G3" s="34">
        <f>B3/ (734.88 - 337.9)</f>
        <v>61.05587183233412</v>
      </c>
      <c r="H3" s="35">
        <f>G3*734.88</f>
        <v>44868.739092145697</v>
      </c>
    </row>
    <row r="4" spans="1:11" x14ac:dyDescent="0.25">
      <c r="A4" s="14">
        <v>1</v>
      </c>
      <c r="B4" s="37">
        <v>24237.96</v>
      </c>
      <c r="C4" s="35">
        <f t="shared" ref="C4:C67" si="0">A4*337.9</f>
        <v>337.9</v>
      </c>
      <c r="D4" s="35">
        <f t="shared" ref="D4:D14" si="1">B4+C4</f>
        <v>24575.86</v>
      </c>
      <c r="E4" s="35">
        <f t="shared" ref="E4:E67" si="2">A4*734.88</f>
        <v>734.88</v>
      </c>
    </row>
    <row r="5" spans="1:11" x14ac:dyDescent="0.25">
      <c r="A5" s="14">
        <v>2</v>
      </c>
      <c r="B5" s="37">
        <v>24237.96</v>
      </c>
      <c r="C5" s="35">
        <f t="shared" si="0"/>
        <v>675.8</v>
      </c>
      <c r="D5" s="35">
        <f t="shared" si="1"/>
        <v>24913.759999999998</v>
      </c>
      <c r="E5" s="35">
        <f t="shared" si="2"/>
        <v>1469.76</v>
      </c>
    </row>
    <row r="6" spans="1:11" x14ac:dyDescent="0.25">
      <c r="A6" s="14">
        <v>3</v>
      </c>
      <c r="B6" s="37">
        <v>24237.96</v>
      </c>
      <c r="C6" s="35">
        <f t="shared" si="0"/>
        <v>1013.6999999999999</v>
      </c>
      <c r="D6" s="35">
        <f t="shared" si="1"/>
        <v>25251.66</v>
      </c>
      <c r="E6" s="35">
        <f t="shared" si="2"/>
        <v>2204.64</v>
      </c>
    </row>
    <row r="7" spans="1:11" x14ac:dyDescent="0.25">
      <c r="A7" s="34">
        <v>4</v>
      </c>
      <c r="B7" s="37">
        <v>24237.96</v>
      </c>
      <c r="C7" s="35">
        <f t="shared" si="0"/>
        <v>1351.6</v>
      </c>
      <c r="D7" s="35">
        <f t="shared" si="1"/>
        <v>25589.559999999998</v>
      </c>
      <c r="E7" s="35">
        <f t="shared" si="2"/>
        <v>2939.52</v>
      </c>
    </row>
    <row r="8" spans="1:11" x14ac:dyDescent="0.25">
      <c r="A8" s="14">
        <v>5</v>
      </c>
      <c r="B8" s="37">
        <v>24237.96</v>
      </c>
      <c r="C8" s="35">
        <f t="shared" si="0"/>
        <v>1689.5</v>
      </c>
      <c r="D8" s="35">
        <f t="shared" si="1"/>
        <v>25927.46</v>
      </c>
      <c r="E8" s="35">
        <f t="shared" si="2"/>
        <v>3674.4</v>
      </c>
    </row>
    <row r="9" spans="1:11" x14ac:dyDescent="0.25">
      <c r="A9" s="14">
        <v>6</v>
      </c>
      <c r="B9" s="37">
        <v>24237.96</v>
      </c>
      <c r="C9" s="35">
        <f t="shared" si="0"/>
        <v>2027.3999999999999</v>
      </c>
      <c r="D9" s="35">
        <f t="shared" si="1"/>
        <v>26265.360000000001</v>
      </c>
      <c r="E9" s="35">
        <f t="shared" si="2"/>
        <v>4409.28</v>
      </c>
    </row>
    <row r="10" spans="1:11" x14ac:dyDescent="0.25">
      <c r="A10" s="14">
        <v>7</v>
      </c>
      <c r="B10" s="37">
        <v>24237.96</v>
      </c>
      <c r="C10" s="35">
        <f t="shared" si="0"/>
        <v>2365.2999999999997</v>
      </c>
      <c r="D10" s="35">
        <f t="shared" si="1"/>
        <v>26603.26</v>
      </c>
      <c r="E10" s="35">
        <f t="shared" si="2"/>
        <v>5144.16</v>
      </c>
    </row>
    <row r="11" spans="1:11" x14ac:dyDescent="0.25">
      <c r="A11" s="34">
        <v>8</v>
      </c>
      <c r="B11" s="37">
        <v>24237.96</v>
      </c>
      <c r="C11" s="35">
        <f t="shared" si="0"/>
        <v>2703.2</v>
      </c>
      <c r="D11" s="35">
        <f t="shared" si="1"/>
        <v>26941.16</v>
      </c>
      <c r="E11" s="35">
        <f t="shared" si="2"/>
        <v>5879.04</v>
      </c>
    </row>
    <row r="12" spans="1:11" x14ac:dyDescent="0.25">
      <c r="A12" s="14">
        <v>9</v>
      </c>
      <c r="B12" s="37">
        <v>24237.96</v>
      </c>
      <c r="C12" s="35">
        <f t="shared" si="0"/>
        <v>3041.1</v>
      </c>
      <c r="D12" s="35">
        <f t="shared" si="1"/>
        <v>27279.059999999998</v>
      </c>
      <c r="E12" s="35">
        <f t="shared" si="2"/>
        <v>6613.92</v>
      </c>
    </row>
    <row r="13" spans="1:11" x14ac:dyDescent="0.25">
      <c r="A13" s="14">
        <v>10</v>
      </c>
      <c r="B13" s="37">
        <v>24237.96</v>
      </c>
      <c r="C13" s="35">
        <f t="shared" si="0"/>
        <v>3379</v>
      </c>
      <c r="D13" s="35">
        <f t="shared" si="1"/>
        <v>27616.959999999999</v>
      </c>
      <c r="E13" s="35">
        <f t="shared" si="2"/>
        <v>7348.8</v>
      </c>
    </row>
    <row r="14" spans="1:11" x14ac:dyDescent="0.25">
      <c r="A14" s="14">
        <v>11</v>
      </c>
      <c r="B14" s="37">
        <v>24237.96</v>
      </c>
      <c r="C14" s="35">
        <f t="shared" si="0"/>
        <v>3716.8999999999996</v>
      </c>
      <c r="D14" s="35">
        <f t="shared" si="1"/>
        <v>27954.86</v>
      </c>
      <c r="E14" s="35">
        <f t="shared" si="2"/>
        <v>8083.68</v>
      </c>
    </row>
    <row r="15" spans="1:11" x14ac:dyDescent="0.25">
      <c r="A15" s="34">
        <v>12</v>
      </c>
      <c r="B15" s="37">
        <v>24237.96</v>
      </c>
      <c r="C15" s="35">
        <f t="shared" si="0"/>
        <v>4054.7999999999997</v>
      </c>
      <c r="D15" s="35">
        <f t="shared" ref="D15:D78" si="3">B15+C15</f>
        <v>28292.76</v>
      </c>
      <c r="E15" s="35">
        <f t="shared" si="2"/>
        <v>8818.56</v>
      </c>
    </row>
    <row r="16" spans="1:11" x14ac:dyDescent="0.25">
      <c r="A16" s="14">
        <v>13</v>
      </c>
      <c r="B16" s="37">
        <v>24237.96</v>
      </c>
      <c r="C16" s="35">
        <f t="shared" si="0"/>
        <v>4392.7</v>
      </c>
      <c r="D16" s="35">
        <f t="shared" si="3"/>
        <v>28630.66</v>
      </c>
      <c r="E16" s="35">
        <f t="shared" si="2"/>
        <v>9553.44</v>
      </c>
    </row>
    <row r="17" spans="1:5" x14ac:dyDescent="0.25">
      <c r="A17" s="14">
        <v>14</v>
      </c>
      <c r="B17" s="37">
        <v>24237.96</v>
      </c>
      <c r="C17" s="35">
        <f t="shared" si="0"/>
        <v>4730.5999999999995</v>
      </c>
      <c r="D17" s="35">
        <f t="shared" si="3"/>
        <v>28968.559999999998</v>
      </c>
      <c r="E17" s="35">
        <f t="shared" si="2"/>
        <v>10288.32</v>
      </c>
    </row>
    <row r="18" spans="1:5" x14ac:dyDescent="0.25">
      <c r="A18" s="14">
        <v>15</v>
      </c>
      <c r="B18" s="37">
        <v>24237.96</v>
      </c>
      <c r="C18" s="35">
        <f t="shared" si="0"/>
        <v>5068.5</v>
      </c>
      <c r="D18" s="35">
        <f t="shared" si="3"/>
        <v>29306.46</v>
      </c>
      <c r="E18" s="35">
        <f t="shared" si="2"/>
        <v>11023.2</v>
      </c>
    </row>
    <row r="19" spans="1:5" x14ac:dyDescent="0.25">
      <c r="A19" s="34">
        <v>16</v>
      </c>
      <c r="B19" s="37">
        <v>24237.96</v>
      </c>
      <c r="C19" s="35">
        <f t="shared" si="0"/>
        <v>5406.4</v>
      </c>
      <c r="D19" s="35">
        <f t="shared" si="3"/>
        <v>29644.36</v>
      </c>
      <c r="E19" s="35">
        <f t="shared" si="2"/>
        <v>11758.08</v>
      </c>
    </row>
    <row r="20" spans="1:5" x14ac:dyDescent="0.25">
      <c r="A20" s="14">
        <v>17</v>
      </c>
      <c r="B20" s="37">
        <v>24237.96</v>
      </c>
      <c r="C20" s="35">
        <f t="shared" si="0"/>
        <v>5744.2999999999993</v>
      </c>
      <c r="D20" s="35">
        <f t="shared" si="3"/>
        <v>29982.26</v>
      </c>
      <c r="E20" s="35">
        <f t="shared" si="2"/>
        <v>12492.96</v>
      </c>
    </row>
    <row r="21" spans="1:5" x14ac:dyDescent="0.25">
      <c r="A21" s="14">
        <v>18</v>
      </c>
      <c r="B21" s="37">
        <v>24237.96</v>
      </c>
      <c r="C21" s="35">
        <f t="shared" si="0"/>
        <v>6082.2</v>
      </c>
      <c r="D21" s="35">
        <f t="shared" si="3"/>
        <v>30320.16</v>
      </c>
      <c r="E21" s="35">
        <f t="shared" si="2"/>
        <v>13227.84</v>
      </c>
    </row>
    <row r="22" spans="1:5" x14ac:dyDescent="0.25">
      <c r="A22" s="14">
        <v>19</v>
      </c>
      <c r="B22" s="37">
        <v>24237.96</v>
      </c>
      <c r="C22" s="35">
        <f t="shared" si="0"/>
        <v>6420.0999999999995</v>
      </c>
      <c r="D22" s="35">
        <f t="shared" si="3"/>
        <v>30658.059999999998</v>
      </c>
      <c r="E22" s="35">
        <f t="shared" si="2"/>
        <v>13962.72</v>
      </c>
    </row>
    <row r="23" spans="1:5" x14ac:dyDescent="0.25">
      <c r="A23" s="34">
        <v>20</v>
      </c>
      <c r="B23" s="37">
        <v>24237.96</v>
      </c>
      <c r="C23" s="35">
        <f t="shared" si="0"/>
        <v>6758</v>
      </c>
      <c r="D23" s="35">
        <f t="shared" si="3"/>
        <v>30995.96</v>
      </c>
      <c r="E23" s="35">
        <f t="shared" si="2"/>
        <v>14697.6</v>
      </c>
    </row>
    <row r="24" spans="1:5" x14ac:dyDescent="0.25">
      <c r="A24" s="14">
        <v>21</v>
      </c>
      <c r="B24" s="37">
        <v>24237.96</v>
      </c>
      <c r="C24" s="35">
        <f t="shared" si="0"/>
        <v>7095.9</v>
      </c>
      <c r="D24" s="35">
        <f t="shared" si="3"/>
        <v>31333.86</v>
      </c>
      <c r="E24" s="35">
        <f t="shared" si="2"/>
        <v>15432.48</v>
      </c>
    </row>
    <row r="25" spans="1:5" x14ac:dyDescent="0.25">
      <c r="A25" s="14">
        <v>22</v>
      </c>
      <c r="B25" s="37">
        <v>24237.96</v>
      </c>
      <c r="C25" s="35">
        <f t="shared" si="0"/>
        <v>7433.7999999999993</v>
      </c>
      <c r="D25" s="35">
        <f t="shared" si="3"/>
        <v>31671.759999999998</v>
      </c>
      <c r="E25" s="35">
        <f t="shared" si="2"/>
        <v>16167.36</v>
      </c>
    </row>
    <row r="26" spans="1:5" x14ac:dyDescent="0.25">
      <c r="A26" s="14">
        <v>23</v>
      </c>
      <c r="B26" s="37">
        <v>24237.96</v>
      </c>
      <c r="C26" s="35">
        <f t="shared" si="0"/>
        <v>7771.7</v>
      </c>
      <c r="D26" s="35">
        <f t="shared" si="3"/>
        <v>32009.66</v>
      </c>
      <c r="E26" s="35">
        <f t="shared" si="2"/>
        <v>16902.240000000002</v>
      </c>
    </row>
    <row r="27" spans="1:5" x14ac:dyDescent="0.25">
      <c r="A27" s="34">
        <v>24</v>
      </c>
      <c r="B27" s="37">
        <v>24237.96</v>
      </c>
      <c r="C27" s="35">
        <f t="shared" si="0"/>
        <v>8109.5999999999995</v>
      </c>
      <c r="D27" s="35">
        <f t="shared" si="3"/>
        <v>32347.559999999998</v>
      </c>
      <c r="E27" s="35">
        <f t="shared" si="2"/>
        <v>17637.12</v>
      </c>
    </row>
    <row r="28" spans="1:5" x14ac:dyDescent="0.25">
      <c r="A28" s="14">
        <v>25</v>
      </c>
      <c r="B28" s="37">
        <v>24237.96</v>
      </c>
      <c r="C28" s="35">
        <f t="shared" si="0"/>
        <v>8447.5</v>
      </c>
      <c r="D28" s="35">
        <f t="shared" si="3"/>
        <v>32685.46</v>
      </c>
      <c r="E28" s="35">
        <f t="shared" si="2"/>
        <v>18372</v>
      </c>
    </row>
    <row r="29" spans="1:5" x14ac:dyDescent="0.25">
      <c r="A29" s="14">
        <v>26</v>
      </c>
      <c r="B29" s="37">
        <v>24237.96</v>
      </c>
      <c r="C29" s="35">
        <f t="shared" si="0"/>
        <v>8785.4</v>
      </c>
      <c r="D29" s="35">
        <f t="shared" si="3"/>
        <v>33023.360000000001</v>
      </c>
      <c r="E29" s="35">
        <f t="shared" si="2"/>
        <v>19106.88</v>
      </c>
    </row>
    <row r="30" spans="1:5" x14ac:dyDescent="0.25">
      <c r="A30" s="14">
        <v>27</v>
      </c>
      <c r="B30" s="37">
        <v>24237.96</v>
      </c>
      <c r="C30" s="35">
        <f t="shared" si="0"/>
        <v>9123.2999999999993</v>
      </c>
      <c r="D30" s="35">
        <f t="shared" si="3"/>
        <v>33361.259999999995</v>
      </c>
      <c r="E30" s="35">
        <f t="shared" si="2"/>
        <v>19841.759999999998</v>
      </c>
    </row>
    <row r="31" spans="1:5" x14ac:dyDescent="0.25">
      <c r="A31" s="34">
        <v>28</v>
      </c>
      <c r="B31" s="37">
        <v>24237.96</v>
      </c>
      <c r="C31" s="35">
        <f t="shared" si="0"/>
        <v>9461.1999999999989</v>
      </c>
      <c r="D31" s="35">
        <f t="shared" si="3"/>
        <v>33699.159999999996</v>
      </c>
      <c r="E31" s="35">
        <f t="shared" si="2"/>
        <v>20576.64</v>
      </c>
    </row>
    <row r="32" spans="1:5" x14ac:dyDescent="0.25">
      <c r="A32" s="14">
        <v>29</v>
      </c>
      <c r="B32" s="37">
        <v>24237.96</v>
      </c>
      <c r="C32" s="35">
        <f t="shared" si="0"/>
        <v>9799.0999999999985</v>
      </c>
      <c r="D32" s="35">
        <f t="shared" si="3"/>
        <v>34037.06</v>
      </c>
      <c r="E32" s="35">
        <f t="shared" si="2"/>
        <v>21311.52</v>
      </c>
    </row>
    <row r="33" spans="1:5" x14ac:dyDescent="0.25">
      <c r="A33" s="14">
        <v>30</v>
      </c>
      <c r="B33" s="37">
        <v>24237.96</v>
      </c>
      <c r="C33" s="35">
        <f t="shared" si="0"/>
        <v>10137</v>
      </c>
      <c r="D33" s="35">
        <f t="shared" si="3"/>
        <v>34374.959999999999</v>
      </c>
      <c r="E33" s="35">
        <f t="shared" si="2"/>
        <v>22046.400000000001</v>
      </c>
    </row>
    <row r="34" spans="1:5" x14ac:dyDescent="0.25">
      <c r="A34" s="14">
        <v>31</v>
      </c>
      <c r="B34" s="37">
        <v>24237.96</v>
      </c>
      <c r="C34" s="35">
        <f t="shared" si="0"/>
        <v>10474.9</v>
      </c>
      <c r="D34" s="35">
        <f t="shared" si="3"/>
        <v>34712.86</v>
      </c>
      <c r="E34" s="35">
        <f t="shared" si="2"/>
        <v>22781.279999999999</v>
      </c>
    </row>
    <row r="35" spans="1:5" x14ac:dyDescent="0.25">
      <c r="A35" s="34">
        <v>32</v>
      </c>
      <c r="B35" s="37">
        <v>24237.96</v>
      </c>
      <c r="C35" s="35">
        <f t="shared" si="0"/>
        <v>10812.8</v>
      </c>
      <c r="D35" s="35">
        <f t="shared" si="3"/>
        <v>35050.759999999995</v>
      </c>
      <c r="E35" s="35">
        <f t="shared" si="2"/>
        <v>23516.16</v>
      </c>
    </row>
    <row r="36" spans="1:5" x14ac:dyDescent="0.25">
      <c r="A36" s="14">
        <v>33</v>
      </c>
      <c r="B36" s="37">
        <v>24237.96</v>
      </c>
      <c r="C36" s="35">
        <f t="shared" si="0"/>
        <v>11150.699999999999</v>
      </c>
      <c r="D36" s="35">
        <f t="shared" si="3"/>
        <v>35388.659999999996</v>
      </c>
      <c r="E36" s="35">
        <f t="shared" si="2"/>
        <v>24251.040000000001</v>
      </c>
    </row>
    <row r="37" spans="1:5" x14ac:dyDescent="0.25">
      <c r="A37" s="14">
        <v>34</v>
      </c>
      <c r="B37" s="37">
        <v>24237.96</v>
      </c>
      <c r="C37" s="35">
        <f t="shared" si="0"/>
        <v>11488.599999999999</v>
      </c>
      <c r="D37" s="35">
        <f t="shared" si="3"/>
        <v>35726.559999999998</v>
      </c>
      <c r="E37" s="35">
        <f t="shared" si="2"/>
        <v>24985.919999999998</v>
      </c>
    </row>
    <row r="38" spans="1:5" x14ac:dyDescent="0.25">
      <c r="A38" s="14">
        <v>35</v>
      </c>
      <c r="B38" s="37">
        <v>24237.96</v>
      </c>
      <c r="C38" s="35">
        <f t="shared" si="0"/>
        <v>11826.5</v>
      </c>
      <c r="D38" s="35">
        <f t="shared" si="3"/>
        <v>36064.46</v>
      </c>
      <c r="E38" s="35">
        <f t="shared" si="2"/>
        <v>25720.799999999999</v>
      </c>
    </row>
    <row r="39" spans="1:5" x14ac:dyDescent="0.25">
      <c r="A39" s="34">
        <v>36</v>
      </c>
      <c r="B39" s="37">
        <v>24237.96</v>
      </c>
      <c r="C39" s="35">
        <f t="shared" si="0"/>
        <v>12164.4</v>
      </c>
      <c r="D39" s="35">
        <f t="shared" si="3"/>
        <v>36402.36</v>
      </c>
      <c r="E39" s="35">
        <f t="shared" si="2"/>
        <v>26455.68</v>
      </c>
    </row>
    <row r="40" spans="1:5" x14ac:dyDescent="0.25">
      <c r="A40" s="14">
        <v>37</v>
      </c>
      <c r="B40" s="37">
        <v>24237.96</v>
      </c>
      <c r="C40" s="35">
        <f t="shared" si="0"/>
        <v>12502.3</v>
      </c>
      <c r="D40" s="35">
        <f t="shared" si="3"/>
        <v>36740.259999999995</v>
      </c>
      <c r="E40" s="35">
        <f t="shared" si="2"/>
        <v>27190.560000000001</v>
      </c>
    </row>
    <row r="41" spans="1:5" x14ac:dyDescent="0.25">
      <c r="A41" s="14">
        <v>38</v>
      </c>
      <c r="B41" s="37">
        <v>24237.96</v>
      </c>
      <c r="C41" s="35">
        <f t="shared" si="0"/>
        <v>12840.199999999999</v>
      </c>
      <c r="D41" s="35">
        <f t="shared" si="3"/>
        <v>37078.159999999996</v>
      </c>
      <c r="E41" s="35">
        <f t="shared" si="2"/>
        <v>27925.439999999999</v>
      </c>
    </row>
    <row r="42" spans="1:5" x14ac:dyDescent="0.25">
      <c r="A42" s="14">
        <v>39</v>
      </c>
      <c r="B42" s="37">
        <v>24237.96</v>
      </c>
      <c r="C42" s="35">
        <f t="shared" si="0"/>
        <v>13178.099999999999</v>
      </c>
      <c r="D42" s="35">
        <f t="shared" si="3"/>
        <v>37416.06</v>
      </c>
      <c r="E42" s="35">
        <f t="shared" si="2"/>
        <v>28660.32</v>
      </c>
    </row>
    <row r="43" spans="1:5" x14ac:dyDescent="0.25">
      <c r="A43" s="34">
        <v>40</v>
      </c>
      <c r="B43" s="37">
        <v>24237.96</v>
      </c>
      <c r="C43" s="35">
        <f t="shared" si="0"/>
        <v>13516</v>
      </c>
      <c r="D43" s="35">
        <f t="shared" si="3"/>
        <v>37753.96</v>
      </c>
      <c r="E43" s="35">
        <f t="shared" si="2"/>
        <v>29395.200000000001</v>
      </c>
    </row>
    <row r="44" spans="1:5" x14ac:dyDescent="0.25">
      <c r="A44" s="14">
        <v>41</v>
      </c>
      <c r="B44" s="37">
        <v>24237.96</v>
      </c>
      <c r="C44" s="35">
        <f t="shared" si="0"/>
        <v>13853.9</v>
      </c>
      <c r="D44" s="35">
        <f t="shared" si="3"/>
        <v>38091.86</v>
      </c>
      <c r="E44" s="35">
        <f t="shared" si="2"/>
        <v>30130.079999999998</v>
      </c>
    </row>
    <row r="45" spans="1:5" x14ac:dyDescent="0.25">
      <c r="A45" s="14">
        <v>42</v>
      </c>
      <c r="B45" s="37">
        <v>24237.96</v>
      </c>
      <c r="C45" s="35">
        <f t="shared" si="0"/>
        <v>14191.8</v>
      </c>
      <c r="D45" s="35">
        <f t="shared" si="3"/>
        <v>38429.759999999995</v>
      </c>
      <c r="E45" s="35">
        <f t="shared" si="2"/>
        <v>30864.959999999999</v>
      </c>
    </row>
    <row r="46" spans="1:5" x14ac:dyDescent="0.25">
      <c r="A46" s="14">
        <v>43</v>
      </c>
      <c r="B46" s="37">
        <v>24237.96</v>
      </c>
      <c r="C46" s="35">
        <f t="shared" si="0"/>
        <v>14529.699999999999</v>
      </c>
      <c r="D46" s="35">
        <f t="shared" si="3"/>
        <v>38767.659999999996</v>
      </c>
      <c r="E46" s="35">
        <f t="shared" si="2"/>
        <v>31599.84</v>
      </c>
    </row>
    <row r="47" spans="1:5" x14ac:dyDescent="0.25">
      <c r="A47" s="34">
        <v>44</v>
      </c>
      <c r="B47" s="37">
        <v>24237.96</v>
      </c>
      <c r="C47" s="35">
        <f t="shared" si="0"/>
        <v>14867.599999999999</v>
      </c>
      <c r="D47" s="35">
        <f t="shared" si="3"/>
        <v>39105.56</v>
      </c>
      <c r="E47" s="35">
        <f t="shared" si="2"/>
        <v>32334.720000000001</v>
      </c>
    </row>
    <row r="48" spans="1:5" x14ac:dyDescent="0.25">
      <c r="A48" s="14">
        <v>45</v>
      </c>
      <c r="B48" s="37">
        <v>24237.96</v>
      </c>
      <c r="C48" s="35">
        <f t="shared" si="0"/>
        <v>15205.499999999998</v>
      </c>
      <c r="D48" s="35">
        <f t="shared" si="3"/>
        <v>39443.46</v>
      </c>
      <c r="E48" s="35">
        <f t="shared" si="2"/>
        <v>33069.599999999999</v>
      </c>
    </row>
    <row r="49" spans="1:5" x14ac:dyDescent="0.25">
      <c r="A49" s="14">
        <v>46</v>
      </c>
      <c r="B49" s="37">
        <v>24237.96</v>
      </c>
      <c r="C49" s="35">
        <f t="shared" si="0"/>
        <v>15543.4</v>
      </c>
      <c r="D49" s="35">
        <f t="shared" si="3"/>
        <v>39781.360000000001</v>
      </c>
      <c r="E49" s="35">
        <f t="shared" si="2"/>
        <v>33804.480000000003</v>
      </c>
    </row>
    <row r="50" spans="1:5" x14ac:dyDescent="0.25">
      <c r="A50" s="14">
        <v>47</v>
      </c>
      <c r="B50" s="37">
        <v>24237.96</v>
      </c>
      <c r="C50" s="35">
        <f t="shared" si="0"/>
        <v>15881.3</v>
      </c>
      <c r="D50" s="35">
        <f t="shared" si="3"/>
        <v>40119.259999999995</v>
      </c>
      <c r="E50" s="35">
        <f t="shared" si="2"/>
        <v>34539.360000000001</v>
      </c>
    </row>
    <row r="51" spans="1:5" x14ac:dyDescent="0.25">
      <c r="A51" s="34">
        <v>48</v>
      </c>
      <c r="B51" s="37">
        <v>24237.96</v>
      </c>
      <c r="C51" s="35">
        <f t="shared" si="0"/>
        <v>16219.199999999999</v>
      </c>
      <c r="D51" s="35">
        <f t="shared" si="3"/>
        <v>40457.159999999996</v>
      </c>
      <c r="E51" s="35">
        <f t="shared" si="2"/>
        <v>35274.239999999998</v>
      </c>
    </row>
    <row r="52" spans="1:5" x14ac:dyDescent="0.25">
      <c r="A52" s="14">
        <v>49</v>
      </c>
      <c r="B52" s="37">
        <v>24237.96</v>
      </c>
      <c r="C52" s="35">
        <f t="shared" si="0"/>
        <v>16557.099999999999</v>
      </c>
      <c r="D52" s="35">
        <f t="shared" si="3"/>
        <v>40795.06</v>
      </c>
      <c r="E52" s="35">
        <f t="shared" si="2"/>
        <v>36009.120000000003</v>
      </c>
    </row>
    <row r="53" spans="1:5" x14ac:dyDescent="0.25">
      <c r="A53" s="14">
        <v>50</v>
      </c>
      <c r="B53" s="37">
        <v>24237.96</v>
      </c>
      <c r="C53" s="35">
        <f t="shared" si="0"/>
        <v>16895</v>
      </c>
      <c r="D53" s="35">
        <f t="shared" si="3"/>
        <v>41132.959999999999</v>
      </c>
      <c r="E53" s="35">
        <f t="shared" si="2"/>
        <v>36744</v>
      </c>
    </row>
    <row r="54" spans="1:5" x14ac:dyDescent="0.25">
      <c r="A54" s="14">
        <v>51</v>
      </c>
      <c r="B54" s="37">
        <v>24237.96</v>
      </c>
      <c r="C54" s="35">
        <f t="shared" si="0"/>
        <v>17232.899999999998</v>
      </c>
      <c r="D54" s="35">
        <f t="shared" si="3"/>
        <v>41470.86</v>
      </c>
      <c r="E54" s="35">
        <f t="shared" si="2"/>
        <v>37478.879999999997</v>
      </c>
    </row>
    <row r="55" spans="1:5" x14ac:dyDescent="0.25">
      <c r="A55" s="34">
        <v>52</v>
      </c>
      <c r="B55" s="37">
        <v>24237.96</v>
      </c>
      <c r="C55" s="35">
        <f t="shared" si="0"/>
        <v>17570.8</v>
      </c>
      <c r="D55" s="35">
        <f t="shared" si="3"/>
        <v>41808.759999999995</v>
      </c>
      <c r="E55" s="35">
        <f t="shared" si="2"/>
        <v>38213.760000000002</v>
      </c>
    </row>
    <row r="56" spans="1:5" x14ac:dyDescent="0.25">
      <c r="A56" s="14">
        <v>53</v>
      </c>
      <c r="B56" s="37">
        <v>24237.96</v>
      </c>
      <c r="C56" s="35">
        <f t="shared" si="0"/>
        <v>17908.699999999997</v>
      </c>
      <c r="D56" s="35">
        <f t="shared" si="3"/>
        <v>42146.659999999996</v>
      </c>
      <c r="E56" s="35">
        <f t="shared" si="2"/>
        <v>38948.639999999999</v>
      </c>
    </row>
    <row r="57" spans="1:5" x14ac:dyDescent="0.25">
      <c r="A57" s="14">
        <v>54</v>
      </c>
      <c r="B57" s="37">
        <v>24237.96</v>
      </c>
      <c r="C57" s="35">
        <f t="shared" si="0"/>
        <v>18246.599999999999</v>
      </c>
      <c r="D57" s="35">
        <f t="shared" si="3"/>
        <v>42484.56</v>
      </c>
      <c r="E57" s="35">
        <f t="shared" si="2"/>
        <v>39683.519999999997</v>
      </c>
    </row>
    <row r="58" spans="1:5" x14ac:dyDescent="0.25">
      <c r="A58" s="14">
        <v>55</v>
      </c>
      <c r="B58" s="37">
        <v>24237.96</v>
      </c>
      <c r="C58" s="35">
        <f t="shared" si="0"/>
        <v>18584.5</v>
      </c>
      <c r="D58" s="35">
        <f t="shared" si="3"/>
        <v>42822.46</v>
      </c>
      <c r="E58" s="35">
        <f t="shared" si="2"/>
        <v>40418.400000000001</v>
      </c>
    </row>
    <row r="59" spans="1:5" x14ac:dyDescent="0.25">
      <c r="A59" s="34">
        <v>56</v>
      </c>
      <c r="B59" s="37">
        <v>24237.96</v>
      </c>
      <c r="C59" s="35">
        <f t="shared" si="0"/>
        <v>18922.399999999998</v>
      </c>
      <c r="D59" s="35">
        <f t="shared" si="3"/>
        <v>43160.36</v>
      </c>
      <c r="E59" s="35">
        <f t="shared" si="2"/>
        <v>41153.279999999999</v>
      </c>
    </row>
    <row r="60" spans="1:5" x14ac:dyDescent="0.25">
      <c r="A60" s="14">
        <v>57</v>
      </c>
      <c r="B60" s="37">
        <v>24237.96</v>
      </c>
      <c r="C60" s="35">
        <f t="shared" si="0"/>
        <v>19260.3</v>
      </c>
      <c r="D60" s="35">
        <f t="shared" si="3"/>
        <v>43498.259999999995</v>
      </c>
      <c r="E60" s="35">
        <f t="shared" si="2"/>
        <v>41888.159999999996</v>
      </c>
    </row>
    <row r="61" spans="1:5" x14ac:dyDescent="0.25">
      <c r="A61" s="14">
        <v>58</v>
      </c>
      <c r="B61" s="37">
        <v>24237.96</v>
      </c>
      <c r="C61" s="35">
        <f t="shared" si="0"/>
        <v>19598.199999999997</v>
      </c>
      <c r="D61" s="35">
        <f t="shared" si="3"/>
        <v>43836.159999999996</v>
      </c>
      <c r="E61" s="35">
        <f t="shared" si="2"/>
        <v>42623.040000000001</v>
      </c>
    </row>
    <row r="62" spans="1:5" x14ac:dyDescent="0.25">
      <c r="A62" s="14">
        <v>59</v>
      </c>
      <c r="B62" s="37">
        <v>24237.96</v>
      </c>
      <c r="C62" s="35">
        <f t="shared" si="0"/>
        <v>19936.099999999999</v>
      </c>
      <c r="D62" s="35">
        <f t="shared" si="3"/>
        <v>44174.06</v>
      </c>
      <c r="E62" s="35">
        <f t="shared" si="2"/>
        <v>43357.919999999998</v>
      </c>
    </row>
    <row r="63" spans="1:5" x14ac:dyDescent="0.25">
      <c r="A63" s="14">
        <v>60</v>
      </c>
      <c r="B63" s="37">
        <v>24237.96</v>
      </c>
      <c r="C63" s="35">
        <f t="shared" si="0"/>
        <v>20274</v>
      </c>
      <c r="D63" s="35">
        <f t="shared" si="3"/>
        <v>44511.96</v>
      </c>
      <c r="E63" s="35">
        <f t="shared" si="2"/>
        <v>44092.800000000003</v>
      </c>
    </row>
    <row r="64" spans="1:5" x14ac:dyDescent="0.25">
      <c r="A64" s="14">
        <v>61</v>
      </c>
      <c r="B64" s="37">
        <v>24237.96</v>
      </c>
      <c r="C64" s="35">
        <f t="shared" si="0"/>
        <v>20611.899999999998</v>
      </c>
      <c r="D64" s="35">
        <f t="shared" si="3"/>
        <v>44849.86</v>
      </c>
      <c r="E64" s="35">
        <f t="shared" si="2"/>
        <v>44827.68</v>
      </c>
    </row>
    <row r="65" spans="1:5" x14ac:dyDescent="0.25">
      <c r="A65" s="14">
        <v>62</v>
      </c>
      <c r="B65" s="37">
        <v>24237.96</v>
      </c>
      <c r="C65" s="35">
        <f t="shared" si="0"/>
        <v>20949.8</v>
      </c>
      <c r="D65" s="35">
        <f t="shared" si="3"/>
        <v>45187.759999999995</v>
      </c>
      <c r="E65" s="35">
        <f t="shared" si="2"/>
        <v>45562.559999999998</v>
      </c>
    </row>
    <row r="66" spans="1:5" x14ac:dyDescent="0.25">
      <c r="A66" s="14">
        <v>63</v>
      </c>
      <c r="B66" s="37">
        <v>24237.96</v>
      </c>
      <c r="C66" s="35">
        <f t="shared" si="0"/>
        <v>21287.699999999997</v>
      </c>
      <c r="D66" s="35">
        <f t="shared" si="3"/>
        <v>45525.659999999996</v>
      </c>
      <c r="E66" s="35">
        <f t="shared" si="2"/>
        <v>46297.440000000002</v>
      </c>
    </row>
    <row r="67" spans="1:5" x14ac:dyDescent="0.25">
      <c r="A67" s="14">
        <v>64</v>
      </c>
      <c r="B67" s="37">
        <v>24237.96</v>
      </c>
      <c r="C67" s="35">
        <f t="shared" si="0"/>
        <v>21625.599999999999</v>
      </c>
      <c r="D67" s="35">
        <f t="shared" si="3"/>
        <v>45863.56</v>
      </c>
      <c r="E67" s="35">
        <f t="shared" si="2"/>
        <v>47032.32</v>
      </c>
    </row>
    <row r="68" spans="1:5" x14ac:dyDescent="0.25">
      <c r="A68" s="14">
        <v>65</v>
      </c>
      <c r="B68" s="37">
        <v>24237.96</v>
      </c>
      <c r="C68" s="35">
        <f t="shared" ref="C68:C83" si="4">A68*337.9</f>
        <v>21963.5</v>
      </c>
      <c r="D68" s="35">
        <f t="shared" si="3"/>
        <v>46201.46</v>
      </c>
      <c r="E68" s="35">
        <f t="shared" ref="E68:E83" si="5">A68*734.88</f>
        <v>47767.199999999997</v>
      </c>
    </row>
    <row r="69" spans="1:5" x14ac:dyDescent="0.25">
      <c r="A69" s="14">
        <v>66</v>
      </c>
      <c r="B69" s="37">
        <v>24237.96</v>
      </c>
      <c r="C69" s="35">
        <f t="shared" si="4"/>
        <v>22301.399999999998</v>
      </c>
      <c r="D69" s="35">
        <f t="shared" si="3"/>
        <v>46539.360000000001</v>
      </c>
      <c r="E69" s="35">
        <f t="shared" si="5"/>
        <v>48502.080000000002</v>
      </c>
    </row>
    <row r="70" spans="1:5" x14ac:dyDescent="0.25">
      <c r="A70" s="14">
        <v>67</v>
      </c>
      <c r="B70" s="37">
        <v>24237.96</v>
      </c>
      <c r="C70" s="35">
        <f t="shared" si="4"/>
        <v>22639.3</v>
      </c>
      <c r="D70" s="35">
        <f t="shared" si="3"/>
        <v>46877.259999999995</v>
      </c>
      <c r="E70" s="35">
        <f t="shared" si="5"/>
        <v>49236.959999999999</v>
      </c>
    </row>
    <row r="71" spans="1:5" x14ac:dyDescent="0.25">
      <c r="A71" s="14">
        <v>68</v>
      </c>
      <c r="B71" s="37">
        <v>24237.96</v>
      </c>
      <c r="C71" s="35">
        <f t="shared" si="4"/>
        <v>22977.199999999997</v>
      </c>
      <c r="D71" s="35">
        <f t="shared" si="3"/>
        <v>47215.159999999996</v>
      </c>
      <c r="E71" s="35">
        <f t="shared" si="5"/>
        <v>49971.839999999997</v>
      </c>
    </row>
    <row r="72" spans="1:5" x14ac:dyDescent="0.25">
      <c r="A72" s="14">
        <v>69</v>
      </c>
      <c r="B72" s="37">
        <v>24237.96</v>
      </c>
      <c r="C72" s="35">
        <f t="shared" si="4"/>
        <v>23315.1</v>
      </c>
      <c r="D72" s="35">
        <f t="shared" si="3"/>
        <v>47553.06</v>
      </c>
      <c r="E72" s="35">
        <f t="shared" si="5"/>
        <v>50706.720000000001</v>
      </c>
    </row>
    <row r="73" spans="1:5" x14ac:dyDescent="0.25">
      <c r="A73" s="14">
        <v>70</v>
      </c>
      <c r="B73" s="37">
        <v>24237.96</v>
      </c>
      <c r="C73" s="35">
        <f t="shared" si="4"/>
        <v>23653</v>
      </c>
      <c r="D73" s="35">
        <f t="shared" si="3"/>
        <v>47890.96</v>
      </c>
      <c r="E73" s="35">
        <f t="shared" si="5"/>
        <v>51441.599999999999</v>
      </c>
    </row>
    <row r="74" spans="1:5" x14ac:dyDescent="0.25">
      <c r="A74" s="14">
        <v>71</v>
      </c>
      <c r="B74" s="37">
        <v>24237.96</v>
      </c>
      <c r="C74" s="35">
        <f t="shared" si="4"/>
        <v>23990.899999999998</v>
      </c>
      <c r="D74" s="35">
        <f t="shared" si="3"/>
        <v>48228.86</v>
      </c>
      <c r="E74" s="35">
        <f t="shared" si="5"/>
        <v>52176.480000000003</v>
      </c>
    </row>
    <row r="75" spans="1:5" x14ac:dyDescent="0.25">
      <c r="A75" s="14">
        <v>72</v>
      </c>
      <c r="B75" s="37">
        <v>24237.96</v>
      </c>
      <c r="C75" s="35">
        <f t="shared" si="4"/>
        <v>24328.799999999999</v>
      </c>
      <c r="D75" s="35">
        <f t="shared" si="3"/>
        <v>48566.759999999995</v>
      </c>
      <c r="E75" s="35">
        <f t="shared" si="5"/>
        <v>52911.360000000001</v>
      </c>
    </row>
    <row r="76" spans="1:5" x14ac:dyDescent="0.25">
      <c r="A76" s="14">
        <v>73</v>
      </c>
      <c r="B76" s="37">
        <v>24237.96</v>
      </c>
      <c r="C76" s="35">
        <f t="shared" si="4"/>
        <v>24666.699999999997</v>
      </c>
      <c r="D76" s="35">
        <f t="shared" si="3"/>
        <v>48904.659999999996</v>
      </c>
      <c r="E76" s="35">
        <f t="shared" si="5"/>
        <v>53646.239999999998</v>
      </c>
    </row>
    <row r="77" spans="1:5" x14ac:dyDescent="0.25">
      <c r="A77" s="14">
        <v>74</v>
      </c>
      <c r="B77" s="37">
        <v>24237.96</v>
      </c>
      <c r="C77" s="35">
        <f t="shared" si="4"/>
        <v>25004.6</v>
      </c>
      <c r="D77" s="35">
        <f t="shared" si="3"/>
        <v>49242.559999999998</v>
      </c>
      <c r="E77" s="35">
        <f t="shared" si="5"/>
        <v>54381.120000000003</v>
      </c>
    </row>
    <row r="78" spans="1:5" x14ac:dyDescent="0.25">
      <c r="A78" s="14">
        <v>75</v>
      </c>
      <c r="B78" s="37">
        <v>24237.96</v>
      </c>
      <c r="C78" s="35">
        <f t="shared" si="4"/>
        <v>25342.5</v>
      </c>
      <c r="D78" s="35">
        <f t="shared" si="3"/>
        <v>49580.46</v>
      </c>
      <c r="E78" s="35">
        <f t="shared" si="5"/>
        <v>55116</v>
      </c>
    </row>
    <row r="79" spans="1:5" x14ac:dyDescent="0.25">
      <c r="A79" s="14">
        <v>76</v>
      </c>
      <c r="B79" s="37">
        <v>24237.96</v>
      </c>
      <c r="C79" s="35">
        <f t="shared" si="4"/>
        <v>25680.399999999998</v>
      </c>
      <c r="D79" s="35">
        <f t="shared" ref="D79:D83" si="6">B79+C79</f>
        <v>49918.36</v>
      </c>
      <c r="E79" s="35">
        <f t="shared" si="5"/>
        <v>55850.879999999997</v>
      </c>
    </row>
    <row r="80" spans="1:5" x14ac:dyDescent="0.25">
      <c r="A80" s="14">
        <v>77</v>
      </c>
      <c r="B80" s="37">
        <v>24237.96</v>
      </c>
      <c r="C80" s="35">
        <f t="shared" si="4"/>
        <v>26018.3</v>
      </c>
      <c r="D80" s="35">
        <f t="shared" si="6"/>
        <v>50256.259999999995</v>
      </c>
      <c r="E80" s="35">
        <f t="shared" si="5"/>
        <v>56585.760000000002</v>
      </c>
    </row>
    <row r="81" spans="1:5" x14ac:dyDescent="0.25">
      <c r="A81" s="14">
        <v>78</v>
      </c>
      <c r="B81" s="37">
        <v>24237.96</v>
      </c>
      <c r="C81" s="35">
        <f t="shared" si="4"/>
        <v>26356.199999999997</v>
      </c>
      <c r="D81" s="35">
        <f t="shared" si="6"/>
        <v>50594.159999999996</v>
      </c>
      <c r="E81" s="35">
        <f t="shared" si="5"/>
        <v>57320.639999999999</v>
      </c>
    </row>
    <row r="82" spans="1:5" x14ac:dyDescent="0.25">
      <c r="A82" s="14">
        <v>79</v>
      </c>
      <c r="B82" s="37">
        <v>24237.96</v>
      </c>
      <c r="C82" s="35">
        <f t="shared" si="4"/>
        <v>26694.1</v>
      </c>
      <c r="D82" s="35">
        <f t="shared" si="6"/>
        <v>50932.06</v>
      </c>
      <c r="E82" s="35">
        <f t="shared" si="5"/>
        <v>58055.519999999997</v>
      </c>
    </row>
    <row r="83" spans="1:5" x14ac:dyDescent="0.25">
      <c r="A83" s="14">
        <v>80</v>
      </c>
      <c r="B83" s="37">
        <v>24237.96</v>
      </c>
      <c r="C83" s="35">
        <f t="shared" si="4"/>
        <v>27032</v>
      </c>
      <c r="D83" s="35">
        <f t="shared" si="6"/>
        <v>51269.96</v>
      </c>
      <c r="E83" s="35">
        <f t="shared" si="5"/>
        <v>58790.400000000001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Gamma_BEP</vt:lpstr>
      <vt:lpstr>MP_BEP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BOM_ESP32</dc:title>
  <dc:subject>Spreadsheet export</dc:subject>
  <dc:creator>Maatwebsite</dc:creator>
  <cp:keywords>maatwebsite, excel, export</cp:keywords>
  <dc:description>Default spreadsheet export</dc:description>
  <cp:lastModifiedBy>JERRY Liu</cp:lastModifiedBy>
  <dcterms:created xsi:type="dcterms:W3CDTF">2019-11-10T17:40:24Z</dcterms:created>
  <dcterms:modified xsi:type="dcterms:W3CDTF">2019-11-12T00:42:31Z</dcterms:modified>
  <cp:category>Excel</cp:category>
</cp:coreProperties>
</file>